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360" yWindow="-300" windowWidth="24240" windowHeight="9240" firstSheet="1" activeTab="3"/>
  </bookViews>
  <sheets>
    <sheet name="BAE-2 Page 1 of 1" sheetId="40" r:id="rId1"/>
    <sheet name="BAE-3 Page 1 of 1" sheetId="39" r:id="rId2"/>
    <sheet name="BAE-4 Page 1 of 1" sheetId="38" r:id="rId3"/>
    <sheet name="BAE-5 Pages 4" sheetId="35" r:id="rId4"/>
    <sheet name="Summary" sheetId="36" state="hidden" r:id="rId5"/>
  </sheets>
  <definedNames>
    <definedName name="_xlnm._FilterDatabase" localSheetId="1" hidden="1">'BAE-3 Page 1 of 1'!$C$11:$AD$49</definedName>
    <definedName name="_xlnm._FilterDatabase" localSheetId="3" hidden="1">'BAE-5 Pages 4'!$B$5:$Z$1200</definedName>
    <definedName name="b" hidden="1">{#N/A,#N/A,FALSE,"Coversheet";#N/A,#N/A,FALSE,"QA"}</definedName>
    <definedName name="CombWC_LineItem" localSheetId="4">'BAE-5 Pages 4'!$U$6:$U$1200</definedName>
    <definedName name="CombWC_LineItem">'BAE-5 Pages 4'!$U$6:$U$1202</definedName>
    <definedName name="Dec.13">'BAE-5 Pages 4'!$T$6:$T$1200</definedName>
    <definedName name="DELETE01" hidden="1">{#N/A,#N/A,FALSE,"Coversheet";#N/A,#N/A,FALSE,"QA"}</definedName>
    <definedName name="DELETE02" hidden="1">{#N/A,#N/A,FALSE,"Schedule F";#N/A,#N/A,FALSE,"Schedule G"}</definedName>
    <definedName name="Delete1" hidden="1">{#N/A,#N/A,FALSE,"Coversheet";#N/A,#N/A,FALSE,"QA"}</definedName>
    <definedName name="_xlnm.Print_Area" localSheetId="0">'BAE-2 Page 1 of 1'!$A$1:$F$75</definedName>
    <definedName name="_xlnm.Print_Area" localSheetId="1">'BAE-3 Page 1 of 1'!$A$1:$AB$53</definedName>
    <definedName name="_xlnm.Print_Area" localSheetId="2">'BAE-4 Page 1 of 1'!$A$1:$F$84</definedName>
    <definedName name="_xlnm.Print_Area" localSheetId="3">'BAE-5 Pages 4'!$A$1:$T$1201</definedName>
    <definedName name="_xlnm.Print_Titles" localSheetId="1">'BAE-3 Page 1 of 1'!$B:$F,'BAE-3 Page 1 of 1'!$1:$11</definedName>
    <definedName name="_xlnm.Print_Titles" localSheetId="3">'BAE-5 Pages 4'!$1:$5</definedName>
    <definedName name="_xlnm.Print_Titles" localSheetId="4">Summary!$A$4:$IP$4</definedName>
    <definedName name="TableName">"Dummy"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A32" i="40" l="1"/>
  <c r="A31" i="40"/>
  <c r="A30" i="40"/>
  <c r="A29" i="40"/>
  <c r="T778" i="35" l="1"/>
  <c r="A143" i="35"/>
  <c r="A142" i="35"/>
  <c r="A85" i="35"/>
  <c r="B12" i="39" l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29" i="39" s="1"/>
  <c r="B30" i="39" s="1"/>
  <c r="B31" i="39" s="1"/>
  <c r="B32" i="39" s="1"/>
  <c r="B33" i="39" s="1"/>
  <c r="B34" i="39" s="1"/>
  <c r="B35" i="39" s="1"/>
  <c r="B36" i="39" s="1"/>
  <c r="B37" i="39" s="1"/>
  <c r="B38" i="39" s="1"/>
  <c r="B39" i="39" s="1"/>
  <c r="B40" i="39" s="1"/>
  <c r="B41" i="39" s="1"/>
  <c r="B42" i="39" s="1"/>
  <c r="B43" i="39" s="1"/>
  <c r="B44" i="39" s="1"/>
  <c r="B45" i="39" s="1"/>
  <c r="B46" i="39" s="1"/>
  <c r="B47" i="39" s="1"/>
  <c r="B48" i="39" s="1"/>
  <c r="B49" i="39" s="1"/>
  <c r="B50" i="39" s="1"/>
  <c r="B51" i="39" s="1"/>
  <c r="B52" i="39" s="1"/>
  <c r="B53" i="39" s="1"/>
  <c r="A79" i="38" l="1"/>
  <c r="A78" i="38"/>
  <c r="T1201" i="35" l="1"/>
  <c r="S2878" i="35"/>
  <c r="S1500" i="35"/>
  <c r="S116" i="35"/>
  <c r="X13" i="39"/>
  <c r="W13" i="39"/>
  <c r="V13" i="39"/>
  <c r="U13" i="39"/>
  <c r="T13" i="39"/>
  <c r="E13" i="39"/>
  <c r="J44" i="39"/>
  <c r="J41" i="39"/>
  <c r="A9" i="40" l="1"/>
  <c r="X47" i="39"/>
  <c r="W47" i="39"/>
  <c r="V47" i="39"/>
  <c r="U47" i="39"/>
  <c r="T47" i="39"/>
  <c r="X46" i="39"/>
  <c r="W46" i="39"/>
  <c r="V46" i="39"/>
  <c r="U46" i="39"/>
  <c r="T46" i="39"/>
  <c r="X45" i="39"/>
  <c r="W45" i="39"/>
  <c r="V45" i="39"/>
  <c r="U45" i="39"/>
  <c r="T45" i="39"/>
  <c r="X44" i="39"/>
  <c r="W44" i="39"/>
  <c r="V44" i="39"/>
  <c r="T44" i="39"/>
  <c r="X43" i="39"/>
  <c r="W43" i="39"/>
  <c r="V43" i="39"/>
  <c r="U43" i="39"/>
  <c r="T43" i="39"/>
  <c r="X42" i="39"/>
  <c r="W42" i="39"/>
  <c r="V42" i="39"/>
  <c r="U42" i="39"/>
  <c r="T42" i="39"/>
  <c r="X41" i="39"/>
  <c r="W41" i="39"/>
  <c r="V41" i="39"/>
  <c r="T41" i="39"/>
  <c r="X38" i="39"/>
  <c r="W38" i="39"/>
  <c r="V38" i="39"/>
  <c r="U38" i="39"/>
  <c r="T38" i="39"/>
  <c r="X37" i="39"/>
  <c r="W37" i="39"/>
  <c r="V37" i="39"/>
  <c r="U37" i="39"/>
  <c r="T37" i="39"/>
  <c r="X36" i="39"/>
  <c r="W36" i="39"/>
  <c r="V36" i="39"/>
  <c r="U36" i="39"/>
  <c r="T36" i="39"/>
  <c r="X35" i="39"/>
  <c r="W35" i="39"/>
  <c r="V35" i="39"/>
  <c r="U35" i="39"/>
  <c r="T35" i="39"/>
  <c r="X34" i="39"/>
  <c r="W34" i="39"/>
  <c r="V34" i="39"/>
  <c r="U34" i="39"/>
  <c r="T34" i="39"/>
  <c r="X33" i="39"/>
  <c r="W33" i="39"/>
  <c r="V33" i="39"/>
  <c r="U33" i="39"/>
  <c r="T33" i="39"/>
  <c r="X32" i="39"/>
  <c r="W32" i="39"/>
  <c r="V32" i="39"/>
  <c r="U32" i="39"/>
  <c r="T32" i="39"/>
  <c r="X31" i="39"/>
  <c r="W31" i="39"/>
  <c r="V31" i="39"/>
  <c r="U31" i="39"/>
  <c r="T31" i="39"/>
  <c r="X30" i="39"/>
  <c r="W30" i="39"/>
  <c r="V30" i="39"/>
  <c r="U30" i="39"/>
  <c r="T30" i="39"/>
  <c r="X29" i="39"/>
  <c r="W29" i="39"/>
  <c r="V29" i="39"/>
  <c r="U29" i="39"/>
  <c r="T29" i="39"/>
  <c r="X28" i="39"/>
  <c r="W28" i="39"/>
  <c r="V28" i="39"/>
  <c r="U28" i="39"/>
  <c r="T28" i="39"/>
  <c r="X27" i="39"/>
  <c r="W27" i="39"/>
  <c r="V27" i="39"/>
  <c r="U27" i="39"/>
  <c r="T27" i="39"/>
  <c r="X25" i="39"/>
  <c r="W25" i="39"/>
  <c r="V25" i="39"/>
  <c r="U25" i="39"/>
  <c r="T25" i="39"/>
  <c r="X24" i="39"/>
  <c r="W24" i="39"/>
  <c r="V24" i="39"/>
  <c r="U24" i="39"/>
  <c r="T24" i="39"/>
  <c r="X23" i="39"/>
  <c r="W23" i="39"/>
  <c r="V23" i="39"/>
  <c r="U23" i="39"/>
  <c r="T23" i="39"/>
  <c r="X22" i="39"/>
  <c r="W22" i="39"/>
  <c r="V22" i="39"/>
  <c r="U22" i="39"/>
  <c r="T22" i="39"/>
  <c r="X21" i="39"/>
  <c r="W21" i="39"/>
  <c r="V21" i="39"/>
  <c r="U21" i="39"/>
  <c r="T21" i="39"/>
  <c r="X20" i="39"/>
  <c r="W20" i="39"/>
  <c r="V20" i="39"/>
  <c r="U20" i="39"/>
  <c r="T20" i="39"/>
  <c r="X19" i="39"/>
  <c r="W19" i="39"/>
  <c r="V19" i="39"/>
  <c r="U19" i="39"/>
  <c r="T19" i="39"/>
  <c r="X18" i="39"/>
  <c r="W18" i="39"/>
  <c r="V18" i="39"/>
  <c r="U18" i="39"/>
  <c r="T18" i="39"/>
  <c r="X16" i="39"/>
  <c r="W16" i="39"/>
  <c r="V16" i="39"/>
  <c r="U16" i="39"/>
  <c r="T16" i="39"/>
  <c r="X15" i="39"/>
  <c r="W15" i="39"/>
  <c r="V15" i="39"/>
  <c r="U15" i="39"/>
  <c r="T15" i="39"/>
  <c r="X14" i="39"/>
  <c r="W14" i="39"/>
  <c r="V14" i="39"/>
  <c r="U14" i="39"/>
  <c r="T14" i="39"/>
  <c r="X12" i="39"/>
  <c r="W12" i="39"/>
  <c r="V12" i="39"/>
  <c r="U12" i="39"/>
  <c r="T12" i="39"/>
  <c r="A13" i="40" l="1"/>
  <c r="A14" i="40" s="1"/>
  <c r="A15" i="40" s="1"/>
  <c r="A16" i="40" s="1"/>
  <c r="A17" i="40" s="1"/>
  <c r="A18" i="40" s="1"/>
  <c r="A19" i="40" s="1"/>
  <c r="A20" i="40" s="1"/>
  <c r="A10" i="40"/>
  <c r="A11" i="40" s="1"/>
  <c r="A12" i="40" s="1"/>
  <c r="U41" i="39"/>
  <c r="U44" i="39"/>
  <c r="A21" i="40" l="1"/>
  <c r="A22" i="40" s="1"/>
  <c r="A23" i="40" s="1"/>
  <c r="A24" i="40" s="1"/>
  <c r="A25" i="40" s="1"/>
  <c r="A26" i="40" s="1"/>
  <c r="A27" i="40" s="1"/>
  <c r="A28" i="40" s="1"/>
  <c r="A33" i="40" s="1"/>
  <c r="A34" i="40" s="1"/>
  <c r="A35" i="40" s="1"/>
  <c r="AA694" i="35"/>
  <c r="AA747" i="35" l="1"/>
  <c r="E47" i="39"/>
  <c r="E46" i="39"/>
  <c r="E45" i="39"/>
  <c r="E44" i="39"/>
  <c r="E43" i="39"/>
  <c r="E42" i="39"/>
  <c r="E41" i="39"/>
  <c r="E38" i="39"/>
  <c r="E37" i="39"/>
  <c r="E36" i="39"/>
  <c r="E35" i="39"/>
  <c r="E34" i="39"/>
  <c r="E33" i="39"/>
  <c r="E32" i="39"/>
  <c r="E31" i="39"/>
  <c r="E30" i="39"/>
  <c r="E29" i="39"/>
  <c r="E28" i="39"/>
  <c r="E27" i="39"/>
  <c r="E25" i="39"/>
  <c r="E24" i="39"/>
  <c r="E23" i="39"/>
  <c r="E22" i="39"/>
  <c r="E21" i="39"/>
  <c r="E20" i="39"/>
  <c r="E19" i="39"/>
  <c r="E18" i="39"/>
  <c r="E16" i="39"/>
  <c r="E15" i="39"/>
  <c r="E14" i="39"/>
  <c r="E12" i="39"/>
  <c r="AA1192" i="35" l="1"/>
  <c r="AA1196" i="35"/>
  <c r="AA1024" i="35"/>
  <c r="AA1028" i="35"/>
  <c r="AA1032" i="35"/>
  <c r="AA1036" i="35"/>
  <c r="AA1040" i="35"/>
  <c r="AA1052" i="35"/>
  <c r="AA1072" i="35"/>
  <c r="AA1076" i="35"/>
  <c r="AA1096" i="35"/>
  <c r="AA1104" i="35"/>
  <c r="AA1108" i="35"/>
  <c r="AA1112" i="35"/>
  <c r="AA1116" i="35"/>
  <c r="AA1120" i="35"/>
  <c r="AA1124" i="35"/>
  <c r="AA1128" i="35"/>
  <c r="AA1132" i="35"/>
  <c r="AA1136" i="35"/>
  <c r="AA1140" i="35"/>
  <c r="AA1144" i="35"/>
  <c r="AA1148" i="35"/>
  <c r="AA1156" i="35"/>
  <c r="AA1160" i="35"/>
  <c r="AA1164" i="35"/>
  <c r="AA1168" i="35"/>
  <c r="AA1176" i="35"/>
  <c r="AA1180" i="35"/>
  <c r="AA1184" i="35"/>
  <c r="AA699" i="35"/>
  <c r="AA703" i="35"/>
  <c r="AA707" i="35"/>
  <c r="AA711" i="35"/>
  <c r="AA715" i="35"/>
  <c r="AA723" i="35"/>
  <c r="AA727" i="35"/>
  <c r="AA731" i="35"/>
  <c r="AA735" i="35"/>
  <c r="AA739" i="35"/>
  <c r="AA743" i="35"/>
  <c r="AA24" i="35"/>
  <c r="AA40" i="35"/>
  <c r="AA56" i="35"/>
  <c r="AA72" i="35"/>
  <c r="AA88" i="35"/>
  <c r="AA116" i="35"/>
  <c r="AA188" i="35"/>
  <c r="AA204" i="35"/>
  <c r="AA220" i="35"/>
  <c r="AA228" i="35"/>
  <c r="AA284" i="35"/>
  <c r="AA320" i="35"/>
  <c r="AA340" i="35"/>
  <c r="AA376" i="35"/>
  <c r="AA388" i="35"/>
  <c r="AA408" i="35"/>
  <c r="AA428" i="35"/>
  <c r="AA440" i="35"/>
  <c r="AA456" i="35"/>
  <c r="AA588" i="35"/>
  <c r="AA604" i="35"/>
  <c r="AA620" i="35"/>
  <c r="AA1117" i="35"/>
  <c r="AA1121" i="35"/>
  <c r="AA1129" i="35"/>
  <c r="AA1133" i="35"/>
  <c r="AA1137" i="35"/>
  <c r="AA1149" i="35"/>
  <c r="AA1153" i="35"/>
  <c r="AA1161" i="35"/>
  <c r="AA1165" i="35"/>
  <c r="AA1169" i="35"/>
  <c r="AA1177" i="35"/>
  <c r="AA1181" i="35"/>
  <c r="AA1185" i="35"/>
  <c r="AA1189" i="35"/>
  <c r="AA1193" i="35"/>
  <c r="AA1197" i="35"/>
  <c r="AA8" i="35"/>
  <c r="AA20" i="35"/>
  <c r="AA32" i="35"/>
  <c r="AA36" i="35"/>
  <c r="AA48" i="35"/>
  <c r="AA64" i="35"/>
  <c r="AA68" i="35"/>
  <c r="AA80" i="35"/>
  <c r="AA100" i="35"/>
  <c r="AA112" i="35"/>
  <c r="AA128" i="35"/>
  <c r="AA132" i="35"/>
  <c r="AA160" i="35"/>
  <c r="AA176" i="35"/>
  <c r="AA180" i="35"/>
  <c r="AA216" i="35"/>
  <c r="AA232" i="35"/>
  <c r="AA240" i="35"/>
  <c r="AA252" i="35"/>
  <c r="AA276" i="35"/>
  <c r="AA304" i="35"/>
  <c r="AA324" i="35"/>
  <c r="AA336" i="35"/>
  <c r="AA352" i="35"/>
  <c r="AA364" i="35"/>
  <c r="AA368" i="35"/>
  <c r="AA396" i="35"/>
  <c r="AA400" i="35"/>
  <c r="AA412" i="35"/>
  <c r="AA416" i="35"/>
  <c r="AA436" i="35"/>
  <c r="AA448" i="35"/>
  <c r="AA452" i="35"/>
  <c r="AA580" i="35"/>
  <c r="AA584" i="35"/>
  <c r="AA600" i="35"/>
  <c r="AA612" i="35"/>
  <c r="AA616" i="35"/>
  <c r="AA624" i="35"/>
  <c r="AA640" i="35"/>
  <c r="AA664" i="35"/>
  <c r="AA672" i="35"/>
  <c r="AA688" i="35"/>
  <c r="AA1021" i="35"/>
  <c r="AA1029" i="35"/>
  <c r="AA1037" i="35"/>
  <c r="AA1053" i="35"/>
  <c r="AA1057" i="35"/>
  <c r="AA1061" i="35"/>
  <c r="AA1073" i="35"/>
  <c r="AA1097" i="35"/>
  <c r="AA1105" i="35"/>
  <c r="AA1109" i="35"/>
  <c r="AA1113" i="35"/>
  <c r="AA942" i="35"/>
  <c r="AA954" i="35"/>
  <c r="AA962" i="35"/>
  <c r="AA966" i="35"/>
  <c r="AA970" i="35"/>
  <c r="AA974" i="35"/>
  <c r="AA978" i="35"/>
  <c r="AA990" i="35"/>
  <c r="AA994" i="35"/>
  <c r="AA1010" i="35"/>
  <c r="AA1014" i="35"/>
  <c r="AA1022" i="35"/>
  <c r="AA1030" i="35"/>
  <c r="AA1034" i="35"/>
  <c r="AA1042" i="35"/>
  <c r="AA1046" i="35"/>
  <c r="AA1054" i="35"/>
  <c r="AA1058" i="35"/>
  <c r="AA1062" i="35"/>
  <c r="AA1066" i="35"/>
  <c r="AA1070" i="35"/>
  <c r="AA1094" i="35"/>
  <c r="AA1102" i="35"/>
  <c r="AA1106" i="35"/>
  <c r="AA1114" i="35"/>
  <c r="AA1118" i="35"/>
  <c r="AA1122" i="35"/>
  <c r="AA1126" i="35"/>
  <c r="AA1130" i="35"/>
  <c r="AA1134" i="35"/>
  <c r="AA1138" i="35"/>
  <c r="AA1146" i="35"/>
  <c r="AA1150" i="35"/>
  <c r="AA1154" i="35"/>
  <c r="AA1158" i="35"/>
  <c r="AA1166" i="35"/>
  <c r="AA1178" i="35"/>
  <c r="AA1182" i="35"/>
  <c r="AA1186" i="35"/>
  <c r="AA12" i="35"/>
  <c r="AA28" i="35"/>
  <c r="AA44" i="35"/>
  <c r="AA60" i="35"/>
  <c r="AA108" i="35"/>
  <c r="AA140" i="35"/>
  <c r="AA156" i="35"/>
  <c r="AA184" i="35"/>
  <c r="AA196" i="35"/>
  <c r="AA312" i="35"/>
  <c r="AA328" i="35"/>
  <c r="AA344" i="35"/>
  <c r="AA372" i="35"/>
  <c r="AA392" i="35"/>
  <c r="AA404" i="35"/>
  <c r="AA420" i="35"/>
  <c r="AA576" i="35"/>
  <c r="AA596" i="35"/>
  <c r="AA644" i="35"/>
  <c r="AA660" i="35"/>
  <c r="AA1023" i="35"/>
  <c r="AA1031" i="35"/>
  <c r="AA1039" i="35"/>
  <c r="AA1043" i="35"/>
  <c r="AA1047" i="35"/>
  <c r="AA1051" i="35"/>
  <c r="AA1055" i="35"/>
  <c r="AA1063" i="35"/>
  <c r="AA1071" i="35"/>
  <c r="AA1075" i="35"/>
  <c r="AA1087" i="35"/>
  <c r="AA1095" i="35"/>
  <c r="AA1099" i="35"/>
  <c r="AA1107" i="35"/>
  <c r="AA1111" i="35"/>
  <c r="AA1115" i="35"/>
  <c r="AA1119" i="35"/>
  <c r="AA1123" i="35"/>
  <c r="AA1131" i="35"/>
  <c r="AA1135" i="35"/>
  <c r="AA1139" i="35"/>
  <c r="AA1143" i="35"/>
  <c r="AA1147" i="35"/>
  <c r="AA1155" i="35"/>
  <c r="AA1159" i="35"/>
  <c r="AA1167" i="35"/>
  <c r="AA1175" i="35"/>
  <c r="AA1179" i="35"/>
  <c r="AA1187" i="35"/>
  <c r="AA1191" i="35"/>
  <c r="AA13" i="35"/>
  <c r="AA41" i="35"/>
  <c r="AA57" i="35"/>
  <c r="AA73" i="35"/>
  <c r="AA81" i="35"/>
  <c r="AA85" i="35"/>
  <c r="AA89" i="35"/>
  <c r="AA93" i="35"/>
  <c r="AA101" i="35"/>
  <c r="AA109" i="35"/>
  <c r="AA153" i="35"/>
  <c r="AA277" i="35"/>
  <c r="AA281" i="35"/>
  <c r="AA293" i="35"/>
  <c r="AA309" i="35"/>
  <c r="AA317" i="35"/>
  <c r="AA345" i="35"/>
  <c r="AA349" i="35"/>
  <c r="AA353" i="35"/>
  <c r="AA357" i="35"/>
  <c r="AA361" i="35"/>
  <c r="AA365" i="35"/>
  <c r="AA369" i="35"/>
  <c r="AA373" i="35"/>
  <c r="AA377" i="35"/>
  <c r="AA9" i="35"/>
  <c r="AA25" i="35"/>
  <c r="AA33" i="35"/>
  <c r="AA37" i="35"/>
  <c r="AA45" i="35"/>
  <c r="AA49" i="35"/>
  <c r="AA53" i="35"/>
  <c r="AA61" i="35"/>
  <c r="AA65" i="35"/>
  <c r="AA69" i="35"/>
  <c r="AA113" i="35"/>
  <c r="AA117" i="35"/>
  <c r="AA125" i="35"/>
  <c r="AA149" i="35"/>
  <c r="AA161" i="35"/>
  <c r="AA169" i="35"/>
  <c r="AA185" i="35"/>
  <c r="AA189" i="35"/>
  <c r="AA205" i="35"/>
  <c r="AA209" i="35"/>
  <c r="AA213" i="35"/>
  <c r="AA237" i="35"/>
  <c r="AA241" i="35"/>
  <c r="AA245" i="35"/>
  <c r="AA301" i="35"/>
  <c r="AA381" i="35"/>
  <c r="AA389" i="35"/>
  <c r="AA393" i="35"/>
  <c r="AA397" i="35"/>
  <c r="AA417" i="35"/>
  <c r="AA421" i="35"/>
  <c r="AA445" i="35"/>
  <c r="AA609" i="35"/>
  <c r="AA645" i="35"/>
  <c r="AA18" i="35"/>
  <c r="AA38" i="35"/>
  <c r="AA54" i="35"/>
  <c r="AA62" i="35"/>
  <c r="AA78" i="35"/>
  <c r="AA82" i="35"/>
  <c r="AA86" i="35"/>
  <c r="AA90" i="35"/>
  <c r="AA94" i="35"/>
  <c r="AA98" i="35"/>
  <c r="AA102" i="35"/>
  <c r="AA118" i="35"/>
  <c r="AA146" i="35"/>
  <c r="AA162" i="35"/>
  <c r="AA330" i="35"/>
  <c r="AA334" i="35"/>
  <c r="AA338" i="35"/>
  <c r="AA346" i="35"/>
  <c r="AA358" i="35"/>
  <c r="AA366" i="35"/>
  <c r="AA370" i="35"/>
  <c r="AA374" i="35"/>
  <c r="AA382" i="35"/>
  <c r="AA398" i="35"/>
  <c r="AA402" i="35"/>
  <c r="AA406" i="35"/>
  <c r="AA410" i="35"/>
  <c r="AA414" i="35"/>
  <c r="AA422" i="35"/>
  <c r="AA426" i="35"/>
  <c r="AA434" i="35"/>
  <c r="AA438" i="35"/>
  <c r="AA446" i="35"/>
  <c r="AA450" i="35"/>
  <c r="AA454" i="35"/>
  <c r="AA466" i="35"/>
  <c r="AA474" i="35"/>
  <c r="AA478" i="35"/>
  <c r="AA486" i="35"/>
  <c r="AA490" i="35"/>
  <c r="AA498" i="35"/>
  <c r="AA506" i="35"/>
  <c r="AA518" i="35"/>
  <c r="AA526" i="35"/>
  <c r="AA550" i="35"/>
  <c r="AA554" i="35"/>
  <c r="AA562" i="35"/>
  <c r="AA570" i="35"/>
  <c r="AA574" i="35"/>
  <c r="AA610" i="35"/>
  <c r="AA614" i="35"/>
  <c r="AA618" i="35"/>
  <c r="AA622" i="35"/>
  <c r="AA626" i="35"/>
  <c r="AA437" i="35"/>
  <c r="AA453" i="35"/>
  <c r="AA621" i="35"/>
  <c r="AA637" i="35"/>
  <c r="AA641" i="35"/>
  <c r="AA653" i="35"/>
  <c r="AA669" i="35"/>
  <c r="AA673" i="35"/>
  <c r="AA685" i="35"/>
  <c r="AA10" i="35"/>
  <c r="AA14" i="35"/>
  <c r="AA22" i="35"/>
  <c r="AA30" i="35"/>
  <c r="AA46" i="35"/>
  <c r="AA50" i="35"/>
  <c r="AA58" i="35"/>
  <c r="AA66" i="35"/>
  <c r="AA70" i="35"/>
  <c r="AA74" i="35"/>
  <c r="AA110" i="35"/>
  <c r="AA114" i="35"/>
  <c r="AA138" i="35"/>
  <c r="AA142" i="35"/>
  <c r="AA150" i="35"/>
  <c r="AA158" i="35"/>
  <c r="AA166" i="35"/>
  <c r="AA174" i="35"/>
  <c r="AA190" i="35"/>
  <c r="AA194" i="35"/>
  <c r="AA198" i="35"/>
  <c r="AA202" i="35"/>
  <c r="AA206" i="35"/>
  <c r="AA234" i="35"/>
  <c r="AA238" i="35"/>
  <c r="AA242" i="35"/>
  <c r="AA246" i="35"/>
  <c r="AA262" i="35"/>
  <c r="AA270" i="35"/>
  <c r="AA274" i="35"/>
  <c r="AA278" i="35"/>
  <c r="AA282" i="35"/>
  <c r="AA286" i="35"/>
  <c r="AA294" i="35"/>
  <c r="AA302" i="35"/>
  <c r="AA306" i="35"/>
  <c r="AA310" i="35"/>
  <c r="AA314" i="35"/>
  <c r="AA318" i="35"/>
  <c r="AA322" i="35"/>
  <c r="AA326" i="35"/>
  <c r="AA7" i="35"/>
  <c r="AA11" i="35"/>
  <c r="AA15" i="35"/>
  <c r="AA19" i="35"/>
  <c r="AA23" i="35"/>
  <c r="AA31" i="35"/>
  <c r="AA35" i="35"/>
  <c r="AA39" i="35"/>
  <c r="AA43" i="35"/>
  <c r="AA47" i="35"/>
  <c r="AA55" i="35"/>
  <c r="AA59" i="35"/>
  <c r="AA63" i="35"/>
  <c r="AA67" i="35"/>
  <c r="AA71" i="35"/>
  <c r="AA75" i="35"/>
  <c r="AA79" i="35"/>
  <c r="AA83" i="35"/>
  <c r="AA87" i="35"/>
  <c r="AA91" i="35"/>
  <c r="AA95" i="35"/>
  <c r="AA99" i="35"/>
  <c r="AA111" i="35"/>
  <c r="AA115" i="35"/>
  <c r="AA119" i="35"/>
  <c r="AA127" i="35"/>
  <c r="AA131" i="35"/>
  <c r="AA139" i="35"/>
  <c r="AA143" i="35"/>
  <c r="AA147" i="35"/>
  <c r="AA151" i="35"/>
  <c r="AA159" i="35"/>
  <c r="AA163" i="35"/>
  <c r="AA167" i="35"/>
  <c r="AA171" i="35"/>
  <c r="AA175" i="35"/>
  <c r="AA183" i="35"/>
  <c r="AA187" i="35"/>
  <c r="AA191" i="35"/>
  <c r="AA195" i="35"/>
  <c r="AA199" i="35"/>
  <c r="AA203" i="35"/>
  <c r="AA207" i="35"/>
  <c r="AA215" i="35"/>
  <c r="AA219" i="35"/>
  <c r="AA227" i="35"/>
  <c r="AA231" i="35"/>
  <c r="AA235" i="35"/>
  <c r="AA239" i="35"/>
  <c r="AA247" i="35"/>
  <c r="AA251" i="35"/>
  <c r="AA259" i="35"/>
  <c r="AA271" i="35"/>
  <c r="AA275" i="35"/>
  <c r="AA279" i="35"/>
  <c r="AA283" i="35"/>
  <c r="AA287" i="35"/>
  <c r="AA299" i="35"/>
  <c r="AA303" i="35"/>
  <c r="AA311" i="35"/>
  <c r="AA319" i="35"/>
  <c r="AA339" i="35"/>
  <c r="AA343" i="35"/>
  <c r="AA347" i="35"/>
  <c r="AA359" i="35"/>
  <c r="AA363" i="35"/>
  <c r="AA367" i="35"/>
  <c r="AA371" i="35"/>
  <c r="AA375" i="35"/>
  <c r="AA379" i="35"/>
  <c r="AA387" i="35"/>
  <c r="AA399" i="35"/>
  <c r="AA403" i="35"/>
  <c r="AA407" i="35"/>
  <c r="AA411" i="35"/>
  <c r="AA419" i="35"/>
  <c r="AA427" i="35"/>
  <c r="AA447" i="35"/>
  <c r="AA451" i="35"/>
  <c r="AA455" i="35"/>
  <c r="AA471" i="35"/>
  <c r="AA487" i="35"/>
  <c r="AA491" i="35"/>
  <c r="AA503" i="35"/>
  <c r="AA507" i="35"/>
  <c r="AA523" i="35"/>
  <c r="AA527" i="35"/>
  <c r="AA535" i="35"/>
  <c r="AA543" i="35"/>
  <c r="AA555" i="35"/>
  <c r="AA559" i="35"/>
  <c r="AA575" i="35"/>
  <c r="AA579" i="35"/>
  <c r="AA587" i="35"/>
  <c r="AA591" i="35"/>
  <c r="AA595" i="35"/>
  <c r="AA603" i="35"/>
  <c r="AA607" i="35"/>
  <c r="AA611" i="35"/>
  <c r="AA615" i="35"/>
  <c r="AA619" i="35"/>
  <c r="AA623" i="35"/>
  <c r="AA627" i="35"/>
  <c r="AA651" i="35"/>
  <c r="AA655" i="35"/>
  <c r="AA671" i="35"/>
  <c r="AA687" i="35"/>
  <c r="AA698" i="35"/>
  <c r="AA702" i="35"/>
  <c r="AA706" i="35"/>
  <c r="AA722" i="35"/>
  <c r="AA726" i="35"/>
  <c r="AA730" i="35"/>
  <c r="AA449" i="35"/>
  <c r="AA617" i="35"/>
  <c r="AA661" i="35"/>
  <c r="AA638" i="35"/>
  <c r="AA642" i="35"/>
  <c r="AA646" i="35"/>
  <c r="AA662" i="35"/>
  <c r="AA670" i="35"/>
  <c r="AA674" i="35"/>
  <c r="AA686" i="35"/>
  <c r="AA943" i="35"/>
  <c r="AA955" i="35"/>
  <c r="AA971" i="35"/>
  <c r="AA975" i="35"/>
  <c r="AA1003" i="35"/>
  <c r="AA1007" i="35"/>
  <c r="AA1011" i="35"/>
  <c r="AA734" i="35"/>
  <c r="AA738" i="35"/>
  <c r="AA742" i="35"/>
  <c r="AA746" i="35"/>
  <c r="AA762" i="35"/>
  <c r="AA766" i="35"/>
  <c r="AA770" i="35"/>
  <c r="AA774" i="35"/>
  <c r="AA778" i="35"/>
  <c r="AA782" i="35"/>
  <c r="AA786" i="35"/>
  <c r="AA790" i="35"/>
  <c r="AA794" i="35"/>
  <c r="AA802" i="35"/>
  <c r="AA810" i="35"/>
  <c r="AA814" i="35"/>
  <c r="AA818" i="35"/>
  <c r="AA822" i="35"/>
  <c r="AA826" i="35"/>
  <c r="AA838" i="35"/>
  <c r="AA842" i="35"/>
  <c r="AA846" i="35"/>
  <c r="AA850" i="35"/>
  <c r="AA862" i="35"/>
  <c r="AA878" i="35"/>
  <c r="AA882" i="35"/>
  <c r="AA886" i="35"/>
  <c r="AA890" i="35"/>
  <c r="AA894" i="35"/>
  <c r="AA902" i="35"/>
  <c r="AA906" i="35"/>
  <c r="AA910" i="35"/>
  <c r="AA918" i="35"/>
  <c r="AA922" i="35"/>
  <c r="AA926" i="35"/>
  <c r="AA930" i="35"/>
  <c r="AA934" i="35"/>
  <c r="AA938" i="35"/>
  <c r="AA940" i="35"/>
  <c r="AA956" i="35"/>
  <c r="AA960" i="35"/>
  <c r="AA964" i="35"/>
  <c r="AA972" i="35"/>
  <c r="AA976" i="35"/>
  <c r="AA980" i="35"/>
  <c r="AA984" i="35"/>
  <c r="AA988" i="35"/>
  <c r="AA1012" i="35"/>
  <c r="AA763" i="35"/>
  <c r="AA767" i="35"/>
  <c r="AA771" i="35"/>
  <c r="AA775" i="35"/>
  <c r="AA779" i="35"/>
  <c r="AA783" i="35"/>
  <c r="AA787" i="35"/>
  <c r="AA803" i="35"/>
  <c r="AA807" i="35"/>
  <c r="AA815" i="35"/>
  <c r="AA819" i="35"/>
  <c r="AA823" i="35"/>
  <c r="AA835" i="35"/>
  <c r="AA843" i="35"/>
  <c r="AA847" i="35"/>
  <c r="AA855" i="35"/>
  <c r="AA859" i="35"/>
  <c r="AA867" i="35"/>
  <c r="AA875" i="35"/>
  <c r="AA883" i="35"/>
  <c r="AA887" i="35"/>
  <c r="AA891" i="35"/>
  <c r="AA899" i="35"/>
  <c r="AA903" i="35"/>
  <c r="AA907" i="35"/>
  <c r="AA911" i="35"/>
  <c r="AA919" i="35"/>
  <c r="AA939" i="35"/>
  <c r="AA941" i="35"/>
  <c r="AA945" i="35"/>
  <c r="AA957" i="35"/>
  <c r="AA965" i="35"/>
  <c r="AA969" i="35"/>
  <c r="AA973" i="35"/>
  <c r="AA977" i="35"/>
  <c r="AA985" i="35"/>
  <c r="AA1005" i="35"/>
  <c r="AA1009" i="35"/>
  <c r="AA469" i="35"/>
  <c r="AA477" i="35"/>
  <c r="AA481" i="35"/>
  <c r="AA485" i="35"/>
  <c r="AA501" i="35"/>
  <c r="AA521" i="35"/>
  <c r="AA525" i="35"/>
  <c r="AA533" i="35"/>
  <c r="AA549" i="35"/>
  <c r="AA553" i="35"/>
  <c r="AA561" i="35"/>
  <c r="AA569" i="35"/>
  <c r="AA573" i="35"/>
  <c r="AA577" i="35"/>
  <c r="AA581" i="35"/>
  <c r="AA585" i="35"/>
  <c r="AA597" i="35"/>
  <c r="AA601" i="35"/>
  <c r="AA578" i="35"/>
  <c r="AA582" i="35"/>
  <c r="AA586" i="35"/>
  <c r="AA598" i="35"/>
  <c r="AA602" i="35"/>
  <c r="AA468" i="35"/>
  <c r="AA472" i="35"/>
  <c r="AA476" i="35"/>
  <c r="AA480" i="35"/>
  <c r="AA484" i="35"/>
  <c r="AA488" i="35"/>
  <c r="AA496" i="35"/>
  <c r="AA500" i="35"/>
  <c r="AA504" i="35"/>
  <c r="AA508" i="35"/>
  <c r="AA516" i="35"/>
  <c r="AA544" i="35"/>
  <c r="AA556" i="35"/>
  <c r="AA568" i="35"/>
  <c r="AA572" i="35"/>
  <c r="AA700" i="35"/>
  <c r="AA704" i="35"/>
  <c r="AA708" i="35"/>
  <c r="AA716" i="35"/>
  <c r="AA720" i="35"/>
  <c r="AA724" i="35"/>
  <c r="AA732" i="35"/>
  <c r="AA736" i="35"/>
  <c r="AA740" i="35"/>
  <c r="AA744" i="35"/>
  <c r="AA748" i="35"/>
  <c r="AA764" i="35"/>
  <c r="AA772" i="35"/>
  <c r="AA776" i="35"/>
  <c r="AA780" i="35"/>
  <c r="AA784" i="35"/>
  <c r="AA788" i="35"/>
  <c r="AA792" i="35"/>
  <c r="AA800" i="35"/>
  <c r="AA804" i="35"/>
  <c r="AA816" i="35"/>
  <c r="AA820" i="35"/>
  <c r="AA824" i="35"/>
  <c r="AA828" i="35"/>
  <c r="AA832" i="35"/>
  <c r="AA840" i="35"/>
  <c r="AA844" i="35"/>
  <c r="AA852" i="35"/>
  <c r="AA856" i="35"/>
  <c r="AA864" i="35"/>
  <c r="AA872" i="35"/>
  <c r="AA880" i="35"/>
  <c r="AA896" i="35"/>
  <c r="AA900" i="35"/>
  <c r="AA904" i="35"/>
  <c r="AA912" i="35"/>
  <c r="AA924" i="35"/>
  <c r="AA928" i="35"/>
  <c r="AA932" i="35"/>
  <c r="AA936" i="35"/>
  <c r="AA697" i="35"/>
  <c r="AA709" i="35"/>
  <c r="AA717" i="35"/>
  <c r="AA721" i="35"/>
  <c r="AA733" i="35"/>
  <c r="AA741" i="35"/>
  <c r="AA745" i="35"/>
  <c r="AA749" i="35"/>
  <c r="AA761" i="35"/>
  <c r="AA765" i="35"/>
  <c r="AA773" i="35"/>
  <c r="AA777" i="35"/>
  <c r="AA781" i="35"/>
  <c r="AA785" i="35"/>
  <c r="AA789" i="35"/>
  <c r="AA793" i="35"/>
  <c r="AA797" i="35"/>
  <c r="AA809" i="35"/>
  <c r="AA813" i="35"/>
  <c r="AA829" i="35"/>
  <c r="AA833" i="35"/>
  <c r="AA841" i="35"/>
  <c r="AA853" i="35"/>
  <c r="AA865" i="35"/>
  <c r="AA869" i="35"/>
  <c r="AA881" i="35"/>
  <c r="AA885" i="35"/>
  <c r="AA897" i="35"/>
  <c r="AA913" i="35"/>
  <c r="AA917" i="35"/>
  <c r="AA925" i="35"/>
  <c r="AA929" i="35"/>
  <c r="AA933" i="35"/>
  <c r="AA937" i="35"/>
  <c r="AA6" i="35"/>
  <c r="F13" i="39" l="1"/>
  <c r="A80" i="38"/>
  <c r="A81" i="38" s="1"/>
  <c r="A82" i="38" s="1"/>
  <c r="A83" i="38" s="1"/>
  <c r="A84" i="38" s="1"/>
  <c r="A9" i="38"/>
  <c r="A10" i="38" s="1"/>
  <c r="A11" i="38" l="1"/>
  <c r="T2877" i="35"/>
  <c r="T2876" i="35"/>
  <c r="T2875" i="35"/>
  <c r="T2874" i="35"/>
  <c r="T2873" i="35"/>
  <c r="T2872" i="35"/>
  <c r="T2871" i="35"/>
  <c r="T2870" i="35"/>
  <c r="T2869" i="35"/>
  <c r="T2868" i="35"/>
  <c r="T2867" i="35"/>
  <c r="T2866" i="35"/>
  <c r="T2865" i="35"/>
  <c r="T2864" i="35"/>
  <c r="T2863" i="35"/>
  <c r="T2862" i="35"/>
  <c r="T2861" i="35"/>
  <c r="T2860" i="35"/>
  <c r="T2859" i="35"/>
  <c r="T2858" i="35"/>
  <c r="T2857" i="35"/>
  <c r="T2856" i="35"/>
  <c r="T2855" i="35"/>
  <c r="T2854" i="35"/>
  <c r="T2853" i="35"/>
  <c r="T2852" i="35"/>
  <c r="T2851" i="35"/>
  <c r="T2850" i="35"/>
  <c r="T2849" i="35"/>
  <c r="T2848" i="35"/>
  <c r="T2847" i="35"/>
  <c r="T2846" i="35"/>
  <c r="T2845" i="35"/>
  <c r="T2844" i="35"/>
  <c r="T2843" i="35"/>
  <c r="T2842" i="35"/>
  <c r="T2841" i="35"/>
  <c r="T2840" i="35"/>
  <c r="T2839" i="35"/>
  <c r="T2838" i="35"/>
  <c r="T2837" i="35"/>
  <c r="T2836" i="35"/>
  <c r="T2835" i="35"/>
  <c r="T2834" i="35"/>
  <c r="T2833" i="35"/>
  <c r="T2832" i="35"/>
  <c r="T2831" i="35"/>
  <c r="T2830" i="35"/>
  <c r="T2829" i="35"/>
  <c r="T2828" i="35"/>
  <c r="T2827" i="35"/>
  <c r="T2826" i="35"/>
  <c r="T2825" i="35"/>
  <c r="T2824" i="35"/>
  <c r="T2823" i="35"/>
  <c r="T2822" i="35"/>
  <c r="T2821" i="35"/>
  <c r="T2820" i="35"/>
  <c r="T2819" i="35"/>
  <c r="T2818" i="35"/>
  <c r="T2817" i="35"/>
  <c r="T2816" i="35"/>
  <c r="T2815" i="35"/>
  <c r="T2814" i="35"/>
  <c r="T2813" i="35"/>
  <c r="T2812" i="35"/>
  <c r="T2811" i="35"/>
  <c r="T2810" i="35"/>
  <c r="T2809" i="35"/>
  <c r="T2808" i="35"/>
  <c r="T2807" i="35"/>
  <c r="T2806" i="35"/>
  <c r="T2805" i="35"/>
  <c r="T2804" i="35"/>
  <c r="T2803" i="35"/>
  <c r="T2802" i="35"/>
  <c r="T2801" i="35"/>
  <c r="T2800" i="35"/>
  <c r="T2799" i="35"/>
  <c r="T2798" i="35"/>
  <c r="T2797" i="35"/>
  <c r="T2796" i="35"/>
  <c r="T2795" i="35"/>
  <c r="T2794" i="35"/>
  <c r="T2793" i="35"/>
  <c r="T2792" i="35"/>
  <c r="T2791" i="35"/>
  <c r="T2790" i="35"/>
  <c r="T2789" i="35"/>
  <c r="T2788" i="35"/>
  <c r="T2787" i="35"/>
  <c r="T2786" i="35"/>
  <c r="T2785" i="35"/>
  <c r="T2784" i="35"/>
  <c r="T2783" i="35"/>
  <c r="T2782" i="35"/>
  <c r="T2781" i="35"/>
  <c r="T2780" i="35"/>
  <c r="T2779" i="35"/>
  <c r="T2778" i="35"/>
  <c r="T2777" i="35"/>
  <c r="T2776" i="35"/>
  <c r="T2775" i="35"/>
  <c r="T2774" i="35"/>
  <c r="T2773" i="35"/>
  <c r="T2772" i="35"/>
  <c r="T2771" i="35"/>
  <c r="T2770" i="35"/>
  <c r="T2769" i="35"/>
  <c r="T2768" i="35"/>
  <c r="T2767" i="35"/>
  <c r="T2766" i="35"/>
  <c r="T2765" i="35"/>
  <c r="T2764" i="35"/>
  <c r="T2763" i="35"/>
  <c r="T2762" i="35"/>
  <c r="T2761" i="35"/>
  <c r="T2760" i="35"/>
  <c r="T2759" i="35"/>
  <c r="T2758" i="35"/>
  <c r="T2757" i="35"/>
  <c r="T2756" i="35"/>
  <c r="T2755" i="35"/>
  <c r="T2754" i="35"/>
  <c r="T2753" i="35"/>
  <c r="T2752" i="35"/>
  <c r="T2751" i="35"/>
  <c r="T2750" i="35"/>
  <c r="T2749" i="35"/>
  <c r="T2748" i="35"/>
  <c r="T2747" i="35"/>
  <c r="T2746" i="35"/>
  <c r="T2745" i="35"/>
  <c r="T2744" i="35"/>
  <c r="T2743" i="35"/>
  <c r="T2742" i="35"/>
  <c r="T2741" i="35"/>
  <c r="T2740" i="35"/>
  <c r="T2739" i="35"/>
  <c r="T2738" i="35"/>
  <c r="T2737" i="35"/>
  <c r="T2736" i="35"/>
  <c r="T2735" i="35"/>
  <c r="T2734" i="35"/>
  <c r="T2733" i="35"/>
  <c r="T2732" i="35"/>
  <c r="T2731" i="35"/>
  <c r="T2730" i="35"/>
  <c r="T2729" i="35"/>
  <c r="T2728" i="35"/>
  <c r="T2727" i="35"/>
  <c r="T2726" i="35"/>
  <c r="T2725" i="35"/>
  <c r="T2724" i="35"/>
  <c r="T2723" i="35"/>
  <c r="T2722" i="35"/>
  <c r="T2721" i="35"/>
  <c r="T2720" i="35"/>
  <c r="T2719" i="35"/>
  <c r="T2718" i="35"/>
  <c r="T2717" i="35"/>
  <c r="T2716" i="35"/>
  <c r="T2715" i="35"/>
  <c r="T2714" i="35"/>
  <c r="T2713" i="35"/>
  <c r="T2712" i="35"/>
  <c r="T2711" i="35"/>
  <c r="T2710" i="35"/>
  <c r="T2709" i="35"/>
  <c r="T2708" i="35"/>
  <c r="T2707" i="35"/>
  <c r="T2706" i="35"/>
  <c r="T2705" i="35"/>
  <c r="T2704" i="35"/>
  <c r="T2703" i="35"/>
  <c r="T2702" i="35"/>
  <c r="T2701" i="35"/>
  <c r="T2700" i="35"/>
  <c r="T2699" i="35"/>
  <c r="T2698" i="35"/>
  <c r="T2697" i="35"/>
  <c r="T2696" i="35"/>
  <c r="T2695" i="35"/>
  <c r="T2694" i="35"/>
  <c r="T2693" i="35"/>
  <c r="T2692" i="35"/>
  <c r="T2691" i="35"/>
  <c r="T2690" i="35"/>
  <c r="T2689" i="35"/>
  <c r="T2688" i="35"/>
  <c r="T2687" i="35"/>
  <c r="T2686" i="35"/>
  <c r="T2685" i="35"/>
  <c r="T2684" i="35"/>
  <c r="T2683" i="35"/>
  <c r="T2682" i="35"/>
  <c r="T2681" i="35"/>
  <c r="T2680" i="35"/>
  <c r="T2679" i="35"/>
  <c r="T2678" i="35"/>
  <c r="T2677" i="35"/>
  <c r="T2676" i="35"/>
  <c r="T2675" i="35"/>
  <c r="T2674" i="35"/>
  <c r="T2673" i="35"/>
  <c r="T2672" i="35"/>
  <c r="T2671" i="35"/>
  <c r="T2670" i="35"/>
  <c r="T2669" i="35"/>
  <c r="T2668" i="35"/>
  <c r="T2667" i="35"/>
  <c r="T2666" i="35"/>
  <c r="T2665" i="35"/>
  <c r="T2664" i="35"/>
  <c r="T2663" i="35"/>
  <c r="T2662" i="35"/>
  <c r="T2661" i="35"/>
  <c r="T2660" i="35"/>
  <c r="T2659" i="35"/>
  <c r="T2658" i="35"/>
  <c r="T2657" i="35"/>
  <c r="T2656" i="35"/>
  <c r="T2655" i="35"/>
  <c r="T2654" i="35"/>
  <c r="T2653" i="35"/>
  <c r="T2652" i="35"/>
  <c r="T2651" i="35"/>
  <c r="T2650" i="35"/>
  <c r="T2649" i="35"/>
  <c r="T2648" i="35"/>
  <c r="T2647" i="35"/>
  <c r="T2646" i="35"/>
  <c r="T2645" i="35"/>
  <c r="T2644" i="35"/>
  <c r="T2643" i="35"/>
  <c r="T2642" i="35"/>
  <c r="T2641" i="35"/>
  <c r="T2640" i="35"/>
  <c r="T2639" i="35"/>
  <c r="T2638" i="35"/>
  <c r="T2637" i="35"/>
  <c r="T2636" i="35"/>
  <c r="T2635" i="35"/>
  <c r="T2634" i="35"/>
  <c r="T2633" i="35"/>
  <c r="T2632" i="35"/>
  <c r="T2631" i="35"/>
  <c r="T2630" i="35"/>
  <c r="T2629" i="35"/>
  <c r="T2628" i="35"/>
  <c r="T2627" i="35"/>
  <c r="T2626" i="35"/>
  <c r="T2625" i="35"/>
  <c r="T2624" i="35"/>
  <c r="T2623" i="35"/>
  <c r="T2622" i="35"/>
  <c r="T2621" i="35"/>
  <c r="T2620" i="35"/>
  <c r="T2619" i="35"/>
  <c r="T2618" i="35"/>
  <c r="T2617" i="35"/>
  <c r="T2616" i="35"/>
  <c r="T2615" i="35"/>
  <c r="T2614" i="35"/>
  <c r="T2613" i="35"/>
  <c r="T2612" i="35"/>
  <c r="T2611" i="35"/>
  <c r="T2610" i="35"/>
  <c r="T2609" i="35"/>
  <c r="T2608" i="35"/>
  <c r="T2607" i="35"/>
  <c r="T2606" i="35"/>
  <c r="T2605" i="35"/>
  <c r="T2604" i="35"/>
  <c r="T2603" i="35"/>
  <c r="T2602" i="35"/>
  <c r="T2601" i="35"/>
  <c r="T2600" i="35"/>
  <c r="T2599" i="35"/>
  <c r="T2598" i="35"/>
  <c r="T2597" i="35"/>
  <c r="T2596" i="35"/>
  <c r="T2595" i="35"/>
  <c r="T2594" i="35"/>
  <c r="T2593" i="35"/>
  <c r="T2592" i="35"/>
  <c r="T2591" i="35"/>
  <c r="T2590" i="35"/>
  <c r="T2589" i="35"/>
  <c r="T2588" i="35"/>
  <c r="T2587" i="35"/>
  <c r="T2586" i="35"/>
  <c r="T2585" i="35"/>
  <c r="T2584" i="35"/>
  <c r="T2583" i="35"/>
  <c r="T2582" i="35"/>
  <c r="T2581" i="35"/>
  <c r="T2580" i="35"/>
  <c r="T2579" i="35"/>
  <c r="T2578" i="35"/>
  <c r="T2577" i="35"/>
  <c r="T2576" i="35"/>
  <c r="T2575" i="35"/>
  <c r="T2574" i="35"/>
  <c r="T2573" i="35"/>
  <c r="T2572" i="35"/>
  <c r="T2571" i="35"/>
  <c r="T2570" i="35"/>
  <c r="T2569" i="35"/>
  <c r="T2568" i="35"/>
  <c r="T2567" i="35"/>
  <c r="T2566" i="35"/>
  <c r="T2565" i="35"/>
  <c r="T2564" i="35"/>
  <c r="T2563" i="35"/>
  <c r="T2562" i="35"/>
  <c r="T2561" i="35"/>
  <c r="T2560" i="35"/>
  <c r="T2559" i="35"/>
  <c r="T2558" i="35"/>
  <c r="T2557" i="35"/>
  <c r="T2556" i="35"/>
  <c r="T2555" i="35"/>
  <c r="T2554" i="35"/>
  <c r="T2553" i="35"/>
  <c r="T2552" i="35"/>
  <c r="T2551" i="35"/>
  <c r="T2550" i="35"/>
  <c r="T2549" i="35"/>
  <c r="T2548" i="35"/>
  <c r="T2547" i="35"/>
  <c r="T2546" i="35"/>
  <c r="T2545" i="35"/>
  <c r="T2544" i="35"/>
  <c r="T2543" i="35"/>
  <c r="T2542" i="35"/>
  <c r="T2541" i="35"/>
  <c r="T2540" i="35"/>
  <c r="T2539" i="35"/>
  <c r="T2538" i="35"/>
  <c r="T2537" i="35"/>
  <c r="T2536" i="35"/>
  <c r="T2535" i="35"/>
  <c r="T2534" i="35"/>
  <c r="T2533" i="35"/>
  <c r="T2532" i="35"/>
  <c r="T2531" i="35"/>
  <c r="T2530" i="35"/>
  <c r="T2529" i="35"/>
  <c r="T2528" i="35"/>
  <c r="T2527" i="35"/>
  <c r="T2526" i="35"/>
  <c r="T2525" i="35"/>
  <c r="T2524" i="35"/>
  <c r="T2523" i="35"/>
  <c r="T2522" i="35"/>
  <c r="T2521" i="35"/>
  <c r="T2520" i="35"/>
  <c r="T2519" i="35"/>
  <c r="T2518" i="35"/>
  <c r="T2517" i="35"/>
  <c r="T2516" i="35"/>
  <c r="T2515" i="35"/>
  <c r="T2514" i="35"/>
  <c r="T2513" i="35"/>
  <c r="T2512" i="35"/>
  <c r="T2511" i="35"/>
  <c r="T2510" i="35"/>
  <c r="T2509" i="35"/>
  <c r="T2508" i="35"/>
  <c r="T2507" i="35"/>
  <c r="T2506" i="35"/>
  <c r="T2505" i="35"/>
  <c r="T2504" i="35"/>
  <c r="T2503" i="35"/>
  <c r="T2502" i="35"/>
  <c r="T2501" i="35"/>
  <c r="T2500" i="35"/>
  <c r="T2499" i="35"/>
  <c r="T2498" i="35"/>
  <c r="T2497" i="35"/>
  <c r="T2496" i="35"/>
  <c r="T2495" i="35"/>
  <c r="T2494" i="35"/>
  <c r="T2493" i="35"/>
  <c r="T2492" i="35"/>
  <c r="T2491" i="35"/>
  <c r="T2490" i="35"/>
  <c r="T2489" i="35"/>
  <c r="T2488" i="35"/>
  <c r="T2487" i="35"/>
  <c r="T2486" i="35"/>
  <c r="T2485" i="35"/>
  <c r="T2484" i="35"/>
  <c r="T2483" i="35"/>
  <c r="T2482" i="35"/>
  <c r="T2481" i="35"/>
  <c r="T2480" i="35"/>
  <c r="T2479" i="35"/>
  <c r="T2478" i="35"/>
  <c r="T2477" i="35"/>
  <c r="T2476" i="35"/>
  <c r="T2475" i="35"/>
  <c r="T2474" i="35"/>
  <c r="T2473" i="35"/>
  <c r="T2472" i="35"/>
  <c r="T2471" i="35"/>
  <c r="T2470" i="35"/>
  <c r="T2469" i="35"/>
  <c r="T2468" i="35"/>
  <c r="T2467" i="35"/>
  <c r="T2466" i="35"/>
  <c r="T2465" i="35"/>
  <c r="T2464" i="35"/>
  <c r="T2463" i="35"/>
  <c r="T2462" i="35"/>
  <c r="T2461" i="35"/>
  <c r="T2460" i="35"/>
  <c r="T2459" i="35"/>
  <c r="T2458" i="35"/>
  <c r="T2457" i="35"/>
  <c r="T2456" i="35"/>
  <c r="T2455" i="35"/>
  <c r="T2454" i="35"/>
  <c r="T2453" i="35"/>
  <c r="T2452" i="35"/>
  <c r="T2451" i="35"/>
  <c r="T2450" i="35"/>
  <c r="T2449" i="35"/>
  <c r="T2448" i="35"/>
  <c r="T2447" i="35"/>
  <c r="T2446" i="35"/>
  <c r="T2445" i="35"/>
  <c r="T2444" i="35"/>
  <c r="T2443" i="35"/>
  <c r="T2442" i="35"/>
  <c r="T2441" i="35"/>
  <c r="T2440" i="35"/>
  <c r="T2439" i="35"/>
  <c r="T2438" i="35"/>
  <c r="T2437" i="35"/>
  <c r="T2436" i="35"/>
  <c r="T2435" i="35"/>
  <c r="T2434" i="35"/>
  <c r="T2433" i="35"/>
  <c r="T2432" i="35"/>
  <c r="T2431" i="35"/>
  <c r="T2430" i="35"/>
  <c r="T2429" i="35"/>
  <c r="T2428" i="35"/>
  <c r="T2427" i="35"/>
  <c r="T2426" i="35"/>
  <c r="T2425" i="35"/>
  <c r="T2424" i="35"/>
  <c r="T2423" i="35"/>
  <c r="T2422" i="35"/>
  <c r="T2421" i="35"/>
  <c r="T2420" i="35"/>
  <c r="T2419" i="35"/>
  <c r="T2418" i="35"/>
  <c r="T2417" i="35"/>
  <c r="T2416" i="35"/>
  <c r="T2415" i="35"/>
  <c r="T2414" i="35"/>
  <c r="T2413" i="35"/>
  <c r="T2412" i="35"/>
  <c r="T2411" i="35"/>
  <c r="T2410" i="35"/>
  <c r="T2409" i="35"/>
  <c r="T2408" i="35"/>
  <c r="T2407" i="35"/>
  <c r="T2406" i="35"/>
  <c r="T2405" i="35"/>
  <c r="T2404" i="35"/>
  <c r="T2403" i="35"/>
  <c r="T2402" i="35"/>
  <c r="T2401" i="35"/>
  <c r="T2400" i="35"/>
  <c r="T2399" i="35"/>
  <c r="T2398" i="35"/>
  <c r="T2397" i="35"/>
  <c r="T2396" i="35"/>
  <c r="T2395" i="35"/>
  <c r="T2394" i="35"/>
  <c r="T2393" i="35"/>
  <c r="T2392" i="35"/>
  <c r="T2391" i="35"/>
  <c r="T2390" i="35"/>
  <c r="T2389" i="35"/>
  <c r="T2388" i="35"/>
  <c r="T2387" i="35"/>
  <c r="T2386" i="35"/>
  <c r="T2385" i="35"/>
  <c r="T2384" i="35"/>
  <c r="T2383" i="35"/>
  <c r="T2382" i="35"/>
  <c r="T2381" i="35"/>
  <c r="T2380" i="35"/>
  <c r="T2379" i="35"/>
  <c r="T2378" i="35"/>
  <c r="T2377" i="35"/>
  <c r="T2376" i="35"/>
  <c r="T2375" i="35"/>
  <c r="T2374" i="35"/>
  <c r="T2373" i="35"/>
  <c r="T2372" i="35"/>
  <c r="T2371" i="35"/>
  <c r="T2370" i="35"/>
  <c r="T2369" i="35"/>
  <c r="T2368" i="35"/>
  <c r="T2367" i="35"/>
  <c r="T2366" i="35"/>
  <c r="T2365" i="35"/>
  <c r="T2364" i="35"/>
  <c r="T2363" i="35"/>
  <c r="T2362" i="35"/>
  <c r="T2361" i="35"/>
  <c r="T2360" i="35"/>
  <c r="T2359" i="35"/>
  <c r="T2358" i="35"/>
  <c r="T2357" i="35"/>
  <c r="T2356" i="35"/>
  <c r="T2355" i="35"/>
  <c r="T2354" i="35"/>
  <c r="T2353" i="35"/>
  <c r="T2352" i="35"/>
  <c r="T2351" i="35"/>
  <c r="T2350" i="35"/>
  <c r="T2349" i="35"/>
  <c r="T2348" i="35"/>
  <c r="T2347" i="35"/>
  <c r="T2346" i="35"/>
  <c r="T2345" i="35"/>
  <c r="T2344" i="35"/>
  <c r="T2343" i="35"/>
  <c r="T2342" i="35"/>
  <c r="T2341" i="35"/>
  <c r="T2340" i="35"/>
  <c r="T2339" i="35"/>
  <c r="T2338" i="35"/>
  <c r="T2337" i="35"/>
  <c r="T2336" i="35"/>
  <c r="T2335" i="35"/>
  <c r="T2334" i="35"/>
  <c r="T2333" i="35"/>
  <c r="T2332" i="35"/>
  <c r="T2331" i="35"/>
  <c r="T2330" i="35"/>
  <c r="T2329" i="35"/>
  <c r="T2328" i="35"/>
  <c r="T2327" i="35"/>
  <c r="T2326" i="35"/>
  <c r="T2325" i="35"/>
  <c r="T2324" i="35"/>
  <c r="T2323" i="35"/>
  <c r="T2322" i="35"/>
  <c r="T2321" i="35"/>
  <c r="T2320" i="35"/>
  <c r="T2319" i="35"/>
  <c r="T2318" i="35"/>
  <c r="T2317" i="35"/>
  <c r="T2316" i="35"/>
  <c r="T2315" i="35"/>
  <c r="T2314" i="35"/>
  <c r="T2313" i="35"/>
  <c r="T2312" i="35"/>
  <c r="T2311" i="35"/>
  <c r="T2310" i="35"/>
  <c r="T2309" i="35"/>
  <c r="T2308" i="35"/>
  <c r="T2307" i="35"/>
  <c r="T2306" i="35"/>
  <c r="T2305" i="35"/>
  <c r="T2304" i="35"/>
  <c r="T2303" i="35"/>
  <c r="T2302" i="35"/>
  <c r="T2301" i="35"/>
  <c r="T2300" i="35"/>
  <c r="T2299" i="35"/>
  <c r="T2298" i="35"/>
  <c r="T2297" i="35"/>
  <c r="T2296" i="35"/>
  <c r="T2295" i="35"/>
  <c r="T2294" i="35"/>
  <c r="T2293" i="35"/>
  <c r="T2292" i="35"/>
  <c r="T2291" i="35"/>
  <c r="T2290" i="35"/>
  <c r="T2289" i="35"/>
  <c r="T2288" i="35"/>
  <c r="T2287" i="35"/>
  <c r="T2286" i="35"/>
  <c r="T2285" i="35"/>
  <c r="T2284" i="35"/>
  <c r="T2283" i="35"/>
  <c r="T2282" i="35"/>
  <c r="T2281" i="35"/>
  <c r="T2280" i="35"/>
  <c r="T2279" i="35"/>
  <c r="T2278" i="35"/>
  <c r="T2277" i="35"/>
  <c r="T2276" i="35"/>
  <c r="T2275" i="35"/>
  <c r="T2274" i="35"/>
  <c r="T2273" i="35"/>
  <c r="T2272" i="35"/>
  <c r="T2271" i="35"/>
  <c r="T2270" i="35"/>
  <c r="T2269" i="35"/>
  <c r="T2268" i="35"/>
  <c r="T2267" i="35"/>
  <c r="T2266" i="35"/>
  <c r="T2265" i="35"/>
  <c r="T2264" i="35"/>
  <c r="T2263" i="35"/>
  <c r="T2262" i="35"/>
  <c r="T2261" i="35"/>
  <c r="T2260" i="35"/>
  <c r="T2259" i="35"/>
  <c r="T2258" i="35"/>
  <c r="T2257" i="35"/>
  <c r="T2256" i="35"/>
  <c r="T2255" i="35"/>
  <c r="T2254" i="35"/>
  <c r="T2253" i="35"/>
  <c r="T2252" i="35"/>
  <c r="T2251" i="35"/>
  <c r="T2250" i="35"/>
  <c r="T2249" i="35"/>
  <c r="T2248" i="35"/>
  <c r="T2247" i="35"/>
  <c r="T2246" i="35"/>
  <c r="T2245" i="35"/>
  <c r="T2244" i="35"/>
  <c r="T2243" i="35"/>
  <c r="T2242" i="35"/>
  <c r="T2241" i="35"/>
  <c r="T2240" i="35"/>
  <c r="T2239" i="35"/>
  <c r="T2238" i="35"/>
  <c r="T2237" i="35"/>
  <c r="T2236" i="35"/>
  <c r="T2235" i="35"/>
  <c r="T2234" i="35"/>
  <c r="T2233" i="35"/>
  <c r="T2232" i="35"/>
  <c r="T2231" i="35"/>
  <c r="T2230" i="35"/>
  <c r="T2229" i="35"/>
  <c r="T2228" i="35"/>
  <c r="T2227" i="35"/>
  <c r="T2226" i="35"/>
  <c r="T2225" i="35"/>
  <c r="T2224" i="35"/>
  <c r="T2223" i="35"/>
  <c r="T2222" i="35"/>
  <c r="T2221" i="35"/>
  <c r="T2220" i="35"/>
  <c r="T2219" i="35"/>
  <c r="T2218" i="35"/>
  <c r="T2217" i="35"/>
  <c r="T2216" i="35"/>
  <c r="T2215" i="35"/>
  <c r="T2214" i="35"/>
  <c r="T2213" i="35"/>
  <c r="T2212" i="35"/>
  <c r="T2211" i="35"/>
  <c r="T2210" i="35"/>
  <c r="T2209" i="35"/>
  <c r="T2208" i="35"/>
  <c r="T2207" i="35"/>
  <c r="T2206" i="35"/>
  <c r="T2205" i="35"/>
  <c r="T2204" i="35"/>
  <c r="T2203" i="35"/>
  <c r="T2202" i="35"/>
  <c r="T2201" i="35"/>
  <c r="T2200" i="35"/>
  <c r="T2199" i="35"/>
  <c r="T2198" i="35"/>
  <c r="T2197" i="35"/>
  <c r="T2196" i="35"/>
  <c r="T2195" i="35"/>
  <c r="T2194" i="35"/>
  <c r="T2193" i="35"/>
  <c r="T2192" i="35"/>
  <c r="T2191" i="35"/>
  <c r="T2190" i="35"/>
  <c r="T2189" i="35"/>
  <c r="T2188" i="35"/>
  <c r="T2187" i="35"/>
  <c r="T2186" i="35"/>
  <c r="T2185" i="35"/>
  <c r="T2184" i="35"/>
  <c r="T2183" i="35"/>
  <c r="T2182" i="35"/>
  <c r="T2181" i="35"/>
  <c r="T2180" i="35"/>
  <c r="T2179" i="35"/>
  <c r="T2178" i="35"/>
  <c r="T2177" i="35"/>
  <c r="T2176" i="35"/>
  <c r="T2175" i="35"/>
  <c r="T2174" i="35"/>
  <c r="T2173" i="35"/>
  <c r="T2172" i="35"/>
  <c r="T2171" i="35"/>
  <c r="T2170" i="35"/>
  <c r="T2169" i="35"/>
  <c r="T2168" i="35"/>
  <c r="T2167" i="35"/>
  <c r="T2166" i="35"/>
  <c r="T2165" i="35"/>
  <c r="T2164" i="35"/>
  <c r="T2163" i="35"/>
  <c r="T2162" i="35"/>
  <c r="T2161" i="35"/>
  <c r="T2160" i="35"/>
  <c r="T2159" i="35"/>
  <c r="T2158" i="35"/>
  <c r="T2157" i="35"/>
  <c r="T2156" i="35"/>
  <c r="T2155" i="35"/>
  <c r="T2154" i="35"/>
  <c r="T2153" i="35"/>
  <c r="T2152" i="35"/>
  <c r="T2151" i="35"/>
  <c r="T2150" i="35"/>
  <c r="T2149" i="35"/>
  <c r="T2148" i="35"/>
  <c r="T2147" i="35"/>
  <c r="T2146" i="35"/>
  <c r="T2145" i="35"/>
  <c r="T2144" i="35"/>
  <c r="T2143" i="35"/>
  <c r="T2142" i="35"/>
  <c r="T2141" i="35"/>
  <c r="T2140" i="35"/>
  <c r="T2139" i="35"/>
  <c r="T2138" i="35"/>
  <c r="T2137" i="35"/>
  <c r="T2136" i="35"/>
  <c r="T2135" i="35"/>
  <c r="T2134" i="35"/>
  <c r="T2133" i="35"/>
  <c r="T2132" i="35"/>
  <c r="T2131" i="35"/>
  <c r="T2130" i="35"/>
  <c r="T2129" i="35"/>
  <c r="T2128" i="35"/>
  <c r="T2127" i="35"/>
  <c r="T2126" i="35"/>
  <c r="T2125" i="35"/>
  <c r="T2124" i="35"/>
  <c r="T2123" i="35"/>
  <c r="T2122" i="35"/>
  <c r="T2121" i="35"/>
  <c r="T2120" i="35"/>
  <c r="T2119" i="35"/>
  <c r="T2118" i="35"/>
  <c r="T2117" i="35"/>
  <c r="T2116" i="35"/>
  <c r="T2115" i="35"/>
  <c r="T2114" i="35"/>
  <c r="T2113" i="35"/>
  <c r="T2112" i="35"/>
  <c r="T2111" i="35"/>
  <c r="T2110" i="35"/>
  <c r="T2109" i="35"/>
  <c r="T2108" i="35"/>
  <c r="T2107" i="35"/>
  <c r="T2106" i="35"/>
  <c r="T2105" i="35"/>
  <c r="T2104" i="35"/>
  <c r="T2103" i="35"/>
  <c r="T2102" i="35"/>
  <c r="T2101" i="35"/>
  <c r="T2100" i="35"/>
  <c r="T2099" i="35"/>
  <c r="T2098" i="35"/>
  <c r="T2097" i="35"/>
  <c r="T2096" i="35"/>
  <c r="T2095" i="35"/>
  <c r="T2094" i="35"/>
  <c r="T2093" i="35"/>
  <c r="T2092" i="35"/>
  <c r="T2091" i="35"/>
  <c r="T2090" i="35"/>
  <c r="T2089" i="35"/>
  <c r="T2088" i="35"/>
  <c r="T2087" i="35"/>
  <c r="T2086" i="35"/>
  <c r="T2085" i="35"/>
  <c r="T2084" i="35"/>
  <c r="T2083" i="35"/>
  <c r="T2082" i="35"/>
  <c r="T2081" i="35"/>
  <c r="T2080" i="35"/>
  <c r="T2079" i="35"/>
  <c r="T2078" i="35"/>
  <c r="T2077" i="35"/>
  <c r="T2076" i="35"/>
  <c r="T2075" i="35"/>
  <c r="T2074" i="35"/>
  <c r="T2073" i="35"/>
  <c r="T2072" i="35"/>
  <c r="T2071" i="35"/>
  <c r="T2070" i="35"/>
  <c r="T2069" i="35"/>
  <c r="T2068" i="35"/>
  <c r="T2067" i="35"/>
  <c r="T2066" i="35"/>
  <c r="T2065" i="35"/>
  <c r="T2064" i="35"/>
  <c r="T2063" i="35"/>
  <c r="T2062" i="35"/>
  <c r="T2061" i="35"/>
  <c r="T2060" i="35"/>
  <c r="T2059" i="35"/>
  <c r="T2058" i="35"/>
  <c r="T2057" i="35"/>
  <c r="T2056" i="35"/>
  <c r="T2055" i="35"/>
  <c r="T2054" i="35"/>
  <c r="T2053" i="35"/>
  <c r="T2052" i="35"/>
  <c r="T2051" i="35"/>
  <c r="T2050" i="35"/>
  <c r="T2049" i="35"/>
  <c r="T2048" i="35"/>
  <c r="T2047" i="35"/>
  <c r="T2046" i="35"/>
  <c r="T2045" i="35"/>
  <c r="T2044" i="35"/>
  <c r="T2043" i="35"/>
  <c r="T2042" i="35"/>
  <c r="T2041" i="35"/>
  <c r="T2040" i="35"/>
  <c r="T2039" i="35"/>
  <c r="T2038" i="35"/>
  <c r="T2037" i="35"/>
  <c r="T2036" i="35"/>
  <c r="T2035" i="35"/>
  <c r="T2034" i="35"/>
  <c r="T2033" i="35"/>
  <c r="T2032" i="35"/>
  <c r="T2031" i="35"/>
  <c r="T2030" i="35"/>
  <c r="T2029" i="35"/>
  <c r="T2028" i="35"/>
  <c r="T2027" i="35"/>
  <c r="T2026" i="35"/>
  <c r="T2025" i="35"/>
  <c r="T2024" i="35"/>
  <c r="T2023" i="35"/>
  <c r="T2022" i="35"/>
  <c r="T2021" i="35"/>
  <c r="T2020" i="35"/>
  <c r="T2019" i="35"/>
  <c r="T2018" i="35"/>
  <c r="T2017" i="35"/>
  <c r="T2016" i="35"/>
  <c r="T2015" i="35"/>
  <c r="T2014" i="35"/>
  <c r="T2013" i="35"/>
  <c r="T2012" i="35"/>
  <c r="T2011" i="35"/>
  <c r="T2010" i="35"/>
  <c r="T2009" i="35"/>
  <c r="T2008" i="35"/>
  <c r="T2007" i="35"/>
  <c r="T2006" i="35"/>
  <c r="T2005" i="35"/>
  <c r="T2004" i="35"/>
  <c r="T2003" i="35"/>
  <c r="T2002" i="35"/>
  <c r="T2001" i="35"/>
  <c r="T2000" i="35"/>
  <c r="T1999" i="35"/>
  <c r="T1998" i="35"/>
  <c r="T1997" i="35"/>
  <c r="T1996" i="35"/>
  <c r="T1995" i="35"/>
  <c r="T1994" i="35"/>
  <c r="T1993" i="35"/>
  <c r="T1992" i="35"/>
  <c r="T1991" i="35"/>
  <c r="T1990" i="35"/>
  <c r="T1989" i="35"/>
  <c r="T1988" i="35"/>
  <c r="T1987" i="35"/>
  <c r="T1986" i="35"/>
  <c r="T1985" i="35"/>
  <c r="T1984" i="35"/>
  <c r="T1983" i="35"/>
  <c r="T1982" i="35"/>
  <c r="T1981" i="35"/>
  <c r="T1980" i="35"/>
  <c r="T1979" i="35"/>
  <c r="T1978" i="35"/>
  <c r="T1977" i="35"/>
  <c r="T1976" i="35"/>
  <c r="T1975" i="35"/>
  <c r="T1974" i="35"/>
  <c r="T1973" i="35"/>
  <c r="T1972" i="35"/>
  <c r="T1971" i="35"/>
  <c r="T1970" i="35"/>
  <c r="T1969" i="35"/>
  <c r="T1968" i="35"/>
  <c r="T1967" i="35"/>
  <c r="T1966" i="35"/>
  <c r="T1965" i="35"/>
  <c r="T1964" i="35"/>
  <c r="T1963" i="35"/>
  <c r="T1962" i="35"/>
  <c r="T1961" i="35"/>
  <c r="T1960" i="35"/>
  <c r="T1959" i="35"/>
  <c r="T1958" i="35"/>
  <c r="T1957" i="35"/>
  <c r="T1956" i="35"/>
  <c r="T1955" i="35"/>
  <c r="T1954" i="35"/>
  <c r="T1953" i="35"/>
  <c r="T1952" i="35"/>
  <c r="T1951" i="35"/>
  <c r="T1950" i="35"/>
  <c r="T1949" i="35"/>
  <c r="T1948" i="35"/>
  <c r="T1947" i="35"/>
  <c r="T1946" i="35"/>
  <c r="T1945" i="35"/>
  <c r="T1944" i="35"/>
  <c r="T1943" i="35"/>
  <c r="T1942" i="35"/>
  <c r="T1941" i="35"/>
  <c r="T1940" i="35"/>
  <c r="T1939" i="35"/>
  <c r="T1938" i="35"/>
  <c r="T1937" i="35"/>
  <c r="T1936" i="35"/>
  <c r="T1935" i="35"/>
  <c r="T1934" i="35"/>
  <c r="T1933" i="35"/>
  <c r="T1932" i="35"/>
  <c r="T1931" i="35"/>
  <c r="T1930" i="35"/>
  <c r="T1929" i="35"/>
  <c r="T1928" i="35"/>
  <c r="T1927" i="35"/>
  <c r="T1926" i="35"/>
  <c r="T1925" i="35"/>
  <c r="T1924" i="35"/>
  <c r="T1923" i="35"/>
  <c r="T1922" i="35"/>
  <c r="T1921" i="35"/>
  <c r="T1920" i="35"/>
  <c r="T1919" i="35"/>
  <c r="T1918" i="35"/>
  <c r="T1917" i="35"/>
  <c r="T1916" i="35"/>
  <c r="T1915" i="35"/>
  <c r="T1914" i="35"/>
  <c r="T1913" i="35"/>
  <c r="T1912" i="35"/>
  <c r="T1911" i="35"/>
  <c r="T1910" i="35"/>
  <c r="T1909" i="35"/>
  <c r="T1908" i="35"/>
  <c r="T1907" i="35"/>
  <c r="T1906" i="35"/>
  <c r="T1905" i="35"/>
  <c r="T1904" i="35"/>
  <c r="T1903" i="35"/>
  <c r="T1902" i="35"/>
  <c r="T1901" i="35"/>
  <c r="T1900" i="35"/>
  <c r="T1899" i="35"/>
  <c r="T1898" i="35"/>
  <c r="T1897" i="35"/>
  <c r="T1896" i="35"/>
  <c r="T1895" i="35"/>
  <c r="T1894" i="35"/>
  <c r="T1893" i="35"/>
  <c r="T1892" i="35"/>
  <c r="T1891" i="35"/>
  <c r="T1890" i="35"/>
  <c r="T1889" i="35"/>
  <c r="T1888" i="35"/>
  <c r="T1887" i="35"/>
  <c r="T1886" i="35"/>
  <c r="T1885" i="35"/>
  <c r="T1884" i="35"/>
  <c r="T1883" i="35"/>
  <c r="T1882" i="35"/>
  <c r="T1881" i="35"/>
  <c r="T1880" i="35"/>
  <c r="T1879" i="35"/>
  <c r="T1878" i="35"/>
  <c r="T1877" i="35"/>
  <c r="T1876" i="35"/>
  <c r="T1875" i="35"/>
  <c r="T1874" i="35"/>
  <c r="T1873" i="35"/>
  <c r="T1872" i="35"/>
  <c r="T1871" i="35"/>
  <c r="T1870" i="35"/>
  <c r="T1869" i="35"/>
  <c r="T1868" i="35"/>
  <c r="T1867" i="35"/>
  <c r="T1866" i="35"/>
  <c r="T1865" i="35"/>
  <c r="T1864" i="35"/>
  <c r="T1863" i="35"/>
  <c r="T1862" i="35"/>
  <c r="T1861" i="35"/>
  <c r="T1860" i="35"/>
  <c r="T1859" i="35"/>
  <c r="T1858" i="35"/>
  <c r="T1857" i="35"/>
  <c r="T1856" i="35"/>
  <c r="T1855" i="35"/>
  <c r="T1854" i="35"/>
  <c r="T1853" i="35"/>
  <c r="T1852" i="35"/>
  <c r="T1851" i="35"/>
  <c r="T1850" i="35"/>
  <c r="T1849" i="35"/>
  <c r="T1848" i="35"/>
  <c r="T1847" i="35"/>
  <c r="T1846" i="35"/>
  <c r="T1845" i="35"/>
  <c r="T1844" i="35"/>
  <c r="T1843" i="35"/>
  <c r="T1842" i="35"/>
  <c r="T1841" i="35"/>
  <c r="T1840" i="35"/>
  <c r="T1839" i="35"/>
  <c r="T1838" i="35"/>
  <c r="T1837" i="35"/>
  <c r="T1836" i="35"/>
  <c r="T1835" i="35"/>
  <c r="T1834" i="35"/>
  <c r="T1833" i="35"/>
  <c r="T1832" i="35"/>
  <c r="T1831" i="35"/>
  <c r="T1830" i="35"/>
  <c r="T1829" i="35"/>
  <c r="T1828" i="35"/>
  <c r="T1827" i="35"/>
  <c r="T1826" i="35"/>
  <c r="T1825" i="35"/>
  <c r="T1824" i="35"/>
  <c r="T1823" i="35"/>
  <c r="T1822" i="35"/>
  <c r="T1821" i="35"/>
  <c r="T1820" i="35"/>
  <c r="T1819" i="35"/>
  <c r="T1818" i="35"/>
  <c r="T1817" i="35"/>
  <c r="T1816" i="35"/>
  <c r="T1815" i="35"/>
  <c r="T1814" i="35"/>
  <c r="T1813" i="35"/>
  <c r="T1812" i="35"/>
  <c r="T1811" i="35"/>
  <c r="T1810" i="35"/>
  <c r="T1809" i="35"/>
  <c r="T1808" i="35"/>
  <c r="T1807" i="35"/>
  <c r="T1806" i="35"/>
  <c r="T1805" i="35"/>
  <c r="T1804" i="35"/>
  <c r="T1803" i="35"/>
  <c r="T1802" i="35"/>
  <c r="T1801" i="35"/>
  <c r="T1800" i="35"/>
  <c r="T1799" i="35"/>
  <c r="T1798" i="35"/>
  <c r="T1797" i="35"/>
  <c r="T1796" i="35"/>
  <c r="T1795" i="35"/>
  <c r="T1794" i="35"/>
  <c r="T1793" i="35"/>
  <c r="T1792" i="35"/>
  <c r="T1791" i="35"/>
  <c r="T1790" i="35"/>
  <c r="T1789" i="35"/>
  <c r="T1788" i="35"/>
  <c r="T1787" i="35"/>
  <c r="T1786" i="35"/>
  <c r="T1785" i="35"/>
  <c r="T1784" i="35"/>
  <c r="T1783" i="35"/>
  <c r="T1782" i="35"/>
  <c r="T1781" i="35"/>
  <c r="T1780" i="35"/>
  <c r="T1779" i="35"/>
  <c r="T1778" i="35"/>
  <c r="T1777" i="35"/>
  <c r="T1776" i="35"/>
  <c r="T1775" i="35"/>
  <c r="T1774" i="35"/>
  <c r="T1773" i="35"/>
  <c r="T1772" i="35"/>
  <c r="T1771" i="35"/>
  <c r="T1770" i="35"/>
  <c r="T1769" i="35"/>
  <c r="T1768" i="35"/>
  <c r="T1767" i="35"/>
  <c r="T1766" i="35"/>
  <c r="T1765" i="35"/>
  <c r="T1764" i="35"/>
  <c r="T1763" i="35"/>
  <c r="T1762" i="35"/>
  <c r="T1761" i="35"/>
  <c r="T1760" i="35"/>
  <c r="T1759" i="35"/>
  <c r="T1758" i="35"/>
  <c r="T1757" i="35"/>
  <c r="T1756" i="35"/>
  <c r="T1755" i="35"/>
  <c r="T1754" i="35"/>
  <c r="T1753" i="35"/>
  <c r="T1752" i="35"/>
  <c r="T1751" i="35"/>
  <c r="T1750" i="35"/>
  <c r="T1749" i="35"/>
  <c r="T1748" i="35"/>
  <c r="T1747" i="35"/>
  <c r="T1746" i="35"/>
  <c r="T1745" i="35"/>
  <c r="T1744" i="35"/>
  <c r="T1743" i="35"/>
  <c r="T1742" i="35"/>
  <c r="T1741" i="35"/>
  <c r="T1740" i="35"/>
  <c r="T1739" i="35"/>
  <c r="T1738" i="35"/>
  <c r="T1737" i="35"/>
  <c r="T1736" i="35"/>
  <c r="T1735" i="35"/>
  <c r="T1734" i="35"/>
  <c r="T1733" i="35"/>
  <c r="T1732" i="35"/>
  <c r="T1731" i="35"/>
  <c r="T1730" i="35"/>
  <c r="T1729" i="35"/>
  <c r="T1728" i="35"/>
  <c r="T1727" i="35"/>
  <c r="T1726" i="35"/>
  <c r="T1725" i="35"/>
  <c r="T1724" i="35"/>
  <c r="T1723" i="35"/>
  <c r="T1722" i="35"/>
  <c r="T1721" i="35"/>
  <c r="T1720" i="35"/>
  <c r="T1719" i="35"/>
  <c r="T1718" i="35"/>
  <c r="T1717" i="35"/>
  <c r="T1716" i="35"/>
  <c r="T1715" i="35"/>
  <c r="T1714" i="35"/>
  <c r="T1713" i="35"/>
  <c r="T1712" i="35"/>
  <c r="T1711" i="35"/>
  <c r="T1710" i="35"/>
  <c r="T1709" i="35"/>
  <c r="T1708" i="35"/>
  <c r="T1707" i="35"/>
  <c r="T1706" i="35"/>
  <c r="T1705" i="35"/>
  <c r="T1704" i="35"/>
  <c r="T1703" i="35"/>
  <c r="T1702" i="35"/>
  <c r="T1701" i="35"/>
  <c r="T1700" i="35"/>
  <c r="T1699" i="35"/>
  <c r="T1698" i="35"/>
  <c r="T1697" i="35"/>
  <c r="T1696" i="35"/>
  <c r="T1695" i="35"/>
  <c r="T1694" i="35"/>
  <c r="T1693" i="35"/>
  <c r="T1692" i="35"/>
  <c r="T1691" i="35"/>
  <c r="T1690" i="35"/>
  <c r="T1689" i="35"/>
  <c r="T1688" i="35"/>
  <c r="T1687" i="35"/>
  <c r="T1686" i="35"/>
  <c r="T1685" i="35"/>
  <c r="T1684" i="35"/>
  <c r="T1683" i="35"/>
  <c r="T1682" i="35"/>
  <c r="T1681" i="35"/>
  <c r="T1680" i="35"/>
  <c r="T1679" i="35"/>
  <c r="T1678" i="35"/>
  <c r="T1677" i="35"/>
  <c r="T1676" i="35"/>
  <c r="T1675" i="35"/>
  <c r="T1674" i="35"/>
  <c r="T1673" i="35"/>
  <c r="T1672" i="35"/>
  <c r="T1671" i="35"/>
  <c r="T1670" i="35"/>
  <c r="T1669" i="35"/>
  <c r="T1668" i="35"/>
  <c r="T1667" i="35"/>
  <c r="T1666" i="35"/>
  <c r="T1665" i="35"/>
  <c r="T1664" i="35"/>
  <c r="T1663" i="35"/>
  <c r="T1662" i="35"/>
  <c r="T1661" i="35"/>
  <c r="T1660" i="35"/>
  <c r="T1659" i="35"/>
  <c r="T1658" i="35"/>
  <c r="T1657" i="35"/>
  <c r="T1656" i="35"/>
  <c r="T1655" i="35"/>
  <c r="T1654" i="35"/>
  <c r="T1653" i="35"/>
  <c r="T1652" i="35"/>
  <c r="T1651" i="35"/>
  <c r="T1650" i="35"/>
  <c r="T1649" i="35"/>
  <c r="T1648" i="35"/>
  <c r="T1647" i="35"/>
  <c r="T1646" i="35"/>
  <c r="T1645" i="35"/>
  <c r="T1644" i="35"/>
  <c r="T1643" i="35"/>
  <c r="T1642" i="35"/>
  <c r="T1641" i="35"/>
  <c r="T1640" i="35"/>
  <c r="T1639" i="35"/>
  <c r="T1638" i="35"/>
  <c r="T1637" i="35"/>
  <c r="T1636" i="35"/>
  <c r="T1635" i="35"/>
  <c r="T1634" i="35"/>
  <c r="T1633" i="35"/>
  <c r="T1632" i="35"/>
  <c r="T1631" i="35"/>
  <c r="T1630" i="35"/>
  <c r="T1629" i="35"/>
  <c r="T1628" i="35"/>
  <c r="T1627" i="35"/>
  <c r="T1626" i="35"/>
  <c r="T1625" i="35"/>
  <c r="T1624" i="35"/>
  <c r="T1623" i="35"/>
  <c r="T1622" i="35"/>
  <c r="T1621" i="35"/>
  <c r="T1620" i="35"/>
  <c r="T1619" i="35"/>
  <c r="T1618" i="35"/>
  <c r="T1617" i="35"/>
  <c r="T1616" i="35"/>
  <c r="T1615" i="35"/>
  <c r="T1614" i="35"/>
  <c r="T1613" i="35"/>
  <c r="T1612" i="35"/>
  <c r="T1611" i="35"/>
  <c r="T1610" i="35"/>
  <c r="T1609" i="35"/>
  <c r="T1608" i="35"/>
  <c r="T1607" i="35"/>
  <c r="T1606" i="35"/>
  <c r="T1605" i="35"/>
  <c r="T1604" i="35"/>
  <c r="T1603" i="35"/>
  <c r="T1602" i="35"/>
  <c r="T1601" i="35"/>
  <c r="T1600" i="35"/>
  <c r="T1599" i="35"/>
  <c r="T1598" i="35"/>
  <c r="T1597" i="35"/>
  <c r="T1596" i="35"/>
  <c r="T1595" i="35"/>
  <c r="T1594" i="35"/>
  <c r="T1593" i="35"/>
  <c r="T1592" i="35"/>
  <c r="T1591" i="35"/>
  <c r="T1590" i="35"/>
  <c r="T1589" i="35"/>
  <c r="T1588" i="35"/>
  <c r="T1587" i="35"/>
  <c r="T1586" i="35"/>
  <c r="T1585" i="35"/>
  <c r="T1584" i="35"/>
  <c r="T1583" i="35"/>
  <c r="T1582" i="35"/>
  <c r="T1581" i="35"/>
  <c r="T1580" i="35"/>
  <c r="T1579" i="35"/>
  <c r="T1578" i="35"/>
  <c r="T1577" i="35"/>
  <c r="T1576" i="35"/>
  <c r="T1575" i="35"/>
  <c r="T1574" i="35"/>
  <c r="T1573" i="35"/>
  <c r="T1572" i="35"/>
  <c r="T1571" i="35"/>
  <c r="T1570" i="35"/>
  <c r="T1569" i="35"/>
  <c r="T1568" i="35"/>
  <c r="T1567" i="35"/>
  <c r="T1566" i="35"/>
  <c r="T1565" i="35"/>
  <c r="T1564" i="35"/>
  <c r="T1563" i="35"/>
  <c r="T1562" i="35"/>
  <c r="T1561" i="35"/>
  <c r="T1560" i="35"/>
  <c r="T1559" i="35"/>
  <c r="T1558" i="35"/>
  <c r="T1557" i="35"/>
  <c r="T1556" i="35"/>
  <c r="T1555" i="35"/>
  <c r="T1554" i="35"/>
  <c r="T1553" i="35"/>
  <c r="T1552" i="35"/>
  <c r="T1551" i="35"/>
  <c r="T1550" i="35"/>
  <c r="T1549" i="35"/>
  <c r="T1548" i="35"/>
  <c r="T1547" i="35"/>
  <c r="T1546" i="35"/>
  <c r="T1545" i="35"/>
  <c r="T1544" i="35"/>
  <c r="T1543" i="35"/>
  <c r="T1542" i="35"/>
  <c r="T1541" i="35"/>
  <c r="T1540" i="35"/>
  <c r="T1539" i="35"/>
  <c r="T1538" i="35"/>
  <c r="T1537" i="35"/>
  <c r="T1536" i="35"/>
  <c r="T1535" i="35"/>
  <c r="T1534" i="35"/>
  <c r="T1533" i="35"/>
  <c r="T1532" i="35"/>
  <c r="T1531" i="35"/>
  <c r="T1530" i="35"/>
  <c r="T1529" i="35"/>
  <c r="T1528" i="35"/>
  <c r="T1527" i="35"/>
  <c r="T1526" i="35"/>
  <c r="T1525" i="35"/>
  <c r="T1524" i="35"/>
  <c r="T1523" i="35"/>
  <c r="T1522" i="35"/>
  <c r="T1521" i="35"/>
  <c r="T1520" i="35"/>
  <c r="T1519" i="35"/>
  <c r="T1518" i="35"/>
  <c r="T1517" i="35"/>
  <c r="T1516" i="35"/>
  <c r="T1515" i="35"/>
  <c r="T1514" i="35"/>
  <c r="T1513" i="35"/>
  <c r="T1512" i="35"/>
  <c r="T1511" i="35"/>
  <c r="T1510" i="35"/>
  <c r="T1509" i="35"/>
  <c r="T1508" i="35"/>
  <c r="T1507" i="35"/>
  <c r="T1506" i="35"/>
  <c r="T1505" i="35"/>
  <c r="T1504" i="35"/>
  <c r="T1503" i="35"/>
  <c r="T1502" i="35"/>
  <c r="T1501" i="35"/>
  <c r="T1500" i="35"/>
  <c r="T1499" i="35"/>
  <c r="T1498" i="35"/>
  <c r="T1497" i="35"/>
  <c r="T1496" i="35"/>
  <c r="T1495" i="35"/>
  <c r="T1494" i="35"/>
  <c r="T1493" i="35"/>
  <c r="T1492" i="35"/>
  <c r="T1491" i="35"/>
  <c r="T1490" i="35"/>
  <c r="T1489" i="35"/>
  <c r="T1488" i="35"/>
  <c r="T1487" i="35"/>
  <c r="T1486" i="35"/>
  <c r="T1485" i="35"/>
  <c r="T1484" i="35"/>
  <c r="T1483" i="35"/>
  <c r="T1482" i="35"/>
  <c r="T1481" i="35"/>
  <c r="T1480" i="35"/>
  <c r="T1479" i="35"/>
  <c r="T1478" i="35"/>
  <c r="T1477" i="35"/>
  <c r="T1476" i="35"/>
  <c r="T1475" i="35"/>
  <c r="T1474" i="35"/>
  <c r="T1473" i="35"/>
  <c r="T1472" i="35"/>
  <c r="T1471" i="35"/>
  <c r="T1470" i="35"/>
  <c r="T1469" i="35"/>
  <c r="T1468" i="35"/>
  <c r="T1467" i="35"/>
  <c r="T1466" i="35"/>
  <c r="T1465" i="35"/>
  <c r="T1464" i="35"/>
  <c r="T1463" i="35"/>
  <c r="T1462" i="35"/>
  <c r="T1461" i="35"/>
  <c r="T1460" i="35"/>
  <c r="T1459" i="35"/>
  <c r="T1458" i="35"/>
  <c r="T1457" i="35"/>
  <c r="T1456" i="35"/>
  <c r="T1455" i="35"/>
  <c r="T1454" i="35"/>
  <c r="T1453" i="35"/>
  <c r="T1452" i="35"/>
  <c r="T1451" i="35"/>
  <c r="T1450" i="35"/>
  <c r="T1449" i="35"/>
  <c r="T1448" i="35"/>
  <c r="T1447" i="35"/>
  <c r="T1446" i="35"/>
  <c r="T1445" i="35"/>
  <c r="T1444" i="35"/>
  <c r="T1443" i="35"/>
  <c r="T1442" i="35"/>
  <c r="T1441" i="35"/>
  <c r="T1440" i="35"/>
  <c r="T1439" i="35"/>
  <c r="T1438" i="35"/>
  <c r="T1437" i="35"/>
  <c r="T1436" i="35"/>
  <c r="T1435" i="35"/>
  <c r="T1434" i="35"/>
  <c r="T1433" i="35"/>
  <c r="T1432" i="35"/>
  <c r="T1431" i="35"/>
  <c r="T1430" i="35"/>
  <c r="T1429" i="35"/>
  <c r="T1428" i="35"/>
  <c r="T1427" i="35"/>
  <c r="T1426" i="35"/>
  <c r="T1425" i="35"/>
  <c r="T1424" i="35"/>
  <c r="T1423" i="35"/>
  <c r="T1422" i="35"/>
  <c r="T1421" i="35"/>
  <c r="T1420" i="35"/>
  <c r="T1419" i="35"/>
  <c r="T1418" i="35"/>
  <c r="T1417" i="35"/>
  <c r="T1416" i="35"/>
  <c r="T1415" i="35"/>
  <c r="T1414" i="35"/>
  <c r="T1413" i="35"/>
  <c r="T1412" i="35"/>
  <c r="T1411" i="35"/>
  <c r="T1410" i="35"/>
  <c r="T1409" i="35"/>
  <c r="T1408" i="35"/>
  <c r="T1407" i="35"/>
  <c r="T1406" i="35"/>
  <c r="T1405" i="35"/>
  <c r="T1404" i="35"/>
  <c r="T1403" i="35"/>
  <c r="T1402" i="35"/>
  <c r="T1401" i="35"/>
  <c r="T1400" i="35"/>
  <c r="T1399" i="35"/>
  <c r="T1398" i="35"/>
  <c r="T1397" i="35"/>
  <c r="T1396" i="35"/>
  <c r="T1395" i="35"/>
  <c r="T1394" i="35"/>
  <c r="T1393" i="35"/>
  <c r="T1392" i="35"/>
  <c r="T1391" i="35"/>
  <c r="T1390" i="35"/>
  <c r="T1389" i="35"/>
  <c r="T1388" i="35"/>
  <c r="T1387" i="35"/>
  <c r="T1386" i="35"/>
  <c r="T1385" i="35"/>
  <c r="T1384" i="35"/>
  <c r="T1383" i="35"/>
  <c r="T1382" i="35"/>
  <c r="T1381" i="35"/>
  <c r="T1380" i="35"/>
  <c r="T1379" i="35"/>
  <c r="T1378" i="35"/>
  <c r="T1377" i="35"/>
  <c r="T1376" i="35"/>
  <c r="T1375" i="35"/>
  <c r="T1374" i="35"/>
  <c r="T1373" i="35"/>
  <c r="T1372" i="35"/>
  <c r="T1371" i="35"/>
  <c r="T1370" i="35"/>
  <c r="T1369" i="35"/>
  <c r="T1368" i="35"/>
  <c r="T1367" i="35"/>
  <c r="T1366" i="35"/>
  <c r="T1365" i="35"/>
  <c r="T1364" i="35"/>
  <c r="T1363" i="35"/>
  <c r="T1362" i="35"/>
  <c r="T1361" i="35"/>
  <c r="T1360" i="35"/>
  <c r="T1359" i="35"/>
  <c r="T1358" i="35"/>
  <c r="T1357" i="35"/>
  <c r="T1356" i="35"/>
  <c r="T1355" i="35"/>
  <c r="T1354" i="35"/>
  <c r="T1353" i="35"/>
  <c r="T1352" i="35"/>
  <c r="T1351" i="35"/>
  <c r="T1350" i="35"/>
  <c r="T1349" i="35"/>
  <c r="T1348" i="35"/>
  <c r="T1347" i="35"/>
  <c r="T1346" i="35"/>
  <c r="T1345" i="35"/>
  <c r="T1344" i="35"/>
  <c r="T1343" i="35"/>
  <c r="T1342" i="35"/>
  <c r="T1341" i="35"/>
  <c r="T1340" i="35"/>
  <c r="T1339" i="35"/>
  <c r="T1338" i="35"/>
  <c r="T1337" i="35"/>
  <c r="T1336" i="35"/>
  <c r="T1335" i="35"/>
  <c r="T1334" i="35"/>
  <c r="T1333" i="35"/>
  <c r="T1332" i="35"/>
  <c r="T1331" i="35"/>
  <c r="T1330" i="35"/>
  <c r="T1329" i="35"/>
  <c r="T1328" i="35"/>
  <c r="T1327" i="35"/>
  <c r="T1326" i="35"/>
  <c r="T1325" i="35"/>
  <c r="T1324" i="35"/>
  <c r="T1323" i="35"/>
  <c r="T1322" i="35"/>
  <c r="T1321" i="35"/>
  <c r="T1320" i="35"/>
  <c r="T1319" i="35"/>
  <c r="T1318" i="35"/>
  <c r="T1317" i="35"/>
  <c r="T1316" i="35"/>
  <c r="T1315" i="35"/>
  <c r="T1314" i="35"/>
  <c r="T1313" i="35"/>
  <c r="T1312" i="35"/>
  <c r="T1311" i="35"/>
  <c r="T1310" i="35"/>
  <c r="T1309" i="35"/>
  <c r="T1308" i="35"/>
  <c r="T1307" i="35"/>
  <c r="T1306" i="35"/>
  <c r="T1305" i="35"/>
  <c r="T1304" i="35"/>
  <c r="T1303" i="35"/>
  <c r="T1302" i="35"/>
  <c r="T1301" i="35"/>
  <c r="T1300" i="35"/>
  <c r="T1299" i="35"/>
  <c r="T1298" i="35"/>
  <c r="T1297" i="35"/>
  <c r="T1296" i="35"/>
  <c r="T1295" i="35"/>
  <c r="T1294" i="35"/>
  <c r="T1293" i="35"/>
  <c r="T1292" i="35"/>
  <c r="T1291" i="35"/>
  <c r="T1290" i="35"/>
  <c r="T1289" i="35"/>
  <c r="T1288" i="35"/>
  <c r="T1287" i="35"/>
  <c r="T1286" i="35"/>
  <c r="T1285" i="35"/>
  <c r="T1284" i="35"/>
  <c r="T1283" i="35"/>
  <c r="T1282" i="35"/>
  <c r="T1281" i="35"/>
  <c r="T1280" i="35"/>
  <c r="T1279" i="35"/>
  <c r="T1278" i="35"/>
  <c r="T1277" i="35"/>
  <c r="T1276" i="35"/>
  <c r="T1275" i="35"/>
  <c r="T1274" i="35"/>
  <c r="T1273" i="35"/>
  <c r="T1272" i="35"/>
  <c r="T1271" i="35"/>
  <c r="T1270" i="35"/>
  <c r="T1269" i="35"/>
  <c r="T1268" i="35"/>
  <c r="T1267" i="35"/>
  <c r="T1266" i="35"/>
  <c r="T1265" i="35"/>
  <c r="T1264" i="35"/>
  <c r="T1263" i="35"/>
  <c r="T1262" i="35"/>
  <c r="T1261" i="35"/>
  <c r="T1260" i="35"/>
  <c r="T1259" i="35"/>
  <c r="T1258" i="35"/>
  <c r="T1257" i="35"/>
  <c r="T1256" i="35"/>
  <c r="T1255" i="35"/>
  <c r="T1254" i="35"/>
  <c r="T1253" i="35"/>
  <c r="T1252" i="35"/>
  <c r="T1251" i="35"/>
  <c r="T1250" i="35"/>
  <c r="T1249" i="35"/>
  <c r="T1248" i="35"/>
  <c r="T1247" i="35"/>
  <c r="T1246" i="35"/>
  <c r="T1245" i="35"/>
  <c r="T1244" i="35"/>
  <c r="T1243" i="35"/>
  <c r="T1242" i="35"/>
  <c r="T1241" i="35"/>
  <c r="T1240" i="35"/>
  <c r="T1239" i="35"/>
  <c r="T1238" i="35"/>
  <c r="T1237" i="35"/>
  <c r="T1236" i="35"/>
  <c r="T1235" i="35"/>
  <c r="T1234" i="35"/>
  <c r="T1233" i="35"/>
  <c r="T1232" i="35"/>
  <c r="T1231" i="35"/>
  <c r="T1230" i="35"/>
  <c r="T1229" i="35"/>
  <c r="T1228" i="35"/>
  <c r="T1227" i="35"/>
  <c r="T1226" i="35"/>
  <c r="T1225" i="35"/>
  <c r="T1224" i="35"/>
  <c r="T1223" i="35"/>
  <c r="T1222" i="35"/>
  <c r="T1221" i="35"/>
  <c r="T1220" i="35"/>
  <c r="T1219" i="35"/>
  <c r="T1218" i="35"/>
  <c r="T1217" i="35"/>
  <c r="T1216" i="35"/>
  <c r="T1215" i="35"/>
  <c r="T1214" i="35"/>
  <c r="T1213" i="35"/>
  <c r="T1212" i="35"/>
  <c r="T1211" i="35"/>
  <c r="T1210" i="35"/>
  <c r="T1209" i="35"/>
  <c r="T1208" i="35"/>
  <c r="T1207" i="35"/>
  <c r="T1206" i="35"/>
  <c r="T1205" i="35"/>
  <c r="T1204" i="35"/>
  <c r="T1199" i="35"/>
  <c r="T1198" i="35"/>
  <c r="T1197" i="35"/>
  <c r="T1196" i="35"/>
  <c r="T1195" i="35"/>
  <c r="T1194" i="35"/>
  <c r="T1193" i="35"/>
  <c r="T1192" i="35"/>
  <c r="T1191" i="35"/>
  <c r="T1190" i="35"/>
  <c r="T1189" i="35"/>
  <c r="T1188" i="35"/>
  <c r="T1187" i="35"/>
  <c r="T1186" i="35"/>
  <c r="T1185" i="35"/>
  <c r="T1184" i="35"/>
  <c r="T1183" i="35"/>
  <c r="T1182" i="35"/>
  <c r="T1181" i="35"/>
  <c r="T1180" i="35"/>
  <c r="T1179" i="35"/>
  <c r="T1178" i="35"/>
  <c r="T1177" i="35"/>
  <c r="T1176" i="35"/>
  <c r="T1175" i="35"/>
  <c r="T1174" i="35"/>
  <c r="T1173" i="35"/>
  <c r="T1172" i="35"/>
  <c r="T1171" i="35"/>
  <c r="T1170" i="35"/>
  <c r="T1169" i="35"/>
  <c r="T1168" i="35"/>
  <c r="T1167" i="35"/>
  <c r="T1166" i="35"/>
  <c r="T1165" i="35"/>
  <c r="T1164" i="35"/>
  <c r="T1163" i="35"/>
  <c r="T1162" i="35"/>
  <c r="T1161" i="35"/>
  <c r="T1160" i="35"/>
  <c r="T1159" i="35"/>
  <c r="T1158" i="35"/>
  <c r="T1157" i="35"/>
  <c r="T1156" i="35"/>
  <c r="T1155" i="35"/>
  <c r="T1154" i="35"/>
  <c r="T1153" i="35"/>
  <c r="T1152" i="35"/>
  <c r="T1151" i="35"/>
  <c r="T1150" i="35"/>
  <c r="T1149" i="35"/>
  <c r="T1148" i="35"/>
  <c r="T1147" i="35"/>
  <c r="T1146" i="35"/>
  <c r="T1145" i="35"/>
  <c r="T1144" i="35"/>
  <c r="T1143" i="35"/>
  <c r="T1142" i="35"/>
  <c r="T1141" i="35"/>
  <c r="T1140" i="35"/>
  <c r="T1139" i="35"/>
  <c r="T1138" i="35"/>
  <c r="T1137" i="35"/>
  <c r="T1136" i="35"/>
  <c r="T1135" i="35"/>
  <c r="T1134" i="35"/>
  <c r="T1133" i="35"/>
  <c r="T1132" i="35"/>
  <c r="T1131" i="35"/>
  <c r="T1130" i="35"/>
  <c r="T1129" i="35"/>
  <c r="T1128" i="35"/>
  <c r="T1127" i="35"/>
  <c r="T1126" i="35"/>
  <c r="T1125" i="35"/>
  <c r="T1124" i="35"/>
  <c r="T1122" i="35"/>
  <c r="T1120" i="35"/>
  <c r="T1121" i="35"/>
  <c r="T1119" i="35"/>
  <c r="T1118" i="35"/>
  <c r="T1117" i="35"/>
  <c r="T1116" i="35"/>
  <c r="T787" i="35"/>
  <c r="T1115" i="35"/>
  <c r="T1114" i="35"/>
  <c r="T1113" i="35"/>
  <c r="T1112" i="35"/>
  <c r="T1111" i="35"/>
  <c r="T1110" i="35"/>
  <c r="T1109" i="35"/>
  <c r="T1108" i="35"/>
  <c r="T1107" i="35"/>
  <c r="T1106" i="35"/>
  <c r="T1105" i="35"/>
  <c r="T1104" i="35"/>
  <c r="T1103" i="35"/>
  <c r="T1102" i="35"/>
  <c r="T1101" i="35"/>
  <c r="T1100" i="35"/>
  <c r="T1099" i="35"/>
  <c r="T1098" i="35"/>
  <c r="T1097" i="35"/>
  <c r="T1096" i="35"/>
  <c r="T1095" i="35"/>
  <c r="T1094" i="35"/>
  <c r="T1093" i="35"/>
  <c r="T1092" i="35"/>
  <c r="T1091" i="35"/>
  <c r="T1090" i="35"/>
  <c r="T1089" i="35"/>
  <c r="T1088" i="35"/>
  <c r="T1087" i="35"/>
  <c r="T1086" i="35"/>
  <c r="T1085" i="35"/>
  <c r="T1084" i="35"/>
  <c r="T1083" i="35"/>
  <c r="T1082" i="35"/>
  <c r="T1081" i="35"/>
  <c r="T1080" i="35"/>
  <c r="T1079" i="35"/>
  <c r="T1078" i="35"/>
  <c r="T1077" i="35"/>
  <c r="T1076" i="35"/>
  <c r="T1075" i="35"/>
  <c r="T1074" i="35"/>
  <c r="T1073" i="35"/>
  <c r="T1072" i="35"/>
  <c r="T1071" i="35"/>
  <c r="T1070" i="35"/>
  <c r="T1069" i="35"/>
  <c r="T1068" i="35"/>
  <c r="T1067" i="35"/>
  <c r="T1066" i="35"/>
  <c r="T1065" i="35"/>
  <c r="T1064" i="35"/>
  <c r="T1063" i="35"/>
  <c r="T1062" i="35"/>
  <c r="T1061" i="35"/>
  <c r="T1060" i="35"/>
  <c r="T1059" i="35"/>
  <c r="T1058" i="35"/>
  <c r="T1057" i="35"/>
  <c r="T1056" i="35"/>
  <c r="T1055" i="35"/>
  <c r="T1054" i="35"/>
  <c r="T1053" i="35"/>
  <c r="T1052" i="35"/>
  <c r="T1051" i="35"/>
  <c r="T1050" i="35"/>
  <c r="T1049" i="35"/>
  <c r="T1048" i="35"/>
  <c r="T1047" i="35"/>
  <c r="T1046" i="35"/>
  <c r="T1045" i="35"/>
  <c r="T1044" i="35"/>
  <c r="T1043" i="35"/>
  <c r="T1042" i="35"/>
  <c r="T1041" i="35"/>
  <c r="T1040" i="35"/>
  <c r="T1039" i="35"/>
  <c r="T1038" i="35"/>
  <c r="T1037" i="35"/>
  <c r="T1036" i="35"/>
  <c r="T1035" i="35"/>
  <c r="T1034" i="35"/>
  <c r="T1033" i="35"/>
  <c r="T1032" i="35"/>
  <c r="T1031" i="35"/>
  <c r="T1030" i="35"/>
  <c r="T1029" i="35"/>
  <c r="T1028" i="35"/>
  <c r="T1027" i="35"/>
  <c r="T1026" i="35"/>
  <c r="T1025" i="35"/>
  <c r="T1024" i="35"/>
  <c r="T1023" i="35"/>
  <c r="T1022" i="35"/>
  <c r="T1021" i="35"/>
  <c r="T1020" i="35"/>
  <c r="T1019" i="35"/>
  <c r="T1018" i="35"/>
  <c r="T1017" i="35"/>
  <c r="T1016" i="35"/>
  <c r="T1015" i="35"/>
  <c r="T1014" i="35"/>
  <c r="T1013" i="35"/>
  <c r="T1012" i="35"/>
  <c r="T1011" i="35"/>
  <c r="T1010" i="35"/>
  <c r="T1009" i="35"/>
  <c r="T1008" i="35"/>
  <c r="T1007" i="35"/>
  <c r="T1006" i="35"/>
  <c r="T1005" i="35"/>
  <c r="T1004" i="35"/>
  <c r="T1003" i="35"/>
  <c r="T1002" i="35"/>
  <c r="T1001" i="35"/>
  <c r="T1000" i="35"/>
  <c r="T999" i="35"/>
  <c r="T998" i="35"/>
  <c r="T997" i="35"/>
  <c r="T996" i="35"/>
  <c r="T995" i="35"/>
  <c r="T994" i="35"/>
  <c r="T993" i="35"/>
  <c r="T992" i="35"/>
  <c r="T991" i="35"/>
  <c r="T990" i="35"/>
  <c r="T989" i="35"/>
  <c r="T988" i="35"/>
  <c r="T987" i="35"/>
  <c r="T986" i="35"/>
  <c r="T985" i="35"/>
  <c r="T984" i="35"/>
  <c r="T983" i="35"/>
  <c r="T982" i="35"/>
  <c r="T981" i="35"/>
  <c r="T980" i="35"/>
  <c r="T979" i="35"/>
  <c r="T978" i="35"/>
  <c r="T977" i="35"/>
  <c r="T976" i="35"/>
  <c r="T975" i="35"/>
  <c r="T974" i="35"/>
  <c r="T973" i="35"/>
  <c r="T972" i="35"/>
  <c r="T971" i="35"/>
  <c r="T970" i="35"/>
  <c r="T969" i="35"/>
  <c r="T968" i="35"/>
  <c r="T967" i="35"/>
  <c r="T966" i="35"/>
  <c r="T965" i="35"/>
  <c r="T964" i="35"/>
  <c r="T963" i="35"/>
  <c r="T962" i="35"/>
  <c r="T961" i="35"/>
  <c r="T960" i="35"/>
  <c r="T959" i="35"/>
  <c r="T958" i="35"/>
  <c r="T957" i="35"/>
  <c r="T956" i="35"/>
  <c r="T955" i="35"/>
  <c r="T954" i="35"/>
  <c r="T953" i="35"/>
  <c r="T952" i="35"/>
  <c r="T951" i="35"/>
  <c r="T950" i="35"/>
  <c r="T949" i="35"/>
  <c r="T948" i="35"/>
  <c r="T947" i="35"/>
  <c r="T946" i="35"/>
  <c r="T945" i="35"/>
  <c r="T944" i="35"/>
  <c r="T943" i="35"/>
  <c r="T942" i="35"/>
  <c r="T941" i="35"/>
  <c r="T940" i="35"/>
  <c r="T939" i="35"/>
  <c r="T938" i="35"/>
  <c r="T937" i="35"/>
  <c r="T936" i="35"/>
  <c r="T935" i="35"/>
  <c r="T934" i="35"/>
  <c r="T933" i="35"/>
  <c r="T932" i="35"/>
  <c r="T931" i="35"/>
  <c r="T930" i="35"/>
  <c r="T929" i="35"/>
  <c r="T928" i="35"/>
  <c r="T927" i="35"/>
  <c r="T926" i="35"/>
  <c r="T925" i="35"/>
  <c r="T924" i="35"/>
  <c r="T923" i="35"/>
  <c r="T922" i="35"/>
  <c r="T921" i="35"/>
  <c r="T920" i="35"/>
  <c r="T919" i="35"/>
  <c r="T918" i="35"/>
  <c r="T917" i="35"/>
  <c r="T916" i="35"/>
  <c r="T915" i="35"/>
  <c r="T914" i="35"/>
  <c r="T913" i="35"/>
  <c r="T912" i="35"/>
  <c r="T911" i="35"/>
  <c r="T910" i="35"/>
  <c r="T909" i="35"/>
  <c r="T908" i="35"/>
  <c r="T907" i="35"/>
  <c r="T906" i="35"/>
  <c r="T905" i="35"/>
  <c r="T904" i="35"/>
  <c r="T903" i="35"/>
  <c r="T902" i="35"/>
  <c r="T901" i="35"/>
  <c r="T900" i="35"/>
  <c r="T899" i="35"/>
  <c r="T898" i="35"/>
  <c r="T897" i="35"/>
  <c r="T896" i="35"/>
  <c r="T895" i="35"/>
  <c r="T894" i="35"/>
  <c r="T893" i="35"/>
  <c r="T892" i="35"/>
  <c r="T891" i="35"/>
  <c r="T890" i="35"/>
  <c r="T889" i="35"/>
  <c r="T888" i="35"/>
  <c r="T887" i="35"/>
  <c r="F47" i="39" s="1"/>
  <c r="T886" i="35"/>
  <c r="F46" i="39" s="1"/>
  <c r="T885" i="35"/>
  <c r="F45" i="39" s="1"/>
  <c r="T884" i="35"/>
  <c r="T883" i="35"/>
  <c r="F44" i="39" s="1"/>
  <c r="T882" i="35"/>
  <c r="F43" i="39" s="1"/>
  <c r="T881" i="35"/>
  <c r="F42" i="39" s="1"/>
  <c r="T880" i="35"/>
  <c r="F41" i="39" s="1"/>
  <c r="T879" i="35"/>
  <c r="T878" i="35"/>
  <c r="T877" i="35"/>
  <c r="T876" i="35"/>
  <c r="T875" i="35"/>
  <c r="T874" i="35"/>
  <c r="T873" i="35"/>
  <c r="T872" i="35"/>
  <c r="T871" i="35"/>
  <c r="T870" i="35"/>
  <c r="T869" i="35"/>
  <c r="T868" i="35"/>
  <c r="T867" i="35"/>
  <c r="T866" i="35"/>
  <c r="T865" i="35"/>
  <c r="T864" i="35"/>
  <c r="T863" i="35"/>
  <c r="T862" i="35"/>
  <c r="T861" i="35"/>
  <c r="T860" i="35"/>
  <c r="T859" i="35"/>
  <c r="T858" i="35"/>
  <c r="T857" i="35"/>
  <c r="T856" i="35"/>
  <c r="T855" i="35"/>
  <c r="T854" i="35"/>
  <c r="T853" i="35"/>
  <c r="T852" i="35"/>
  <c r="T851" i="35"/>
  <c r="T850" i="35"/>
  <c r="T849" i="35"/>
  <c r="T848" i="35"/>
  <c r="T847" i="35"/>
  <c r="T846" i="35"/>
  <c r="T845" i="35"/>
  <c r="T844" i="35"/>
  <c r="T843" i="35"/>
  <c r="T842" i="35"/>
  <c r="T841" i="35"/>
  <c r="T840" i="35"/>
  <c r="T839" i="35"/>
  <c r="T838" i="35"/>
  <c r="T837" i="35"/>
  <c r="T836" i="35"/>
  <c r="T835" i="35"/>
  <c r="T834" i="35"/>
  <c r="T833" i="35"/>
  <c r="T832" i="35"/>
  <c r="T831" i="35"/>
  <c r="T830" i="35"/>
  <c r="T829" i="35"/>
  <c r="T828" i="35"/>
  <c r="T827" i="35"/>
  <c r="T826" i="35"/>
  <c r="T825" i="35"/>
  <c r="T824" i="35"/>
  <c r="T823" i="35"/>
  <c r="T822" i="35"/>
  <c r="T821" i="35"/>
  <c r="T820" i="35"/>
  <c r="T819" i="35"/>
  <c r="T818" i="35"/>
  <c r="T817" i="35"/>
  <c r="T816" i="35"/>
  <c r="T815" i="35"/>
  <c r="T814" i="35"/>
  <c r="T813" i="35"/>
  <c r="T812" i="35"/>
  <c r="T811" i="35"/>
  <c r="T810" i="35"/>
  <c r="T809" i="35"/>
  <c r="T808" i="35"/>
  <c r="T807" i="35"/>
  <c r="T806" i="35"/>
  <c r="T805" i="35"/>
  <c r="T804" i="35"/>
  <c r="T803" i="35"/>
  <c r="T802" i="35"/>
  <c r="T801" i="35"/>
  <c r="T800" i="35"/>
  <c r="T799" i="35"/>
  <c r="T798" i="35"/>
  <c r="T797" i="35"/>
  <c r="T796" i="35"/>
  <c r="T795" i="35"/>
  <c r="T794" i="35"/>
  <c r="T793" i="35"/>
  <c r="T792" i="35"/>
  <c r="T791" i="35"/>
  <c r="T790" i="35"/>
  <c r="T789" i="35"/>
  <c r="T788" i="35"/>
  <c r="T1123" i="35"/>
  <c r="T786" i="35"/>
  <c r="T785" i="35"/>
  <c r="T784" i="35"/>
  <c r="T783" i="35"/>
  <c r="T782" i="35"/>
  <c r="T781" i="35"/>
  <c r="T780" i="35"/>
  <c r="T779" i="35"/>
  <c r="T777" i="35"/>
  <c r="T776" i="35"/>
  <c r="T775" i="35"/>
  <c r="T774" i="35"/>
  <c r="F37" i="39" s="1"/>
  <c r="T773" i="35"/>
  <c r="T772" i="35"/>
  <c r="T771" i="35"/>
  <c r="F33" i="39" s="1"/>
  <c r="T770" i="35"/>
  <c r="T769" i="35"/>
  <c r="T768" i="35"/>
  <c r="T767" i="35"/>
  <c r="T766" i="35"/>
  <c r="T765" i="35"/>
  <c r="T764" i="35"/>
  <c r="T763" i="35"/>
  <c r="T762" i="35"/>
  <c r="T761" i="35"/>
  <c r="T760" i="35"/>
  <c r="T759" i="35"/>
  <c r="T758" i="35"/>
  <c r="T757" i="35"/>
  <c r="T756" i="35"/>
  <c r="T755" i="35"/>
  <c r="T754" i="35"/>
  <c r="T753" i="35"/>
  <c r="T752" i="35"/>
  <c r="T751" i="35"/>
  <c r="T750" i="35"/>
  <c r="T749" i="35"/>
  <c r="T748" i="35"/>
  <c r="T747" i="35"/>
  <c r="T746" i="35"/>
  <c r="T745" i="35"/>
  <c r="T744" i="35"/>
  <c r="T743" i="35"/>
  <c r="T742" i="35"/>
  <c r="T741" i="35"/>
  <c r="T740" i="35"/>
  <c r="T739" i="35"/>
  <c r="T738" i="35"/>
  <c r="T737" i="35"/>
  <c r="T736" i="35"/>
  <c r="T735" i="35"/>
  <c r="T734" i="35"/>
  <c r="T733" i="35"/>
  <c r="T732" i="35"/>
  <c r="T731" i="35"/>
  <c r="T730" i="35"/>
  <c r="T729" i="35"/>
  <c r="T728" i="35"/>
  <c r="T727" i="35"/>
  <c r="T726" i="35"/>
  <c r="T725" i="35"/>
  <c r="T724" i="35"/>
  <c r="T723" i="35"/>
  <c r="T722" i="35"/>
  <c r="T721" i="35"/>
  <c r="T720" i="35"/>
  <c r="T719" i="35"/>
  <c r="T718" i="35"/>
  <c r="T717" i="35"/>
  <c r="T716" i="35"/>
  <c r="T715" i="35"/>
  <c r="T714" i="35"/>
  <c r="T713" i="35"/>
  <c r="T712" i="35"/>
  <c r="T711" i="35"/>
  <c r="T710" i="35"/>
  <c r="T709" i="35"/>
  <c r="T708" i="35"/>
  <c r="T707" i="35"/>
  <c r="T706" i="35"/>
  <c r="T705" i="35"/>
  <c r="T704" i="35"/>
  <c r="T703" i="35"/>
  <c r="T702" i="35"/>
  <c r="T701" i="35"/>
  <c r="T700" i="35"/>
  <c r="T699" i="35"/>
  <c r="T698" i="35"/>
  <c r="T697" i="35"/>
  <c r="T696" i="35"/>
  <c r="T690" i="35"/>
  <c r="T689" i="35"/>
  <c r="T688" i="35"/>
  <c r="T687" i="35"/>
  <c r="T686" i="35"/>
  <c r="T685" i="35"/>
  <c r="T684" i="35"/>
  <c r="T683" i="35"/>
  <c r="T682" i="35"/>
  <c r="T681" i="35"/>
  <c r="T680" i="35"/>
  <c r="T679" i="35"/>
  <c r="T678" i="35"/>
  <c r="T677" i="35"/>
  <c r="T676" i="35"/>
  <c r="T675" i="35"/>
  <c r="T674" i="35"/>
  <c r="T673" i="35"/>
  <c r="T672" i="35"/>
  <c r="T671" i="35"/>
  <c r="T670" i="35"/>
  <c r="T669" i="35"/>
  <c r="T668" i="35"/>
  <c r="T667" i="35"/>
  <c r="T666" i="35"/>
  <c r="T665" i="35"/>
  <c r="T664" i="35"/>
  <c r="T663" i="35"/>
  <c r="T662" i="35"/>
  <c r="T661" i="35"/>
  <c r="T660" i="35"/>
  <c r="T659" i="35"/>
  <c r="T658" i="35"/>
  <c r="T657" i="35"/>
  <c r="T656" i="35"/>
  <c r="T655" i="35"/>
  <c r="T654" i="35"/>
  <c r="T653" i="35"/>
  <c r="T652" i="35"/>
  <c r="T651" i="35"/>
  <c r="T650" i="35"/>
  <c r="T649" i="35"/>
  <c r="T648" i="35"/>
  <c r="T647" i="35"/>
  <c r="T646" i="35"/>
  <c r="T645" i="35"/>
  <c r="T644" i="35"/>
  <c r="T643" i="35"/>
  <c r="T642" i="35"/>
  <c r="T641" i="35"/>
  <c r="T640" i="35"/>
  <c r="T639" i="35"/>
  <c r="T638" i="35"/>
  <c r="T637" i="35"/>
  <c r="T636" i="35"/>
  <c r="T635" i="35"/>
  <c r="T634" i="35"/>
  <c r="T633" i="35"/>
  <c r="T632" i="35"/>
  <c r="T631" i="35"/>
  <c r="T630" i="35"/>
  <c r="T629" i="35"/>
  <c r="T628" i="35"/>
  <c r="T627" i="35"/>
  <c r="T626" i="35"/>
  <c r="T625" i="35"/>
  <c r="T624" i="35"/>
  <c r="T623" i="35"/>
  <c r="T622" i="35"/>
  <c r="T621" i="35"/>
  <c r="T620" i="35"/>
  <c r="T619" i="35"/>
  <c r="T618" i="35"/>
  <c r="T617" i="35"/>
  <c r="T616" i="35"/>
  <c r="T615" i="35"/>
  <c r="T614" i="35"/>
  <c r="T613" i="35"/>
  <c r="T612" i="35"/>
  <c r="T611" i="35"/>
  <c r="T610" i="35"/>
  <c r="T609" i="35"/>
  <c r="T608" i="35"/>
  <c r="T607" i="35"/>
  <c r="T606" i="35"/>
  <c r="T605" i="35"/>
  <c r="T604" i="35"/>
  <c r="T603" i="35"/>
  <c r="T602" i="35"/>
  <c r="T601" i="35"/>
  <c r="T600" i="35"/>
  <c r="T599" i="35"/>
  <c r="T598" i="35"/>
  <c r="T597" i="35"/>
  <c r="T596" i="35"/>
  <c r="T595" i="35"/>
  <c r="T594" i="35"/>
  <c r="T593" i="35"/>
  <c r="T592" i="35"/>
  <c r="T591" i="35"/>
  <c r="T590" i="35"/>
  <c r="T589" i="35"/>
  <c r="T588" i="35"/>
  <c r="T587" i="35"/>
  <c r="T586" i="35"/>
  <c r="T585" i="35"/>
  <c r="T584" i="35"/>
  <c r="T583" i="35"/>
  <c r="T582" i="35"/>
  <c r="T581" i="35"/>
  <c r="T580" i="35"/>
  <c r="T579" i="35"/>
  <c r="T578" i="35"/>
  <c r="T577" i="35"/>
  <c r="T576" i="35"/>
  <c r="T575" i="35"/>
  <c r="T574" i="35"/>
  <c r="T573" i="35"/>
  <c r="T572" i="35"/>
  <c r="T571" i="35"/>
  <c r="T570" i="35"/>
  <c r="T569" i="35"/>
  <c r="T568" i="35"/>
  <c r="T567" i="35"/>
  <c r="T566" i="35"/>
  <c r="T565" i="35"/>
  <c r="T564" i="35"/>
  <c r="T563" i="35"/>
  <c r="T562" i="35"/>
  <c r="T561" i="35"/>
  <c r="T560" i="35"/>
  <c r="T559" i="35"/>
  <c r="T558" i="35"/>
  <c r="T557" i="35"/>
  <c r="T556" i="35"/>
  <c r="T555" i="35"/>
  <c r="T554" i="35"/>
  <c r="T553" i="35"/>
  <c r="T552" i="35"/>
  <c r="T551" i="35"/>
  <c r="T550" i="35"/>
  <c r="T549" i="35"/>
  <c r="T548" i="35"/>
  <c r="T547" i="35"/>
  <c r="T546" i="35"/>
  <c r="T545" i="35"/>
  <c r="T544" i="35"/>
  <c r="T543" i="35"/>
  <c r="T542" i="35"/>
  <c r="T541" i="35"/>
  <c r="T540" i="35"/>
  <c r="T539" i="35"/>
  <c r="T538" i="35"/>
  <c r="T537" i="35"/>
  <c r="T536" i="35"/>
  <c r="T535" i="35"/>
  <c r="T534" i="35"/>
  <c r="T533" i="35"/>
  <c r="T532" i="35"/>
  <c r="T531" i="35"/>
  <c r="T530" i="35"/>
  <c r="T529" i="35"/>
  <c r="T528" i="35"/>
  <c r="T527" i="35"/>
  <c r="T526" i="35"/>
  <c r="T525" i="35"/>
  <c r="T524" i="35"/>
  <c r="T523" i="35"/>
  <c r="T522" i="35"/>
  <c r="T521" i="35"/>
  <c r="T520" i="35"/>
  <c r="T519" i="35"/>
  <c r="T518" i="35"/>
  <c r="T517" i="35"/>
  <c r="T516" i="35"/>
  <c r="T515" i="35"/>
  <c r="T514" i="35"/>
  <c r="T513" i="35"/>
  <c r="T512" i="35"/>
  <c r="T511" i="35"/>
  <c r="T510" i="35"/>
  <c r="T509" i="35"/>
  <c r="T508" i="35"/>
  <c r="T507" i="35"/>
  <c r="T506" i="35"/>
  <c r="T505" i="35"/>
  <c r="T504" i="35"/>
  <c r="T503" i="35"/>
  <c r="T502" i="35"/>
  <c r="T501" i="35"/>
  <c r="T500" i="35"/>
  <c r="T499" i="35"/>
  <c r="T498" i="35"/>
  <c r="T497" i="35"/>
  <c r="T496" i="35"/>
  <c r="T495" i="35"/>
  <c r="T494" i="35"/>
  <c r="T493" i="35"/>
  <c r="T492" i="35"/>
  <c r="T491" i="35"/>
  <c r="T490" i="35"/>
  <c r="T489" i="35"/>
  <c r="T488" i="35"/>
  <c r="T487" i="35"/>
  <c r="T486" i="35"/>
  <c r="T485" i="35"/>
  <c r="T484" i="35"/>
  <c r="T483" i="35"/>
  <c r="T482" i="35"/>
  <c r="T481" i="35"/>
  <c r="T480" i="35"/>
  <c r="T479" i="35"/>
  <c r="T478" i="35"/>
  <c r="T477" i="35"/>
  <c r="T476" i="35"/>
  <c r="T475" i="35"/>
  <c r="T474" i="35"/>
  <c r="T473" i="35"/>
  <c r="T472" i="35"/>
  <c r="T471" i="35"/>
  <c r="T470" i="35"/>
  <c r="T469" i="35"/>
  <c r="T468" i="35"/>
  <c r="T467" i="35"/>
  <c r="T466" i="35"/>
  <c r="T465" i="35"/>
  <c r="T464" i="35"/>
  <c r="T463" i="35"/>
  <c r="T462" i="35"/>
  <c r="T461" i="35"/>
  <c r="T460" i="35"/>
  <c r="T459" i="35"/>
  <c r="T458" i="35"/>
  <c r="T457" i="35"/>
  <c r="T456" i="35"/>
  <c r="T455" i="35"/>
  <c r="T454" i="35"/>
  <c r="T453" i="35"/>
  <c r="T452" i="35"/>
  <c r="T451" i="35"/>
  <c r="T450" i="35"/>
  <c r="T449" i="35"/>
  <c r="T448" i="35"/>
  <c r="T447" i="35"/>
  <c r="T446" i="35"/>
  <c r="T445" i="35"/>
  <c r="T444" i="35"/>
  <c r="T443" i="35"/>
  <c r="T442" i="35"/>
  <c r="T441" i="35"/>
  <c r="T440" i="35"/>
  <c r="T439" i="35"/>
  <c r="T438" i="35"/>
  <c r="T437" i="35"/>
  <c r="T436" i="35"/>
  <c r="T435" i="35"/>
  <c r="T434" i="35"/>
  <c r="T433" i="35"/>
  <c r="T432" i="35"/>
  <c r="T431" i="35"/>
  <c r="T430" i="35"/>
  <c r="T429" i="35"/>
  <c r="T428" i="35"/>
  <c r="T427" i="35"/>
  <c r="T426" i="35"/>
  <c r="T425" i="35"/>
  <c r="T424" i="35"/>
  <c r="T423" i="35"/>
  <c r="T422" i="35"/>
  <c r="T421" i="35"/>
  <c r="T420" i="35"/>
  <c r="T419" i="35"/>
  <c r="T418" i="35"/>
  <c r="T417" i="35"/>
  <c r="T416" i="35"/>
  <c r="T415" i="35"/>
  <c r="T414" i="35"/>
  <c r="T413" i="35"/>
  <c r="T412" i="35"/>
  <c r="T411" i="35"/>
  <c r="T410" i="35"/>
  <c r="T409" i="35"/>
  <c r="T408" i="35"/>
  <c r="T407" i="35"/>
  <c r="T406" i="35"/>
  <c r="T405" i="35"/>
  <c r="T404" i="35"/>
  <c r="T403" i="35"/>
  <c r="T402" i="35"/>
  <c r="T401" i="35"/>
  <c r="T400" i="35"/>
  <c r="T399" i="35"/>
  <c r="T398" i="35"/>
  <c r="T397" i="35"/>
  <c r="T396" i="35"/>
  <c r="T395" i="35"/>
  <c r="T394" i="35"/>
  <c r="T393" i="35"/>
  <c r="T392" i="35"/>
  <c r="T391" i="35"/>
  <c r="T390" i="35"/>
  <c r="T389" i="35"/>
  <c r="T388" i="35"/>
  <c r="T387" i="35"/>
  <c r="T386" i="35"/>
  <c r="T385" i="35"/>
  <c r="T384" i="35"/>
  <c r="T383" i="35"/>
  <c r="T382" i="35"/>
  <c r="T381" i="35"/>
  <c r="T380" i="35"/>
  <c r="T379" i="35"/>
  <c r="T378" i="35"/>
  <c r="T377" i="35"/>
  <c r="T376" i="35"/>
  <c r="T375" i="35"/>
  <c r="T374" i="35"/>
  <c r="T373" i="35"/>
  <c r="T372" i="35"/>
  <c r="T371" i="35"/>
  <c r="T370" i="35"/>
  <c r="T369" i="35"/>
  <c r="T368" i="35"/>
  <c r="T367" i="35"/>
  <c r="T366" i="35"/>
  <c r="T365" i="35"/>
  <c r="T364" i="35"/>
  <c r="T363" i="35"/>
  <c r="T362" i="35"/>
  <c r="T361" i="35"/>
  <c r="T360" i="35"/>
  <c r="T359" i="35"/>
  <c r="T358" i="35"/>
  <c r="T357" i="35"/>
  <c r="T356" i="35"/>
  <c r="T355" i="35"/>
  <c r="T354" i="35"/>
  <c r="T353" i="35"/>
  <c r="T352" i="35"/>
  <c r="T351" i="35"/>
  <c r="T350" i="35"/>
  <c r="T349" i="35"/>
  <c r="T348" i="35"/>
  <c r="T347" i="35"/>
  <c r="T346" i="35"/>
  <c r="T345" i="35"/>
  <c r="T344" i="35"/>
  <c r="T343" i="35"/>
  <c r="T342" i="35"/>
  <c r="T341" i="35"/>
  <c r="T340" i="35"/>
  <c r="T339" i="35"/>
  <c r="T338" i="35"/>
  <c r="T337" i="35"/>
  <c r="T336" i="35"/>
  <c r="T335" i="35"/>
  <c r="T334" i="35"/>
  <c r="T333" i="35"/>
  <c r="T332" i="35"/>
  <c r="T331" i="35"/>
  <c r="T330" i="35"/>
  <c r="T329" i="35"/>
  <c r="T328" i="35"/>
  <c r="T327" i="35"/>
  <c r="T326" i="35"/>
  <c r="T325" i="35"/>
  <c r="T324" i="35"/>
  <c r="T323" i="35"/>
  <c r="T322" i="35"/>
  <c r="T321" i="35"/>
  <c r="T320" i="35"/>
  <c r="T319" i="35"/>
  <c r="F16" i="39" s="1"/>
  <c r="T318" i="35"/>
  <c r="T317" i="35"/>
  <c r="F14" i="39" s="1"/>
  <c r="T316" i="35"/>
  <c r="T315" i="35"/>
  <c r="T314" i="35"/>
  <c r="T313" i="35"/>
  <c r="T312" i="35"/>
  <c r="T311" i="35"/>
  <c r="T310" i="35"/>
  <c r="T309" i="35"/>
  <c r="T308" i="35"/>
  <c r="T307" i="35"/>
  <c r="T306" i="35"/>
  <c r="T305" i="35"/>
  <c r="T304" i="35"/>
  <c r="T303" i="35"/>
  <c r="T302" i="35"/>
  <c r="T301" i="35"/>
  <c r="T300" i="35"/>
  <c r="T299" i="35"/>
  <c r="T298" i="35"/>
  <c r="T297" i="35"/>
  <c r="T296" i="35"/>
  <c r="T295" i="35"/>
  <c r="T294" i="35"/>
  <c r="T293" i="35"/>
  <c r="T292" i="35"/>
  <c r="T291" i="35"/>
  <c r="T290" i="35"/>
  <c r="T289" i="35"/>
  <c r="T288" i="35"/>
  <c r="T287" i="35"/>
  <c r="T286" i="35"/>
  <c r="T285" i="35"/>
  <c r="T284" i="35"/>
  <c r="T283" i="35"/>
  <c r="T282" i="35"/>
  <c r="T281" i="35"/>
  <c r="T280" i="35"/>
  <c r="T279" i="35"/>
  <c r="T278" i="35"/>
  <c r="T277" i="35"/>
  <c r="T276" i="35"/>
  <c r="T275" i="35"/>
  <c r="T274" i="35"/>
  <c r="T273" i="35"/>
  <c r="T272" i="35"/>
  <c r="T271" i="35"/>
  <c r="T270" i="35"/>
  <c r="T269" i="35"/>
  <c r="T268" i="35"/>
  <c r="T267" i="35"/>
  <c r="T266" i="35"/>
  <c r="T265" i="35"/>
  <c r="T264" i="35"/>
  <c r="T263" i="35"/>
  <c r="T262" i="35"/>
  <c r="T261" i="35"/>
  <c r="T260" i="35"/>
  <c r="T259" i="35"/>
  <c r="T258" i="35"/>
  <c r="T257" i="35"/>
  <c r="T256" i="35"/>
  <c r="T255" i="35"/>
  <c r="T254" i="35"/>
  <c r="T253" i="35"/>
  <c r="T252" i="35"/>
  <c r="T251" i="35"/>
  <c r="T250" i="35"/>
  <c r="T249" i="35"/>
  <c r="T248" i="35"/>
  <c r="T247" i="35"/>
  <c r="T246" i="35"/>
  <c r="T245" i="35"/>
  <c r="T244" i="35"/>
  <c r="T243" i="35"/>
  <c r="T242" i="35"/>
  <c r="T241" i="35"/>
  <c r="T240" i="35"/>
  <c r="F23" i="39" s="1"/>
  <c r="T239" i="35"/>
  <c r="T238" i="35"/>
  <c r="T237" i="35"/>
  <c r="T236" i="35"/>
  <c r="T235" i="35"/>
  <c r="T234" i="35"/>
  <c r="T233" i="35"/>
  <c r="T232" i="35"/>
  <c r="T231" i="35"/>
  <c r="T230" i="35"/>
  <c r="T229" i="35"/>
  <c r="T228" i="35"/>
  <c r="T227" i="35"/>
  <c r="T226" i="35"/>
  <c r="T225" i="35"/>
  <c r="T224" i="35"/>
  <c r="T223" i="35"/>
  <c r="T222" i="35"/>
  <c r="T221" i="35"/>
  <c r="T220" i="35"/>
  <c r="F25" i="39" s="1"/>
  <c r="T219" i="35"/>
  <c r="T218" i="35"/>
  <c r="T217" i="35"/>
  <c r="T216" i="35"/>
  <c r="F24" i="39" s="1"/>
  <c r="T215" i="35"/>
  <c r="T214" i="35"/>
  <c r="T213" i="35"/>
  <c r="T212" i="35"/>
  <c r="T211" i="35"/>
  <c r="T210" i="35"/>
  <c r="T209" i="35"/>
  <c r="T208" i="35"/>
  <c r="T207" i="35"/>
  <c r="T206" i="35"/>
  <c r="T205" i="35"/>
  <c r="T204" i="35"/>
  <c r="T203" i="35"/>
  <c r="T202" i="35"/>
  <c r="T201" i="35"/>
  <c r="T200" i="35"/>
  <c r="T199" i="35"/>
  <c r="T198" i="35"/>
  <c r="T197" i="35"/>
  <c r="T196" i="35"/>
  <c r="T195" i="35"/>
  <c r="T194" i="35"/>
  <c r="T193" i="35"/>
  <c r="T192" i="35"/>
  <c r="T191" i="35"/>
  <c r="T190" i="35"/>
  <c r="T189" i="35"/>
  <c r="T188" i="35"/>
  <c r="T187" i="35"/>
  <c r="T186" i="35"/>
  <c r="T185" i="35"/>
  <c r="T184" i="35"/>
  <c r="T183" i="35"/>
  <c r="T182" i="35"/>
  <c r="T181" i="35"/>
  <c r="T180" i="35"/>
  <c r="T179" i="35"/>
  <c r="T178" i="35"/>
  <c r="T177" i="35"/>
  <c r="T176" i="35"/>
  <c r="T175" i="35"/>
  <c r="T174" i="35"/>
  <c r="T173" i="35"/>
  <c r="T172" i="35"/>
  <c r="T171" i="35"/>
  <c r="T170" i="35"/>
  <c r="T169" i="35"/>
  <c r="T168" i="35"/>
  <c r="T167" i="35"/>
  <c r="T166" i="35"/>
  <c r="T165" i="35"/>
  <c r="T164" i="35"/>
  <c r="T163" i="35"/>
  <c r="T162" i="35"/>
  <c r="T161" i="35"/>
  <c r="T160" i="35"/>
  <c r="T159" i="35"/>
  <c r="T158" i="35"/>
  <c r="T157" i="35"/>
  <c r="T156" i="35"/>
  <c r="T155" i="35"/>
  <c r="T154" i="35"/>
  <c r="T153" i="35"/>
  <c r="T152" i="35"/>
  <c r="T151" i="35"/>
  <c r="T150" i="35"/>
  <c r="T149" i="35"/>
  <c r="T148" i="35"/>
  <c r="T147" i="35"/>
  <c r="T146" i="35"/>
  <c r="T145" i="35"/>
  <c r="T144" i="35"/>
  <c r="T143" i="35"/>
  <c r="T142" i="35"/>
  <c r="T141" i="35"/>
  <c r="T140" i="35"/>
  <c r="T139" i="35"/>
  <c r="T138" i="35"/>
  <c r="T137" i="35"/>
  <c r="T136" i="35"/>
  <c r="T135" i="35"/>
  <c r="T134" i="35"/>
  <c r="T133" i="35"/>
  <c r="T132" i="35"/>
  <c r="T131" i="35"/>
  <c r="T130" i="35"/>
  <c r="T129" i="35"/>
  <c r="T128" i="35"/>
  <c r="T127" i="35"/>
  <c r="T126" i="35"/>
  <c r="T125" i="35"/>
  <c r="T124" i="35"/>
  <c r="T123" i="35"/>
  <c r="T122" i="35"/>
  <c r="T121" i="35"/>
  <c r="T120" i="35"/>
  <c r="T119" i="35"/>
  <c r="T118" i="35"/>
  <c r="T117" i="35"/>
  <c r="T116" i="35"/>
  <c r="T115" i="35"/>
  <c r="T114" i="35"/>
  <c r="T113" i="35"/>
  <c r="T112" i="35"/>
  <c r="T111" i="35"/>
  <c r="T110" i="35"/>
  <c r="T109" i="35"/>
  <c r="T108" i="35"/>
  <c r="T107" i="35"/>
  <c r="T106" i="35"/>
  <c r="T105" i="35"/>
  <c r="T104" i="35"/>
  <c r="T103" i="35"/>
  <c r="T102" i="35"/>
  <c r="T101" i="35"/>
  <c r="T100" i="35"/>
  <c r="T99" i="35"/>
  <c r="T98" i="35"/>
  <c r="T97" i="35"/>
  <c r="T96" i="35"/>
  <c r="T95" i="35"/>
  <c r="T94" i="35"/>
  <c r="T93" i="35"/>
  <c r="T92" i="35"/>
  <c r="T91" i="35"/>
  <c r="T90" i="35"/>
  <c r="T89" i="35"/>
  <c r="T88" i="35"/>
  <c r="T87" i="35"/>
  <c r="T86" i="35"/>
  <c r="T85" i="35"/>
  <c r="T84" i="35"/>
  <c r="T83" i="35"/>
  <c r="T82" i="35"/>
  <c r="T81" i="35"/>
  <c r="T80" i="35"/>
  <c r="T79" i="35"/>
  <c r="T78" i="35"/>
  <c r="T77" i="35"/>
  <c r="T76" i="35"/>
  <c r="T75" i="35"/>
  <c r="T74" i="35"/>
  <c r="T73" i="35"/>
  <c r="T72" i="35"/>
  <c r="T71" i="35"/>
  <c r="T70" i="35"/>
  <c r="T69" i="35"/>
  <c r="T68" i="35"/>
  <c r="T67" i="35"/>
  <c r="T66" i="35"/>
  <c r="T65" i="35"/>
  <c r="T64" i="35"/>
  <c r="T63" i="35"/>
  <c r="T62" i="35"/>
  <c r="T61" i="35"/>
  <c r="T60" i="35"/>
  <c r="T59" i="35"/>
  <c r="T58" i="35"/>
  <c r="T57" i="35"/>
  <c r="T56" i="35"/>
  <c r="T55" i="35"/>
  <c r="T54" i="35"/>
  <c r="T53" i="35"/>
  <c r="T52" i="35"/>
  <c r="T51" i="35"/>
  <c r="T50" i="35"/>
  <c r="T49" i="35"/>
  <c r="T48" i="35"/>
  <c r="T47" i="35"/>
  <c r="T46" i="35"/>
  <c r="T45" i="35"/>
  <c r="T44" i="35"/>
  <c r="T43" i="35"/>
  <c r="T42" i="35"/>
  <c r="T41" i="35"/>
  <c r="T40" i="35"/>
  <c r="T39" i="35"/>
  <c r="T38" i="35"/>
  <c r="T37" i="35"/>
  <c r="T36" i="35"/>
  <c r="T35" i="35"/>
  <c r="T34" i="35"/>
  <c r="T33" i="35"/>
  <c r="T32" i="35"/>
  <c r="T31" i="35"/>
  <c r="T30" i="35"/>
  <c r="T29" i="35"/>
  <c r="T28" i="35"/>
  <c r="T27" i="35"/>
  <c r="T26" i="35"/>
  <c r="T25" i="35"/>
  <c r="T24" i="35"/>
  <c r="T23" i="35"/>
  <c r="T22" i="35"/>
  <c r="T21" i="35"/>
  <c r="T20" i="35"/>
  <c r="T19" i="35"/>
  <c r="T18" i="35"/>
  <c r="T17" i="35"/>
  <c r="T16" i="35"/>
  <c r="T15" i="35"/>
  <c r="T14" i="35"/>
  <c r="T13" i="35"/>
  <c r="T12" i="35"/>
  <c r="T11" i="35"/>
  <c r="T10" i="35"/>
  <c r="T9" i="35"/>
  <c r="T8" i="35"/>
  <c r="T7" i="35"/>
  <c r="T6" i="35"/>
  <c r="F22" i="39" l="1"/>
  <c r="T2878" i="35"/>
  <c r="U1202" i="35" s="1"/>
  <c r="T694" i="35" s="1"/>
  <c r="F29" i="39"/>
  <c r="F32" i="39"/>
  <c r="F30" i="39"/>
  <c r="F36" i="39"/>
  <c r="F38" i="39"/>
  <c r="F15" i="39"/>
  <c r="F19" i="39"/>
  <c r="F18" i="39"/>
  <c r="F31" i="39"/>
  <c r="F12" i="39"/>
  <c r="F27" i="39"/>
  <c r="F35" i="39"/>
  <c r="F21" i="39"/>
  <c r="F20" i="39"/>
  <c r="F34" i="39"/>
  <c r="F28" i="39"/>
  <c r="E9" i="38"/>
  <c r="A12" i="38"/>
  <c r="T692" i="35"/>
  <c r="T1200" i="35"/>
  <c r="E10" i="38" l="1"/>
  <c r="E11" i="38"/>
  <c r="F49" i="39"/>
  <c r="A13" i="38"/>
  <c r="E12" i="38"/>
  <c r="E13" i="38" l="1"/>
  <c r="A14" i="38"/>
  <c r="A15" i="38" l="1"/>
  <c r="A16" i="38" s="1"/>
  <c r="A17" i="38" s="1"/>
  <c r="A18" i="38" s="1"/>
  <c r="A19" i="38" s="1"/>
  <c r="A20" i="38" s="1"/>
  <c r="E14" i="38"/>
  <c r="E16" i="38" s="1"/>
  <c r="E9" i="40" l="1"/>
  <c r="A21" i="38"/>
  <c r="E20" i="38"/>
  <c r="E21" i="38" l="1"/>
  <c r="A22" i="38"/>
  <c r="A23" i="38" l="1"/>
  <c r="E22" i="38"/>
  <c r="E23" i="38" l="1"/>
  <c r="A24" i="38"/>
  <c r="A25" i="38" l="1"/>
  <c r="E24" i="38"/>
  <c r="E25" i="38" l="1"/>
  <c r="A26" i="38"/>
  <c r="A27" i="38" l="1"/>
  <c r="E26" i="38"/>
  <c r="E27" i="38" l="1"/>
  <c r="A28" i="38"/>
  <c r="A29" i="38" l="1"/>
  <c r="E28" i="38"/>
  <c r="E29" i="38" l="1"/>
  <c r="A30" i="38"/>
  <c r="A31" i="38" l="1"/>
  <c r="E30" i="38"/>
  <c r="E31" i="38" l="1"/>
  <c r="A32" i="38"/>
  <c r="A33" i="38" l="1"/>
  <c r="E32" i="38"/>
  <c r="E33" i="38" l="1"/>
  <c r="A34" i="38"/>
  <c r="A35" i="38" l="1"/>
  <c r="A36" i="38" s="1"/>
  <c r="A37" i="38" s="1"/>
  <c r="A38" i="38" s="1"/>
  <c r="A39" i="38" s="1"/>
  <c r="A40" i="38" s="1"/>
  <c r="E34" i="38"/>
  <c r="E35" i="38" s="1"/>
  <c r="E80" i="38" s="1"/>
  <c r="E11" i="40" l="1"/>
  <c r="A41" i="38"/>
  <c r="E40" i="38"/>
  <c r="E72" i="38" s="1"/>
  <c r="E41" i="38" l="1"/>
  <c r="E73" i="38" s="1"/>
  <c r="A42" i="38"/>
  <c r="A43" i="38" s="1"/>
  <c r="A44" i="38" s="1"/>
  <c r="A45" i="38" s="1"/>
  <c r="A46" i="38" s="1"/>
  <c r="E46" i="38" l="1"/>
  <c r="A47" i="38"/>
  <c r="E42" i="38"/>
  <c r="E47" i="38" l="1"/>
  <c r="A48" i="38"/>
  <c r="E48" i="38" l="1"/>
  <c r="A49" i="38"/>
  <c r="E49" i="38" l="1"/>
  <c r="A50" i="38"/>
  <c r="E50" i="38" l="1"/>
  <c r="A51" i="38"/>
  <c r="E51" i="38" l="1"/>
  <c r="A52" i="38"/>
  <c r="E52" i="38" l="1"/>
  <c r="A53" i="38"/>
  <c r="E53" i="38" l="1"/>
  <c r="A54" i="38"/>
  <c r="E54" i="38" l="1"/>
  <c r="A55" i="38"/>
  <c r="E55" i="38" l="1"/>
  <c r="A56" i="38"/>
  <c r="E56" i="38" l="1"/>
  <c r="A57" i="38"/>
  <c r="E57" i="38" l="1"/>
  <c r="E58" i="38" s="1"/>
  <c r="E60" i="38" s="1"/>
  <c r="E62" i="38" s="1"/>
  <c r="A58" i="38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70" i="38" s="1"/>
  <c r="A71" i="38" s="1"/>
  <c r="A72" i="38" s="1"/>
  <c r="A73" i="38" s="1"/>
  <c r="A74" i="38" s="1"/>
  <c r="A75" i="38" s="1"/>
  <c r="A76" i="38" s="1"/>
  <c r="E13" i="40" l="1"/>
  <c r="E15" i="40" s="1"/>
  <c r="E76" i="38" l="1"/>
  <c r="E70" i="38"/>
  <c r="E74" i="38" s="1"/>
  <c r="E78" i="38" l="1"/>
  <c r="E82" i="38" s="1"/>
  <c r="E84" i="38" s="1"/>
  <c r="G10" i="39" s="1"/>
  <c r="G12" i="39" s="1"/>
  <c r="H12" i="39" s="1"/>
  <c r="Z12" i="39" s="1"/>
  <c r="E24" i="40" l="1"/>
  <c r="E26" i="40" s="1"/>
  <c r="E28" i="40" s="1"/>
  <c r="G35" i="39"/>
  <c r="H35" i="39" s="1"/>
  <c r="AB35" i="39" s="1"/>
  <c r="G22" i="39"/>
  <c r="H22" i="39" s="1"/>
  <c r="AB22" i="39" s="1"/>
  <c r="G43" i="39"/>
  <c r="H43" i="39" s="1"/>
  <c r="AA43" i="39" s="1"/>
  <c r="G24" i="39"/>
  <c r="H24" i="39" s="1"/>
  <c r="AB24" i="39" s="1"/>
  <c r="G39" i="39"/>
  <c r="H39" i="39" s="1"/>
  <c r="AA39" i="39" s="1"/>
  <c r="G17" i="39"/>
  <c r="H17" i="39" s="1"/>
  <c r="AA17" i="39" s="1"/>
  <c r="G36" i="39"/>
  <c r="H36" i="39" s="1"/>
  <c r="AC36" i="39" s="1"/>
  <c r="G13" i="39"/>
  <c r="H13" i="39" s="1"/>
  <c r="AC13" i="39" s="1"/>
  <c r="G46" i="39"/>
  <c r="H46" i="39" s="1"/>
  <c r="AD46" i="39" s="1"/>
  <c r="G44" i="39"/>
  <c r="H44" i="39" s="1"/>
  <c r="AD44" i="39" s="1"/>
  <c r="G26" i="39"/>
  <c r="H26" i="39" s="1"/>
  <c r="AB26" i="39" s="1"/>
  <c r="G29" i="39"/>
  <c r="H29" i="39" s="1"/>
  <c r="Z29" i="39" s="1"/>
  <c r="G42" i="39"/>
  <c r="H42" i="39" s="1"/>
  <c r="AB42" i="39" s="1"/>
  <c r="G25" i="39"/>
  <c r="H25" i="39" s="1"/>
  <c r="AB25" i="39" s="1"/>
  <c r="G30" i="39"/>
  <c r="H30" i="39" s="1"/>
  <c r="AD30" i="39" s="1"/>
  <c r="G18" i="39"/>
  <c r="H18" i="39" s="1"/>
  <c r="AC18" i="39" s="1"/>
  <c r="G19" i="39"/>
  <c r="H19" i="39" s="1"/>
  <c r="AA19" i="39" s="1"/>
  <c r="G23" i="39"/>
  <c r="H23" i="39" s="1"/>
  <c r="AD23" i="39" s="1"/>
  <c r="G37" i="39"/>
  <c r="H37" i="39" s="1"/>
  <c r="Z37" i="39" s="1"/>
  <c r="G34" i="39"/>
  <c r="H34" i="39" s="1"/>
  <c r="Z34" i="39" s="1"/>
  <c r="G45" i="39"/>
  <c r="H45" i="39" s="1"/>
  <c r="AC45" i="39" s="1"/>
  <c r="G28" i="39"/>
  <c r="H28" i="39" s="1"/>
  <c r="AA28" i="39" s="1"/>
  <c r="G47" i="39"/>
  <c r="H47" i="39" s="1"/>
  <c r="AC47" i="39" s="1"/>
  <c r="G16" i="39"/>
  <c r="H16" i="39" s="1"/>
  <c r="AB16" i="39" s="1"/>
  <c r="G15" i="39"/>
  <c r="H15" i="39" s="1"/>
  <c r="Z15" i="39" s="1"/>
  <c r="G41" i="39"/>
  <c r="H41" i="39" s="1"/>
  <c r="AD41" i="39" s="1"/>
  <c r="G31" i="39"/>
  <c r="H31" i="39" s="1"/>
  <c r="Z31" i="39" s="1"/>
  <c r="G33" i="39"/>
  <c r="H33" i="39" s="1"/>
  <c r="AB33" i="39" s="1"/>
  <c r="G32" i="39"/>
  <c r="H32" i="39" s="1"/>
  <c r="Z32" i="39" s="1"/>
  <c r="G27" i="39"/>
  <c r="H27" i="39" s="1"/>
  <c r="AD27" i="39" s="1"/>
  <c r="G38" i="39"/>
  <c r="H38" i="39" s="1"/>
  <c r="AD38" i="39" s="1"/>
  <c r="G21" i="39"/>
  <c r="H21" i="39" s="1"/>
  <c r="AB21" i="39" s="1"/>
  <c r="G14" i="39"/>
  <c r="H14" i="39" s="1"/>
  <c r="AA14" i="39" s="1"/>
  <c r="G20" i="39"/>
  <c r="H20" i="39" s="1"/>
  <c r="AA20" i="39" s="1"/>
  <c r="AA47" i="39"/>
  <c r="AB12" i="39"/>
  <c r="AD12" i="39"/>
  <c r="AA12" i="39"/>
  <c r="AC12" i="39"/>
  <c r="AC46" i="39" l="1"/>
  <c r="AC35" i="39"/>
  <c r="Z27" i="39"/>
  <c r="AA22" i="39"/>
  <c r="AB39" i="39"/>
  <c r="Z39" i="39"/>
  <c r="AB46" i="39"/>
  <c r="AB14" i="39"/>
  <c r="AD35" i="39"/>
  <c r="AA25" i="39"/>
  <c r="Z46" i="39"/>
  <c r="AA35" i="39"/>
  <c r="Z35" i="39"/>
  <c r="AC22" i="39"/>
  <c r="AA46" i="39"/>
  <c r="AB45" i="39"/>
  <c r="Z22" i="39"/>
  <c r="AC39" i="39"/>
  <c r="Z25" i="39"/>
  <c r="AB23" i="39"/>
  <c r="AB15" i="39"/>
  <c r="AB18" i="39"/>
  <c r="AA24" i="39"/>
  <c r="Z18" i="39"/>
  <c r="AC24" i="39"/>
  <c r="Z24" i="39"/>
  <c r="AC43" i="39"/>
  <c r="AB13" i="39"/>
  <c r="AD24" i="39"/>
  <c r="AD43" i="39"/>
  <c r="Z43" i="39"/>
  <c r="AD22" i="39"/>
  <c r="AB43" i="39"/>
  <c r="AD39" i="39"/>
  <c r="AC44" i="39"/>
  <c r="AA27" i="39"/>
  <c r="AB44" i="39"/>
  <c r="Z20" i="39"/>
  <c r="AC25" i="39"/>
  <c r="AC17" i="39"/>
  <c r="AA41" i="39"/>
  <c r="AA44" i="39"/>
  <c r="Z17" i="39"/>
  <c r="AD17" i="39"/>
  <c r="AA23" i="39"/>
  <c r="AC23" i="39"/>
  <c r="AB27" i="39"/>
  <c r="Z23" i="39"/>
  <c r="AD26" i="39"/>
  <c r="AB17" i="39"/>
  <c r="AD25" i="39"/>
  <c r="AB41" i="39"/>
  <c r="AC28" i="39"/>
  <c r="Z28" i="39"/>
  <c r="Z44" i="39"/>
  <c r="AB36" i="39"/>
  <c r="AB30" i="39"/>
  <c r="AC26" i="39"/>
  <c r="AA26" i="39"/>
  <c r="AD28" i="39"/>
  <c r="Z26" i="39"/>
  <c r="Z13" i="39"/>
  <c r="AA13" i="39"/>
  <c r="AA29" i="39"/>
  <c r="AD36" i="39"/>
  <c r="AD13" i="39"/>
  <c r="AC37" i="39"/>
  <c r="Z30" i="39"/>
  <c r="AC27" i="39"/>
  <c r="AD37" i="39"/>
  <c r="Z36" i="39"/>
  <c r="AC30" i="39"/>
  <c r="AA30" i="39"/>
  <c r="AA36" i="39"/>
  <c r="Z45" i="39"/>
  <c r="AA45" i="39"/>
  <c r="AA15" i="39"/>
  <c r="AC19" i="39"/>
  <c r="Z14" i="39"/>
  <c r="AD18" i="39"/>
  <c r="AC42" i="39"/>
  <c r="AB19" i="39"/>
  <c r="Z19" i="39"/>
  <c r="AC29" i="39"/>
  <c r="AD45" i="39"/>
  <c r="AD19" i="39"/>
  <c r="Z42" i="39"/>
  <c r="AA42" i="39"/>
  <c r="AD42" i="39"/>
  <c r="AB29" i="39"/>
  <c r="AA18" i="39"/>
  <c r="AD29" i="39"/>
  <c r="AB37" i="39"/>
  <c r="AD34" i="39"/>
  <c r="AC34" i="39"/>
  <c r="AA31" i="39"/>
  <c r="AA37" i="39"/>
  <c r="AB34" i="39"/>
  <c r="AA34" i="39"/>
  <c r="Z47" i="39"/>
  <c r="AC15" i="39"/>
  <c r="AD14" i="39"/>
  <c r="AC32" i="39"/>
  <c r="AC14" i="39"/>
  <c r="AB32" i="39"/>
  <c r="AA33" i="39"/>
  <c r="AA32" i="39"/>
  <c r="AD20" i="39"/>
  <c r="AB20" i="39"/>
  <c r="Z41" i="39"/>
  <c r="AC41" i="39"/>
  <c r="AD32" i="39"/>
  <c r="Z16" i="39"/>
  <c r="AD15" i="39"/>
  <c r="AC16" i="39"/>
  <c r="H49" i="39"/>
  <c r="AD16" i="39"/>
  <c r="AC33" i="39"/>
  <c r="AC31" i="39"/>
  <c r="AB47" i="39"/>
  <c r="AA16" i="39"/>
  <c r="AD33" i="39"/>
  <c r="AC20" i="39"/>
  <c r="Z38" i="39"/>
  <c r="AB28" i="39"/>
  <c r="AD31" i="39"/>
  <c r="AB31" i="39"/>
  <c r="AA21" i="39"/>
  <c r="AC21" i="39"/>
  <c r="Z33" i="39"/>
  <c r="AD47" i="39"/>
  <c r="AD21" i="39"/>
  <c r="G49" i="39"/>
  <c r="Z21" i="39"/>
  <c r="AC38" i="39"/>
  <c r="AB38" i="39"/>
  <c r="AA38" i="39"/>
  <c r="AA49" i="39" l="1"/>
  <c r="AD49" i="39"/>
  <c r="AC49" i="39"/>
  <c r="AB49" i="39"/>
  <c r="AB53" i="39" s="1"/>
  <c r="Z49" i="39"/>
  <c r="E33" i="40" s="1"/>
  <c r="E35" i="40" l="1"/>
  <c r="Z53" i="39"/>
</calcChain>
</file>

<file path=xl/sharedStrings.xml><?xml version="1.0" encoding="utf-8"?>
<sst xmlns="http://schemas.openxmlformats.org/spreadsheetml/2006/main" count="18024" uniqueCount="5474">
  <si>
    <t>101000</t>
  </si>
  <si>
    <t>PLANT IN SERVICE OWNED</t>
  </si>
  <si>
    <t>CD</t>
  </si>
  <si>
    <t>AA</t>
  </si>
  <si>
    <t>AN</t>
  </si>
  <si>
    <t>ID</t>
  </si>
  <si>
    <t>WA</t>
  </si>
  <si>
    <t>ED</t>
  </si>
  <si>
    <t>MT</t>
  </si>
  <si>
    <t>GD</t>
  </si>
  <si>
    <t>AS</t>
  </si>
  <si>
    <t>CA</t>
  </si>
  <si>
    <t>OR</t>
  </si>
  <si>
    <t>ZZ</t>
  </si>
  <si>
    <t>101030</t>
  </si>
  <si>
    <t>KFGS DISALLOWED PLANT/PLANT RE</t>
  </si>
  <si>
    <t>101050</t>
  </si>
  <si>
    <t xml:space="preserve">BOULDER PARK (BPK) DISALLOWED </t>
  </si>
  <si>
    <t>101100</t>
  </si>
  <si>
    <t>PLANT IN SERVICE LEASED</t>
  </si>
  <si>
    <t>101120</t>
  </si>
  <si>
    <t>AIRPLANE IN SERVICE LEASED</t>
  </si>
  <si>
    <t>105000</t>
  </si>
  <si>
    <t xml:space="preserve"> PLANT HELD FOR FUTURE USE</t>
  </si>
  <si>
    <t>107000</t>
  </si>
  <si>
    <t>CONSTRUCTION WORK IN PROGRESS-</t>
  </si>
  <si>
    <t>107010</t>
  </si>
  <si>
    <t>CONSTRUCTION OVERHEAD A&amp;G</t>
  </si>
  <si>
    <t>107020</t>
  </si>
  <si>
    <t>CONSTRUCTION OVERHEAD PRODUCTI</t>
  </si>
  <si>
    <t>107025</t>
  </si>
  <si>
    <t>SAFETY CLOTHING - PRODUCTION</t>
  </si>
  <si>
    <t>107030</t>
  </si>
  <si>
    <t>CONSTRUCTION OVERHEAD TRANSMIS</t>
  </si>
  <si>
    <t>107035</t>
  </si>
  <si>
    <t>SAFETY CLOTHING - TRANSMISSION</t>
  </si>
  <si>
    <t>107040</t>
  </si>
  <si>
    <t>CONSTRUCTION OVERHEAD DISTRIBU</t>
  </si>
  <si>
    <t>107045</t>
  </si>
  <si>
    <t>SAFETY CLOTHING - DISTRIBUTION</t>
  </si>
  <si>
    <t>107050</t>
  </si>
  <si>
    <t>CONSTRUCTION OVERHEAD NORTH GA</t>
  </si>
  <si>
    <t>107060</t>
  </si>
  <si>
    <t>CONSTRUCTION OVERHEAD SOUTH GA</t>
  </si>
  <si>
    <t>108000</t>
  </si>
  <si>
    <t>ACCUMULATED PROVISION DEPRECIA</t>
  </si>
  <si>
    <t>108030</t>
  </si>
  <si>
    <t>ACC AMT KFGS DISALLOWED PLNT/R</t>
  </si>
  <si>
    <t>108050</t>
  </si>
  <si>
    <t>ACC AMT BPK DISALLOWED PLANT</t>
  </si>
  <si>
    <t>108070</t>
  </si>
  <si>
    <t>ACC AMT LEASED AIRPLANE</t>
  </si>
  <si>
    <t>111000</t>
  </si>
  <si>
    <t>ACC PROVISION AMT OF UTILITY P</t>
  </si>
  <si>
    <t>111100</t>
  </si>
  <si>
    <t xml:space="preserve">ACC AMT COLSTRIP AFUDC COMMON </t>
  </si>
  <si>
    <t>117100</t>
  </si>
  <si>
    <t>GAS STORED-RECOVERABLE BASE GA</t>
  </si>
  <si>
    <t>121000</t>
  </si>
  <si>
    <t>NONUTILITY PROPERTY</t>
  </si>
  <si>
    <t>121110</t>
  </si>
  <si>
    <t>NON-UTILITY BUILDING</t>
  </si>
  <si>
    <t>122000</t>
  </si>
  <si>
    <t>ACC DEPR NONUTILITY PROPERTY</t>
  </si>
  <si>
    <t>123000</t>
  </si>
  <si>
    <t>INVESTMENT IN SPOKANE ENERGY</t>
  </si>
  <si>
    <t>123010</t>
  </si>
  <si>
    <t>INVESTMENT IN AVISTA CAPITAL I</t>
  </si>
  <si>
    <t>123100</t>
  </si>
  <si>
    <t>123120</t>
  </si>
  <si>
    <t>123125</t>
  </si>
  <si>
    <t>ECOVA STOCK COMPENSATION</t>
  </si>
  <si>
    <t>123130</t>
  </si>
  <si>
    <t>OCI INVESTMENT IN SUBS</t>
  </si>
  <si>
    <t>124350</t>
  </si>
  <si>
    <t>OTHER INVEST-WZN LOANS SANDPOI</t>
  </si>
  <si>
    <t>124600</t>
  </si>
  <si>
    <t>OTHER INVEST-COLI CASH VAL</t>
  </si>
  <si>
    <t>124610</t>
  </si>
  <si>
    <t>OTHER INVEST-COLI BORROWINGS</t>
  </si>
  <si>
    <t>124680</t>
  </si>
  <si>
    <t>OTHER INVESTMENT-WZN LOANS ORE</t>
  </si>
  <si>
    <t>124900</t>
  </si>
  <si>
    <t>OTHER INVEST-WNP3 EXCHANGE POW</t>
  </si>
  <si>
    <t>124930</t>
  </si>
  <si>
    <t>OTHER INVEST-AMT WNP3 EXCHANGE</t>
  </si>
  <si>
    <t>128150</t>
  </si>
  <si>
    <t>SPECIAL FUNDS-CS2 GE LTSA ADVA</t>
  </si>
  <si>
    <t>128155</t>
  </si>
  <si>
    <t>SPECIAL FUNDS-CS2 LTSA ADV-O&amp;M</t>
  </si>
  <si>
    <t>128250</t>
  </si>
  <si>
    <t>SPECIAL FUNDS-EXEC DEF COMP TR</t>
  </si>
  <si>
    <t>128300</t>
  </si>
  <si>
    <t>SPECIAL FUNDS-TRANSMSN SRVC RE</t>
  </si>
  <si>
    <t>131100</t>
  </si>
  <si>
    <t>131110</t>
  </si>
  <si>
    <t>CASH-WELLS FARGO</t>
  </si>
  <si>
    <t>131120</t>
  </si>
  <si>
    <t>CASH-PAYROLL</t>
  </si>
  <si>
    <t>131140</t>
  </si>
  <si>
    <t>CASH-WORKERS COMPENSATION</t>
  </si>
  <si>
    <t>134100</t>
  </si>
  <si>
    <t>SPECIAL DEPOSITS-INTEREST RATE</t>
  </si>
  <si>
    <t>134120</t>
  </si>
  <si>
    <t>OTHER SPECIAL DEPOSITS - NEWED</t>
  </si>
  <si>
    <t>134150</t>
  </si>
  <si>
    <t xml:space="preserve">OTHER SPECIAL DEPOSITS-ENERGY </t>
  </si>
  <si>
    <t>134500</t>
  </si>
  <si>
    <t>DOC EECE GRANT MM</t>
  </si>
  <si>
    <t>135100</t>
  </si>
  <si>
    <t>WORKING FUNDS-EMPLOYEE</t>
  </si>
  <si>
    <t>135400</t>
  </si>
  <si>
    <t>WORKING FUND-REAL ESTATE DEPT</t>
  </si>
  <si>
    <t>135430</t>
  </si>
  <si>
    <t>WORKING FUND-FLEET MANAGEMENT</t>
  </si>
  <si>
    <t>135600</t>
  </si>
  <si>
    <t>WORKING FUND-CS2</t>
  </si>
  <si>
    <t>135630</t>
  </si>
  <si>
    <t>WORKING FUND-COLSTRIP</t>
  </si>
  <si>
    <t>136000</t>
  </si>
  <si>
    <t>TEMPORARY CASH INVESTMENTS</t>
  </si>
  <si>
    <t>141150</t>
  </si>
  <si>
    <t>NOTE RECEIVABLE MISC.</t>
  </si>
  <si>
    <t>142100</t>
  </si>
  <si>
    <t>CUST ACCT REC-RETAIL SERVICE</t>
  </si>
  <si>
    <t>142150</t>
  </si>
  <si>
    <t>CUST ACCT REC-CT FUEL SALES</t>
  </si>
  <si>
    <t>142500</t>
  </si>
  <si>
    <t>CUST ACCT REC-UNBILLED REV ELE</t>
  </si>
  <si>
    <t>142510</t>
  </si>
  <si>
    <t>CUST ACCT REC-UNBILLED REV GAS</t>
  </si>
  <si>
    <t>142600</t>
  </si>
  <si>
    <t>CUST ACCT REC-RESALE GAS</t>
  </si>
  <si>
    <t>142610</t>
  </si>
  <si>
    <t>CUST ACCT REC-RESALE ELECTRIC</t>
  </si>
  <si>
    <t>143020</t>
  </si>
  <si>
    <t>GST</t>
  </si>
  <si>
    <t>143025</t>
  </si>
  <si>
    <t>HST</t>
  </si>
  <si>
    <t>143050</t>
  </si>
  <si>
    <t>OTHER ACCT REC-RETIREE DEDUCTI</t>
  </si>
  <si>
    <t>143200</t>
  </si>
  <si>
    <t>OTHER ACCT REC-OTHER MISC</t>
  </si>
  <si>
    <t>143210</t>
  </si>
  <si>
    <t>OTHER ACCT REC-POWER TRANSACTI</t>
  </si>
  <si>
    <t>143390</t>
  </si>
  <si>
    <t>OTHER ACCT REC-WILMINGTON TRUS</t>
  </si>
  <si>
    <t>143500</t>
  </si>
  <si>
    <t>OTHER ACCT REC-MISCELLANEOUS</t>
  </si>
  <si>
    <t>143501</t>
  </si>
  <si>
    <t>OTHER ACCT REC-PRE-LINE SCHOOL</t>
  </si>
  <si>
    <t>143502</t>
  </si>
  <si>
    <t>OTHER ACCT REC-APP LNMN SCHOOL</t>
  </si>
  <si>
    <t>143510</t>
  </si>
  <si>
    <t>CSS ACCOUNTS RECEIVABLES</t>
  </si>
  <si>
    <t>143550</t>
  </si>
  <si>
    <t>OTHER ACCT REC-DAMAGE CLAIMS</t>
  </si>
  <si>
    <t>143900</t>
  </si>
  <si>
    <t>144030</t>
  </si>
  <si>
    <t>ACC PRV UNCOLL NET OF ACTUAL-D</t>
  </si>
  <si>
    <t>144200</t>
  </si>
  <si>
    <t>ACCUMULATED RETAIL WRITE-OFFS</t>
  </si>
  <si>
    <t>144600</t>
  </si>
  <si>
    <t>ACCUMULATED RETAIL REINSTATEME</t>
  </si>
  <si>
    <t>144610</t>
  </si>
  <si>
    <t>ACC PROV FOR UNCOLLECTIBLES-RE</t>
  </si>
  <si>
    <t>144700</t>
  </si>
  <si>
    <t>ACCUMULATED RETAIL RECOVERIES</t>
  </si>
  <si>
    <t>144990</t>
  </si>
  <si>
    <t>145000</t>
  </si>
  <si>
    <t>NOTES REC ASSOC CO-AVISTA CAPI</t>
  </si>
  <si>
    <t>146000</t>
  </si>
  <si>
    <t>A/R ASSOC CO-GENERAL</t>
  </si>
  <si>
    <t>151120</t>
  </si>
  <si>
    <t>FUEL STOCK COAL-COLSTRIP</t>
  </si>
  <si>
    <t>151210</t>
  </si>
  <si>
    <t>FUEL STOCK HOG FUEL-KFGS</t>
  </si>
  <si>
    <t>154100</t>
  </si>
  <si>
    <t>PLANT MATERIALS &amp; OPER SUPPLIE</t>
  </si>
  <si>
    <t>154300</t>
  </si>
  <si>
    <t>PLANT MAT &amp; OPER SUP-COYOTE SP</t>
  </si>
  <si>
    <t>154400</t>
  </si>
  <si>
    <t>PLANT MAT &amp; OPER SUP-COLSTRIP</t>
  </si>
  <si>
    <t>154500</t>
  </si>
  <si>
    <t>SUPPLY CHAIN RECEIVING INVENTO</t>
  </si>
  <si>
    <t>154550</t>
  </si>
  <si>
    <t>SUPPLY CHAIN AVERAGE COST VARI</t>
  </si>
  <si>
    <t>154560</t>
  </si>
  <si>
    <t>SUPPLY CHAIN INVOICE PRICE VAR</t>
  </si>
  <si>
    <t>163200</t>
  </si>
  <si>
    <t>STORES EXPENSE-SUPPLY CHAIN IN</t>
  </si>
  <si>
    <t>164100</t>
  </si>
  <si>
    <t>GAS STORED UNDERGND-408AVA-JP</t>
  </si>
  <si>
    <t>164105</t>
  </si>
  <si>
    <t>GAS STORED UNDERGND-403NWPL-JP</t>
  </si>
  <si>
    <t>164115</t>
  </si>
  <si>
    <t>GAS STORED UNDERGRND-CLAY BASI</t>
  </si>
  <si>
    <t>165100</t>
  </si>
  <si>
    <t>PREPAYMENTS-PREPAID INSURANCE</t>
  </si>
  <si>
    <t>165150</t>
  </si>
  <si>
    <t>PREPAYMENTS-PREPAID LICENSE FE</t>
  </si>
  <si>
    <t>165180</t>
  </si>
  <si>
    <t>PREPAYMENTS-CUSTOMER BILLING S</t>
  </si>
  <si>
    <t>165190</t>
  </si>
  <si>
    <t>RESOURCE DEFERRED OPT EXPENSE</t>
  </si>
  <si>
    <t>165200</t>
  </si>
  <si>
    <t>PREPAYMENTS-POSTAGE METERS</t>
  </si>
  <si>
    <t>165210</t>
  </si>
  <si>
    <t>PREPAYMENTS-RATHDRM MUN DVLPMT</t>
  </si>
  <si>
    <t>165240</t>
  </si>
  <si>
    <t>PREPAYMENTS-BPA TRANS RESERVAT</t>
  </si>
  <si>
    <t>165250</t>
  </si>
  <si>
    <t>COLSTRIP PREPAID ASSET</t>
  </si>
  <si>
    <t>165260</t>
  </si>
  <si>
    <t>PREPAYMENTS-SPOKANE TRIBE</t>
  </si>
  <si>
    <t>165312</t>
  </si>
  <si>
    <t>GAS IMBALANCE - LANCASTER</t>
  </si>
  <si>
    <t>165320</t>
  </si>
  <si>
    <t>GAS IMBALANCE-AVISTA LDC</t>
  </si>
  <si>
    <t>165340</t>
  </si>
  <si>
    <t>GAS IMBALANCE-COYOTE SPRINGS 2</t>
  </si>
  <si>
    <t>165350</t>
  </si>
  <si>
    <t>GAS IMBALANCE-RATHDRUM</t>
  </si>
  <si>
    <t>165360</t>
  </si>
  <si>
    <t>GAS IMBALANCE-NORTHEAST CT</t>
  </si>
  <si>
    <t>165370</t>
  </si>
  <si>
    <t>GAS IMBALANCE-BOULDER PARK</t>
  </si>
  <si>
    <t>165380</t>
  </si>
  <si>
    <t>GAS IMBALANCE-KETTLE FALLS CT</t>
  </si>
  <si>
    <t>165390</t>
  </si>
  <si>
    <t>GAS IMBALANCE-KETTLE FALLS GS</t>
  </si>
  <si>
    <t>165550</t>
  </si>
  <si>
    <t>PREPAYMENTS-WILMINGTON TRUST</t>
  </si>
  <si>
    <t>165681</t>
  </si>
  <si>
    <t>PREPAYMENT LAKE CdA 4e CDR FUN</t>
  </si>
  <si>
    <t>171000</t>
  </si>
  <si>
    <t>INTEREST &amp; DIVIDENDS RECEIVABL</t>
  </si>
  <si>
    <t>172500</t>
  </si>
  <si>
    <t>RENTS RECEIVABLE-MISCELLANEOUS</t>
  </si>
  <si>
    <t>172510</t>
  </si>
  <si>
    <t>RENTS RECEIVABLE-ACCRUED</t>
  </si>
  <si>
    <t>174500</t>
  </si>
  <si>
    <t>MISC ASSETS-NONMONETARY PWR EX</t>
  </si>
  <si>
    <t>175740</t>
  </si>
  <si>
    <t>DERIVATIVE INSTR ASSET-ST MTM</t>
  </si>
  <si>
    <t>175750</t>
  </si>
  <si>
    <t>DERIVATIVE INSTR ASSET-LT MTM</t>
  </si>
  <si>
    <t>DERIVATIVE INSTR ASSET-IR SWAP</t>
  </si>
  <si>
    <t>176110</t>
  </si>
  <si>
    <t>176745</t>
  </si>
  <si>
    <t>DERIV INSTR ASSET - FX HEDGE S</t>
  </si>
  <si>
    <t>181750</t>
  </si>
  <si>
    <t>UNAMT DEBT EXPENSE-TOPRS</t>
  </si>
  <si>
    <t>181860</t>
  </si>
  <si>
    <t>UNAMT DEBT EXPENSE-LT DEBT</t>
  </si>
  <si>
    <t>181950</t>
  </si>
  <si>
    <t>UNAMT DEBT EXP-DEBT STRATEGIES</t>
  </si>
  <si>
    <t>181960</t>
  </si>
  <si>
    <t>UNAMT DEBT EXP-RATHDRUM 2005</t>
  </si>
  <si>
    <t>181990</t>
  </si>
  <si>
    <t>UNAMT DEBT EXP-ST DEBT</t>
  </si>
  <si>
    <t>182300</t>
  </si>
  <si>
    <t>REGULATORY ASSET FAS106</t>
  </si>
  <si>
    <t>182305</t>
  </si>
  <si>
    <t>REG ASSET POST RET LIAB</t>
  </si>
  <si>
    <t>182310</t>
  </si>
  <si>
    <t>REGULATORY ASSET FAS109 UTILIT</t>
  </si>
  <si>
    <t>182312</t>
  </si>
  <si>
    <t>REGULATORY ASSET - LANCASTER G</t>
  </si>
  <si>
    <t>182315</t>
  </si>
  <si>
    <t>REGULATORY ASSET FAS109 DSIT N</t>
  </si>
  <si>
    <t>182316</t>
  </si>
  <si>
    <t>REGULATORY ASSET FAS109 DFIT S</t>
  </si>
  <si>
    <t>182320</t>
  </si>
  <si>
    <t>REGULATORY ASSET FAS109 WNP3</t>
  </si>
  <si>
    <t>182321</t>
  </si>
  <si>
    <t>REG ASSET - ROSEBURG/MEDFORD D</t>
  </si>
  <si>
    <t>182322</t>
  </si>
  <si>
    <t>REG ASSET SPOKANE RIVER RELICE</t>
  </si>
  <si>
    <t>182323</t>
  </si>
  <si>
    <t>REG ASSET SPOKANE RIVER PM&amp;Es</t>
  </si>
  <si>
    <t>182324</t>
  </si>
  <si>
    <t>REG ASSET LAKE CDA CDR FUND</t>
  </si>
  <si>
    <t>182325</t>
  </si>
  <si>
    <t>REG ASSET LAKE CDA IPA FUND</t>
  </si>
  <si>
    <t>182328</t>
  </si>
  <si>
    <t>REG ASSET- DECOUPLING SURCHARG</t>
  </si>
  <si>
    <t>182329</t>
  </si>
  <si>
    <t>REG ASSET- DECOUPLING PRIOR YE</t>
  </si>
  <si>
    <t>182335</t>
  </si>
  <si>
    <t>REGULATORY ASSET ID DSIT AMORT</t>
  </si>
  <si>
    <t>182345</t>
  </si>
  <si>
    <t>REGULATORY ASSET BPA RESIDENTI</t>
  </si>
  <si>
    <t>182351</t>
  </si>
  <si>
    <t>REGULATORY ASSET- CNC TRANSMIS</t>
  </si>
  <si>
    <t>182355</t>
  </si>
  <si>
    <t>DEF CS2 &amp; COLSTRIP O&amp;M</t>
  </si>
  <si>
    <t>182362</t>
  </si>
  <si>
    <t>LiDAR O&amp;M REG DEF</t>
  </si>
  <si>
    <t>182365</t>
  </si>
  <si>
    <t>ID WIND GEN AFUDC</t>
  </si>
  <si>
    <t>182372</t>
  </si>
  <si>
    <t>REGULATORY ASSET WARTSILA UNIT</t>
  </si>
  <si>
    <t>182374</t>
  </si>
  <si>
    <t>MTM ST REGULATORY ASSET</t>
  </si>
  <si>
    <t>182375</t>
  </si>
  <si>
    <t>MTM LT REGULATORY ASSET</t>
  </si>
  <si>
    <t>182376</t>
  </si>
  <si>
    <t>REGULATORY ASSET FAS 143 ASSET</t>
  </si>
  <si>
    <t>182381</t>
  </si>
  <si>
    <t>REG ASSET AN-CDA LAKE SETTLEME</t>
  </si>
  <si>
    <t>182382</t>
  </si>
  <si>
    <t>REG ASSET WA-CDA LAKE SETTLEME</t>
  </si>
  <si>
    <t>182383</t>
  </si>
  <si>
    <t>REGULATORY ASSET WORKERS COMP</t>
  </si>
  <si>
    <t>182384</t>
  </si>
  <si>
    <t>CS2 LEV RET</t>
  </si>
  <si>
    <t>182385</t>
  </si>
  <si>
    <t>REGULATORY ASSET ID PCA DEFERR</t>
  </si>
  <si>
    <t>182386</t>
  </si>
  <si>
    <t>182387</t>
  </si>
  <si>
    <t>183000</t>
  </si>
  <si>
    <t>PRELIMINARY SURVEY AND INVESTI</t>
  </si>
  <si>
    <t>184054</t>
  </si>
  <si>
    <t>CLEARING ACCT-CORP ACCT</t>
  </si>
  <si>
    <t>184055</t>
  </si>
  <si>
    <t>CLEARING ACCT-RESOURCE ACCT</t>
  </si>
  <si>
    <t>184057</t>
  </si>
  <si>
    <t>CLEARING ACCT-ENERGY DLIVERY A</t>
  </si>
  <si>
    <t>184260</t>
  </si>
  <si>
    <t>PAYROLL BENEFITS CLEARING</t>
  </si>
  <si>
    <t>184270</t>
  </si>
  <si>
    <t>PAYROLL TAXES CLEARING</t>
  </si>
  <si>
    <t>184290</t>
  </si>
  <si>
    <t>ORACLE DEFAULT SUSPENSE ACCOUN</t>
  </si>
  <si>
    <t>184300</t>
  </si>
  <si>
    <t>MISC AR PROJECT CLEARING</t>
  </si>
  <si>
    <t>184400</t>
  </si>
  <si>
    <t>SPOKANE RIVER LICENSE EXPENSE</t>
  </si>
  <si>
    <t>184500</t>
  </si>
  <si>
    <t>CLARK FORK RELICENSE EXPENSE</t>
  </si>
  <si>
    <t>184800</t>
  </si>
  <si>
    <t>4(e) CDR FUND</t>
  </si>
  <si>
    <t>184900</t>
  </si>
  <si>
    <t>POST FALLS LICENSE EXPENSE</t>
  </si>
  <si>
    <t>184996</t>
  </si>
  <si>
    <t>4(e) CDR TRUST FUND REIMBURSEM</t>
  </si>
  <si>
    <t>184997</t>
  </si>
  <si>
    <t>184998</t>
  </si>
  <si>
    <t>184999</t>
  </si>
  <si>
    <t>CLARK FORK RELICENSE EXPENSE C</t>
  </si>
  <si>
    <t>186055</t>
  </si>
  <si>
    <t>MISC DEF DEBITS-AIRPLANE LEASE</t>
  </si>
  <si>
    <t>186100</t>
  </si>
  <si>
    <t>REGULATORY ASSET AFUDC ALLOWED</t>
  </si>
  <si>
    <t>186170</t>
  </si>
  <si>
    <t>MISC DEF DEBITS-IR SWAPS</t>
  </si>
  <si>
    <t>186180</t>
  </si>
  <si>
    <t>PREPAID AIRPLANE LEASE EXPENSE</t>
  </si>
  <si>
    <t>186200</t>
  </si>
  <si>
    <t>VARIOUS SUSPENSE WORKORDERS</t>
  </si>
  <si>
    <t>186205</t>
  </si>
  <si>
    <t>PLANT ALLOC OF CLEARING JOURNA</t>
  </si>
  <si>
    <t>186210</t>
  </si>
  <si>
    <t>MISC DEF DEBITS SUSPENSE PROJE</t>
  </si>
  <si>
    <t>186280</t>
  </si>
  <si>
    <t>REGULATORY ASSET ERM  DEFERRED</t>
  </si>
  <si>
    <t>186328</t>
  </si>
  <si>
    <t xml:space="preserve">REG ASSET-DECOUPLING DEFERRED </t>
  </si>
  <si>
    <t>186330</t>
  </si>
  <si>
    <t>LONG TERM NOTES RECEIVABLE ACC</t>
  </si>
  <si>
    <t>186360</t>
  </si>
  <si>
    <t>REGULATORY ASSET-MT LEASE PAYM</t>
  </si>
  <si>
    <t>186382</t>
  </si>
  <si>
    <t>REG ASSET ID-CdA LAKE SETTLEME</t>
  </si>
  <si>
    <t>186400</t>
  </si>
  <si>
    <t xml:space="preserve">MISC DEFERRED DEBITS TREASURY </t>
  </si>
  <si>
    <t>186401</t>
  </si>
  <si>
    <t>DEFERRED 401k Debits/Credits S</t>
  </si>
  <si>
    <t>186410</t>
  </si>
  <si>
    <t>MISC DEFERRED DEBITS NSF SUSPE</t>
  </si>
  <si>
    <t>186420</t>
  </si>
  <si>
    <t>MISC DEFERRED DEBITS KUBRA SUS</t>
  </si>
  <si>
    <t>186460</t>
  </si>
  <si>
    <t>186700</t>
  </si>
  <si>
    <t xml:space="preserve">REGULATORY ASSET CONSERVATION </t>
  </si>
  <si>
    <t>186710</t>
  </si>
  <si>
    <t>186800</t>
  </si>
  <si>
    <t>REGULATORY ASSET NEZ PERCE SET</t>
  </si>
  <si>
    <t>186850</t>
  </si>
  <si>
    <t>RENEWABLE ENERGY CERTIFICATE F</t>
  </si>
  <si>
    <t>186900</t>
  </si>
  <si>
    <t>MISC DEFERRED DEBITS CAE SUSPE</t>
  </si>
  <si>
    <t>186910</t>
  </si>
  <si>
    <t>MISC DEFERRED DEBIT CSS UNPOST</t>
  </si>
  <si>
    <t>189860</t>
  </si>
  <si>
    <t>UNAMT LOSS-REACQ DEBT</t>
  </si>
  <si>
    <t>190000</t>
  </si>
  <si>
    <t>ADFIT MISC</t>
  </si>
  <si>
    <t>190005</t>
  </si>
  <si>
    <t>IDAHO ITC CREDIT CARRYFORWARD</t>
  </si>
  <si>
    <t>190010</t>
  </si>
  <si>
    <t>OREGON BETC CARRYFORWARD</t>
  </si>
  <si>
    <t>190020</t>
  </si>
  <si>
    <t>DFIT-NOXON ACCUMULATED ITC</t>
  </si>
  <si>
    <t>190025</t>
  </si>
  <si>
    <t>DFIT-NOXON REGULATORY LIABILIT</t>
  </si>
  <si>
    <t>190040</t>
  </si>
  <si>
    <t>ADFIT IPUC DISALLOWED PLANT</t>
  </si>
  <si>
    <t>190060</t>
  </si>
  <si>
    <t>ADFIT DRY CREEK</t>
  </si>
  <si>
    <t>190070</t>
  </si>
  <si>
    <t>DFIT SERP</t>
  </si>
  <si>
    <t>190120</t>
  </si>
  <si>
    <t>DFIT NONMONETARY POWER EXPENSE</t>
  </si>
  <si>
    <t>190122</t>
  </si>
  <si>
    <t>DFIT OREGON REGULATORY FEE</t>
  </si>
  <si>
    <t>190130</t>
  </si>
  <si>
    <t>DFIT BPA C&amp;RD RECEIPTS</t>
  </si>
  <si>
    <t>190140</t>
  </si>
  <si>
    <t>DFIT DSM TARIFF RIDER</t>
  </si>
  <si>
    <t>190150</t>
  </si>
  <si>
    <t>ADFIT FAS87 UNFUNDED PENSION</t>
  </si>
  <si>
    <t>190151</t>
  </si>
  <si>
    <t>DFIT SFAS 158</t>
  </si>
  <si>
    <t>190155</t>
  </si>
  <si>
    <t>DFIT OFFICER LIFE INSURANCE</t>
  </si>
  <si>
    <t>190160</t>
  </si>
  <si>
    <t>DFIT UNBILLED REVENUE ADD-ONS</t>
  </si>
  <si>
    <t>190180</t>
  </si>
  <si>
    <t>ADFIT FAS109 ITC</t>
  </si>
  <si>
    <t>190200</t>
  </si>
  <si>
    <t>ADFIT INJURY AND DAMAGE</t>
  </si>
  <si>
    <t>190220</t>
  </si>
  <si>
    <t>ADFIT NEZ PERCE</t>
  </si>
  <si>
    <t>190230</t>
  </si>
  <si>
    <t>ADFIT NE TANK SPILL</t>
  </si>
  <si>
    <t>190240</t>
  </si>
  <si>
    <t>ADFIT WARTSILA UNITS</t>
  </si>
  <si>
    <t>190250</t>
  </si>
  <si>
    <t>ADFIT OREGON SB 408</t>
  </si>
  <si>
    <t>190310</t>
  </si>
  <si>
    <t>ADFIT DOLLAR ROAD REMEDIATION</t>
  </si>
  <si>
    <t>190335</t>
  </si>
  <si>
    <t>DFIT ID DSIT AMORT.</t>
  </si>
  <si>
    <t>190400</t>
  </si>
  <si>
    <t>ADFIT ID REG CREDITS</t>
  </si>
  <si>
    <t>190420</t>
  </si>
  <si>
    <t>ADFIT KF RESERVE</t>
  </si>
  <si>
    <t>190450</t>
  </si>
  <si>
    <t>ADFIT BPA RES EXCHANGE</t>
  </si>
  <si>
    <t>190500</t>
  </si>
  <si>
    <t>DFIT ON EQUITY STOCK COMP</t>
  </si>
  <si>
    <t>190510</t>
  </si>
  <si>
    <t>DFIT ON LIABILITY STOCK COMP</t>
  </si>
  <si>
    <t>190740</t>
  </si>
  <si>
    <t>ADFIT - MTM/DERIVATIVE</t>
  </si>
  <si>
    <t>190810</t>
  </si>
  <si>
    <t>ADFIT BAD DEBT RESERVE &amp; WRITE</t>
  </si>
  <si>
    <t>190820</t>
  </si>
  <si>
    <t>ADFIT- Def Comp ACTIVE Execs</t>
  </si>
  <si>
    <t>190821</t>
  </si>
  <si>
    <t>ADFIT- Def Comp RETIRE Execs</t>
  </si>
  <si>
    <t>190822</t>
  </si>
  <si>
    <t>ADFIT- Def Comp Exec Stock Inc</t>
  </si>
  <si>
    <t>190830</t>
  </si>
  <si>
    <t>ADFIT PAID TIME OFF</t>
  </si>
  <si>
    <t>190950</t>
  </si>
  <si>
    <t>ADFIT OTHER</t>
  </si>
  <si>
    <t>191000</t>
  </si>
  <si>
    <t>RECOVERABLE GAS COSTS AMORTIZE</t>
  </si>
  <si>
    <t>191010</t>
  </si>
  <si>
    <t>CURR UNRECOV PGA DEFERRED</t>
  </si>
  <si>
    <t>191025</t>
  </si>
  <si>
    <t>WA GRC JACKSON PRAIRIE DEFERRA</t>
  </si>
  <si>
    <t>191720</t>
  </si>
  <si>
    <t>INTERVENOR CITIZEN UTILITY BOA</t>
  </si>
  <si>
    <t>191721</t>
  </si>
  <si>
    <t>INTERVENOR PREAUTHORIZED MATCH</t>
  </si>
  <si>
    <t>191723</t>
  </si>
  <si>
    <t>OR RES INTEVENOR FUNDING AMORT</t>
  </si>
  <si>
    <t>191724</t>
  </si>
  <si>
    <t>OR TRANS INTEVENOR FUNDING AMO</t>
  </si>
  <si>
    <t>191890</t>
  </si>
  <si>
    <t>DEFERRED GAS COSTS-MARGIN REDU</t>
  </si>
  <si>
    <t>191909</t>
  </si>
  <si>
    <t>CURRENT PGA COMMODITY DEFERRAL</t>
  </si>
  <si>
    <t>191910</t>
  </si>
  <si>
    <t>CURRENT PGA DEMAND DEFERRAL</t>
  </si>
  <si>
    <t>191911</t>
  </si>
  <si>
    <t>PRIOR PGA COMMODITY AMORTIZATI</t>
  </si>
  <si>
    <t>191912</t>
  </si>
  <si>
    <t>PRIOR PGA DEMAND AMORTIZATION</t>
  </si>
  <si>
    <t>201000</t>
  </si>
  <si>
    <t>COMMON STOCK ISSUED - NO PAR</t>
  </si>
  <si>
    <t>211000</t>
  </si>
  <si>
    <t>MISC PAID IN CAPITAL -ECOVA</t>
  </si>
  <si>
    <t>214000</t>
  </si>
  <si>
    <t xml:space="preserve">CAP STOCK EXP - COMMON PUBLIC </t>
  </si>
  <si>
    <t>214010</t>
  </si>
  <si>
    <t>CAP STOCK EXP-SHARE WITHHOLDIN</t>
  </si>
  <si>
    <t>214040</t>
  </si>
  <si>
    <t>TAX BENEFIT - OPTIONS EXERCISE</t>
  </si>
  <si>
    <t>214050</t>
  </si>
  <si>
    <t>STOCK COMP INCENTIVE ACCRUAL</t>
  </si>
  <si>
    <t>214060</t>
  </si>
  <si>
    <t>STOCK COMP - SUBS</t>
  </si>
  <si>
    <t>215100</t>
  </si>
  <si>
    <t>APPROPRIATED RETAINED EARNINGS</t>
  </si>
  <si>
    <t>216000</t>
  </si>
  <si>
    <t>RETAINED EARNINGS</t>
  </si>
  <si>
    <t>216100</t>
  </si>
  <si>
    <t>UNAPPROPRIATED UNDIST SUB EARN</t>
  </si>
  <si>
    <t>216150</t>
  </si>
  <si>
    <t>CORP SUBSIDIARY ACTIVITY</t>
  </si>
  <si>
    <t>219100</t>
  </si>
  <si>
    <t>AOCI - SFAS 158</t>
  </si>
  <si>
    <t>219500</t>
  </si>
  <si>
    <t>OCI AFS SECURITIES</t>
  </si>
  <si>
    <t>221160</t>
  </si>
  <si>
    <t>KETTLE FALLS P C REV BONDS DUE</t>
  </si>
  <si>
    <t>221300</t>
  </si>
  <si>
    <t>FMBS - SERIES C - 6.37% DUE 06</t>
  </si>
  <si>
    <t>221332</t>
  </si>
  <si>
    <t>FMBS - SERIES A - 7.39% DUE 5/</t>
  </si>
  <si>
    <t>221333</t>
  </si>
  <si>
    <t>FMBS - SERIES A - 7.45% DUE 6/</t>
  </si>
  <si>
    <t>221334</t>
  </si>
  <si>
    <t>FMBS - SERIES A - 7.53% DUE 05</t>
  </si>
  <si>
    <t>221335</t>
  </si>
  <si>
    <t>FMBS - SERIES A - 7.54% DUE 5/</t>
  </si>
  <si>
    <t>221336</t>
  </si>
  <si>
    <t>FMBS - SERIES A - 7.18% DUE 8/</t>
  </si>
  <si>
    <t>221390</t>
  </si>
  <si>
    <t>5.45% SERIES DUE 12-01-2019</t>
  </si>
  <si>
    <t>221400</t>
  </si>
  <si>
    <t>FMBS - 6.25% DUE 12-01-35</t>
  </si>
  <si>
    <t>221410</t>
  </si>
  <si>
    <t>SWAP on FMBS DUE 12-01-35</t>
  </si>
  <si>
    <t>221420</t>
  </si>
  <si>
    <t>FMBS - 5.70% DUE 07-01-2037</t>
  </si>
  <si>
    <t>221430</t>
  </si>
  <si>
    <t>SWAP on FMBS DUE 07-01-2037</t>
  </si>
  <si>
    <t>221440</t>
  </si>
  <si>
    <t>5.95% SERIES DUE 06-01-2018</t>
  </si>
  <si>
    <t>221450</t>
  </si>
  <si>
    <t>SWAP ON FMBS DUE 06-01-2018</t>
  </si>
  <si>
    <t>221470</t>
  </si>
  <si>
    <t>SWAP ON FMBS DUE 04-01-2022</t>
  </si>
  <si>
    <t>221480</t>
  </si>
  <si>
    <t>5.125% SERIES DUE 04-01-2022</t>
  </si>
  <si>
    <t>221500</t>
  </si>
  <si>
    <t>1.68% SERIES DUE 12-30-2013</t>
  </si>
  <si>
    <t>221520</t>
  </si>
  <si>
    <t>3.89% SERIES DUE 12-20-2020</t>
  </si>
  <si>
    <t>221540</t>
  </si>
  <si>
    <t>5.55% SERIES DUE 12-20-2040</t>
  </si>
  <si>
    <t>221550</t>
  </si>
  <si>
    <t>SWAPS ON FMBS DUE 2041</t>
  </si>
  <si>
    <t>221560</t>
  </si>
  <si>
    <t>4.45% SERIES DUE 12-14-2041</t>
  </si>
  <si>
    <t>223010</t>
  </si>
  <si>
    <t>ADVANCE ASSOCIATED-AVISTA CAPI</t>
  </si>
  <si>
    <t>225000</t>
  </si>
  <si>
    <t>226000</t>
  </si>
  <si>
    <t>UNAMORTIZED LONG TERM DEBT DIS</t>
  </si>
  <si>
    <t>227000</t>
  </si>
  <si>
    <t>OBLIG UNDER CAP LEASE-NON CURR</t>
  </si>
  <si>
    <t>228200</t>
  </si>
  <si>
    <t>ACCUM PROV FOR INJURY &amp; DAMAGE</t>
  </si>
  <si>
    <t>228210</t>
  </si>
  <si>
    <t>PAYMENT/REFUND INJURY &amp; DAMAGE</t>
  </si>
  <si>
    <t>228300</t>
  </si>
  <si>
    <t>ACCUM PROV FAS106 POST RET MED</t>
  </si>
  <si>
    <t>228301</t>
  </si>
  <si>
    <t>RETIREE MED UNFUNDED</t>
  </si>
  <si>
    <t>228310</t>
  </si>
  <si>
    <t>OTHER DEF CR-SERP</t>
  </si>
  <si>
    <t>228311</t>
  </si>
  <si>
    <t>SERP - UNFUNDED</t>
  </si>
  <si>
    <t>228320</t>
  </si>
  <si>
    <t>ACCUM PROV FAS87 ACCUM PEN COS</t>
  </si>
  <si>
    <t>228321</t>
  </si>
  <si>
    <t>PENSION UNFUNDED</t>
  </si>
  <si>
    <t>228330</t>
  </si>
  <si>
    <t>228331</t>
  </si>
  <si>
    <t>228335</t>
  </si>
  <si>
    <t>HRA - ACTIVE EMPLOYEES</t>
  </si>
  <si>
    <t>228340</t>
  </si>
  <si>
    <t>ACCUM PROV MED CLAIMS PAYABLE</t>
  </si>
  <si>
    <t>228350</t>
  </si>
  <si>
    <t>OFFICER LIFE INSURANCE</t>
  </si>
  <si>
    <t>228351</t>
  </si>
  <si>
    <t>OFFICER LIFE INSURANCE-UNFUNDE</t>
  </si>
  <si>
    <t>228399</t>
  </si>
  <si>
    <t>CURRENT PORTION-BENEFIT LIAB</t>
  </si>
  <si>
    <t>230000</t>
  </si>
  <si>
    <t>ASSET RETIREMENT OBLIGATIONS</t>
  </si>
  <si>
    <t>231000</t>
  </si>
  <si>
    <t>NOTES PAYABLE-CURRENT</t>
  </si>
  <si>
    <t>232100</t>
  </si>
  <si>
    <t>ACCTS PAY-GENERAL</t>
  </si>
  <si>
    <t>232110</t>
  </si>
  <si>
    <t>ACCTS PAY-POWER TRANSACTIONS</t>
  </si>
  <si>
    <t>232120</t>
  </si>
  <si>
    <t>ACCTS PAY-PAYROLL OTHER</t>
  </si>
  <si>
    <t>232130</t>
  </si>
  <si>
    <t>ACCTS PAY-GAS SUPPLY TRANSACTI</t>
  </si>
  <si>
    <t>232135</t>
  </si>
  <si>
    <t>ACCTS PAY-LDC GAS BROKER FEES</t>
  </si>
  <si>
    <t>232140</t>
  </si>
  <si>
    <t>ACCTS PAY-GAS RESEARCH INSTITU</t>
  </si>
  <si>
    <t>232160</t>
  </si>
  <si>
    <t>ACCTS PAY-STAMPS</t>
  </si>
  <si>
    <t>232170</t>
  </si>
  <si>
    <t>ACCTS PAY-BPA TRANSACTIONS</t>
  </si>
  <si>
    <t>232180</t>
  </si>
  <si>
    <t>ACCTS PAY-POLE RENTAL</t>
  </si>
  <si>
    <t>232200</t>
  </si>
  <si>
    <t>ACCTS PAY-VOUCHERS</t>
  </si>
  <si>
    <t>232300</t>
  </si>
  <si>
    <t>ACCTS PAY-PAYROLL</t>
  </si>
  <si>
    <t>232370</t>
  </si>
  <si>
    <t>LIABILITY AWARD INCENTIVE ACCR</t>
  </si>
  <si>
    <t>232380</t>
  </si>
  <si>
    <t>ACCTS PAY-EMPLOYEE INCENTIVE P</t>
  </si>
  <si>
    <t>232400</t>
  </si>
  <si>
    <t>ACCTS PAY-UNCLAIMED FUNDS</t>
  </si>
  <si>
    <t>232545</t>
  </si>
  <si>
    <t>ACCTS PAY-JACKSON PRAIRIE STOR</t>
  </si>
  <si>
    <t>232610</t>
  </si>
  <si>
    <t>ACCTS PAY-COLSTRIP COAL</t>
  </si>
  <si>
    <t>232620</t>
  </si>
  <si>
    <t>ACCTS PAY-TURBINE GAS</t>
  </si>
  <si>
    <t>232630</t>
  </si>
  <si>
    <t>ACCTS PAY-COLSTRIP OPERATIONS</t>
  </si>
  <si>
    <t>232640</t>
  </si>
  <si>
    <t>ACCTS PAY-KETTLE FALLS HOG FUE</t>
  </si>
  <si>
    <t>232650</t>
  </si>
  <si>
    <t>ACCTS PAY-RESOURCE ACCOUNTING</t>
  </si>
  <si>
    <t>232660</t>
  </si>
  <si>
    <t>ACCTS PAY-CS2 OPERATIONS AVA S</t>
  </si>
  <si>
    <t>232670</t>
  </si>
  <si>
    <t>ACCTS PAY-RESOURCE TRANS FEE</t>
  </si>
  <si>
    <t>232681</t>
  </si>
  <si>
    <t>ACCTS PAY LAKE CDA CURRENT FUN</t>
  </si>
  <si>
    <t>232700</t>
  </si>
  <si>
    <t>WA/ID-PROJECT SHARE</t>
  </si>
  <si>
    <t>232710</t>
  </si>
  <si>
    <t>WA/ID-GIFT CERTIFICATES</t>
  </si>
  <si>
    <t>232800</t>
  </si>
  <si>
    <t>CUSTOMER REFUNDS PAYABLE-CSS</t>
  </si>
  <si>
    <t>234000</t>
  </si>
  <si>
    <t>A/P ASSOC CO-GENERAL</t>
  </si>
  <si>
    <t>234312</t>
  </si>
  <si>
    <t>ACCOUNTS PAYABLE - AVA TURBINE</t>
  </si>
  <si>
    <t>234390</t>
  </si>
  <si>
    <t>INTEREST INC PAYABLE-SPOKANE E</t>
  </si>
  <si>
    <t>235100</t>
  </si>
  <si>
    <t>CUSTOMER DEPOSITS</t>
  </si>
  <si>
    <t>235200</t>
  </si>
  <si>
    <t>MISC BILL DEPOSITS</t>
  </si>
  <si>
    <t>235201</t>
  </si>
  <si>
    <t>PRE-LINE SCHOOL DEPOSITS</t>
  </si>
  <si>
    <t>235400</t>
  </si>
  <si>
    <t>TRANSMISSION SERVICE DEPOSITS</t>
  </si>
  <si>
    <t>236000</t>
  </si>
  <si>
    <t>TAXES ACCRUED-FEDERAL</t>
  </si>
  <si>
    <t>236050</t>
  </si>
  <si>
    <t>TAXES ACCRUED - STATE</t>
  </si>
  <si>
    <t>236100</t>
  </si>
  <si>
    <t>TAXES OTHER THAN INC-WA/ID &amp; O</t>
  </si>
  <si>
    <t>236500</t>
  </si>
  <si>
    <t>USE TAX ACCRUAL</t>
  </si>
  <si>
    <t>236680</t>
  </si>
  <si>
    <t>OR/CA TAXES ACCRUED BETC-OREGO</t>
  </si>
  <si>
    <t>236690</t>
  </si>
  <si>
    <t>OR REGULATORY BETC</t>
  </si>
  <si>
    <t>237100</t>
  </si>
  <si>
    <t>INTEREST ACCRUED - LT DEBT</t>
  </si>
  <si>
    <t>237200</t>
  </si>
  <si>
    <t>INTEREST ACCRUED - OTHER LIABI</t>
  </si>
  <si>
    <t>237210</t>
  </si>
  <si>
    <t>INTEREST ACCRUED - CUST DEPOSI</t>
  </si>
  <si>
    <t>238000</t>
  </si>
  <si>
    <t>DIV DECLARED - COMMON STOCK</t>
  </si>
  <si>
    <t>241000</t>
  </si>
  <si>
    <t>PAYROLL TAX PAYABLE</t>
  </si>
  <si>
    <t>241200</t>
  </si>
  <si>
    <t>SALES TAX PAYABLE</t>
  </si>
  <si>
    <t>241300</t>
  </si>
  <si>
    <t>DIRECTORS WA B&amp;O TAXES PAYABLE</t>
  </si>
  <si>
    <t>242050</t>
  </si>
  <si>
    <t>MISC LIAB-MARGIN CALL DEPOSIT</t>
  </si>
  <si>
    <t>242060</t>
  </si>
  <si>
    <t>MISC LIAB-FOREST USE PERMITS</t>
  </si>
  <si>
    <t>242090</t>
  </si>
  <si>
    <t>SETTLEMENT PAYABLE</t>
  </si>
  <si>
    <t>242095</t>
  </si>
  <si>
    <t>MISC LIAB-MIRABEAU ACCRUED REN</t>
  </si>
  <si>
    <t>242200</t>
  </si>
  <si>
    <t>MISC LIAB-AUDIT EXP ACC</t>
  </si>
  <si>
    <t>242300</t>
  </si>
  <si>
    <t>MISC LIAB-FERC ADMIN FEE ACC</t>
  </si>
  <si>
    <t>242310</t>
  </si>
  <si>
    <t>MISC LIAB-FERC ELEC ADMIN CHG</t>
  </si>
  <si>
    <t>242375</t>
  </si>
  <si>
    <t>MISC LIAB-MT LEASE PAYMENTS</t>
  </si>
  <si>
    <t>242400</t>
  </si>
  <si>
    <t>STATE COMMISSION FEE ACCRUED</t>
  </si>
  <si>
    <t>242500</t>
  </si>
  <si>
    <t>MISC LIABILITY-MISC NON-MON PW</t>
  </si>
  <si>
    <t>242600</t>
  </si>
  <si>
    <t>DSM TARIFF RIDER</t>
  </si>
  <si>
    <t>242700</t>
  </si>
  <si>
    <t>MISC LIAB-PAYROLL EQLZTN</t>
  </si>
  <si>
    <t>LOW INCOME ENERGY ASSIST</t>
  </si>
  <si>
    <t>242770</t>
  </si>
  <si>
    <t>242780</t>
  </si>
  <si>
    <t>AVISTA GRANTS ENG SUSTAIN WSU-</t>
  </si>
  <si>
    <t>242790</t>
  </si>
  <si>
    <t>MISC LIAB-MOBIUS</t>
  </si>
  <si>
    <t>242830</t>
  </si>
  <si>
    <t>WORKERS COMP LIABILITY</t>
  </si>
  <si>
    <t>242900</t>
  </si>
  <si>
    <t>ACCTS PAYABLE INVENTORY ACCRUA</t>
  </si>
  <si>
    <t>242910</t>
  </si>
  <si>
    <t>ACCTS PAYABLE EXPENSE ACCRUAL-</t>
  </si>
  <si>
    <t>242999</t>
  </si>
  <si>
    <t>243000</t>
  </si>
  <si>
    <t>OBLIGATION UNDER CAPITAL LEASE</t>
  </si>
  <si>
    <t>243100</t>
  </si>
  <si>
    <t>CURR PORTION OF LONG TERM DEBT</t>
  </si>
  <si>
    <t>244740</t>
  </si>
  <si>
    <t>DERIVATIVE INSTR LIAB-ST MTM</t>
  </si>
  <si>
    <t>244750</t>
  </si>
  <si>
    <t>DERIVATIVE INSTR LIAB-LT MTM</t>
  </si>
  <si>
    <t>245100</t>
  </si>
  <si>
    <t>DERIVATIVE INSTR LIAB-IR SWAPS</t>
  </si>
  <si>
    <t>245740</t>
  </si>
  <si>
    <t>DERIVATIVE INSTR LIAB IR SWAPS</t>
  </si>
  <si>
    <t>245745</t>
  </si>
  <si>
    <t>DERIV INSTR LIAB - FX HEDGE</t>
  </si>
  <si>
    <t>252000</t>
  </si>
  <si>
    <t>CUSTOMER ADVANCE ASSIGNED TO P</t>
  </si>
  <si>
    <t>253028</t>
  </si>
  <si>
    <t>LIABILITY-DEFERRED GAS EXCHANG</t>
  </si>
  <si>
    <t>253120</t>
  </si>
  <si>
    <t>DEF CR- RATHDRUM REFUND</t>
  </si>
  <si>
    <t>253130</t>
  </si>
  <si>
    <t>OTHER DEF CR-NE TANK SPILL</t>
  </si>
  <si>
    <t>253140</t>
  </si>
  <si>
    <t>OTH DEF CR-ADV BILLS POLE RENT</t>
  </si>
  <si>
    <t>253155</t>
  </si>
  <si>
    <t>DOC EECE GRANT-LIABILITY</t>
  </si>
  <si>
    <t>253170</t>
  </si>
  <si>
    <t>OTHER DEF CREDITS-IR SWAPS</t>
  </si>
  <si>
    <t>253890</t>
  </si>
  <si>
    <t>ID - CLARK FORK RELIC</t>
  </si>
  <si>
    <t>253900</t>
  </si>
  <si>
    <t>DEF CR-DEF COMP RETIRE EXECS</t>
  </si>
  <si>
    <t>253910</t>
  </si>
  <si>
    <t>DEF CR-DEF COMP ACTIVE EXECS</t>
  </si>
  <si>
    <t>253920</t>
  </si>
  <si>
    <t>DEF CR-EXEC STOCK INCENTIVE PL</t>
  </si>
  <si>
    <t>253990</t>
  </si>
  <si>
    <t>AMT UNBILLED REV ADD-ONS</t>
  </si>
  <si>
    <t>254005</t>
  </si>
  <si>
    <t>REGULATORY LIABILITY, IDAHO IT</t>
  </si>
  <si>
    <t>254010</t>
  </si>
  <si>
    <t>REGULATORY LIABILITY, OREGON B</t>
  </si>
  <si>
    <t>254025</t>
  </si>
  <si>
    <t>REGULATORY LIABILITY, NOXON IT</t>
  </si>
  <si>
    <t>254120</t>
  </si>
  <si>
    <t>OTH REG LIAB-OREGON COMM FEE D</t>
  </si>
  <si>
    <t>254180</t>
  </si>
  <si>
    <t>FAS109 - ITC - REGULATORY LIAB</t>
  </si>
  <si>
    <t>254220</t>
  </si>
  <si>
    <t>NEZ PERCE REGULATORY LIABILITY</t>
  </si>
  <si>
    <t>254250</t>
  </si>
  <si>
    <t>OTHER REG LIAB - OREGON SB 408</t>
  </si>
  <si>
    <t>254335</t>
  </si>
  <si>
    <t>IDAHO DSIT AMORTIZATION</t>
  </si>
  <si>
    <t>254345</t>
  </si>
  <si>
    <t>BPA RES EXCH REGULATORY LIAB</t>
  </si>
  <si>
    <t>254399</t>
  </si>
  <si>
    <t xml:space="preserve">REG LIABILITY-UNREALIZED CURR </t>
  </si>
  <si>
    <t>254740</t>
  </si>
  <si>
    <t>MTM ST REGULATORY LIABILITY</t>
  </si>
  <si>
    <t>255000</t>
  </si>
  <si>
    <t>DEF INVESTMENT TAX CREDITS</t>
  </si>
  <si>
    <t>257000</t>
  </si>
  <si>
    <t>UNAMORTIZED GAIN ON REACQUIRED</t>
  </si>
  <si>
    <t>282190</t>
  </si>
  <si>
    <t>ADFIT NON-UTILITY PLANT</t>
  </si>
  <si>
    <t>282380</t>
  </si>
  <si>
    <t xml:space="preserve">ADFIT SANDPOINT ACQUISITION - </t>
  </si>
  <si>
    <t>282680</t>
  </si>
  <si>
    <t xml:space="preserve">ADFIT OREGON WPNG ACQUISITION </t>
  </si>
  <si>
    <t>282900</t>
  </si>
  <si>
    <t>ADFIT</t>
  </si>
  <si>
    <t>283000</t>
  </si>
  <si>
    <t>283005</t>
  </si>
  <si>
    <t>DFIT- IDAHO ITC CREDIT CARRYFO</t>
  </si>
  <si>
    <t>283010</t>
  </si>
  <si>
    <t>DFIT- OREGON BETC CARRYFORWARD</t>
  </si>
  <si>
    <t>283040</t>
  </si>
  <si>
    <t>ADFIT CS2 RET</t>
  </si>
  <si>
    <t>283070</t>
  </si>
  <si>
    <t>DFIT - INTEREST RATE SWAPS AMO</t>
  </si>
  <si>
    <t>283080</t>
  </si>
  <si>
    <t>ADFIT CLARK FORK PM&amp;E</t>
  </si>
  <si>
    <t>283090</t>
  </si>
  <si>
    <t>283120</t>
  </si>
  <si>
    <t>ADFIT WNP3</t>
  </si>
  <si>
    <t>283150</t>
  </si>
  <si>
    <t>FAS 106-CURRENT</t>
  </si>
  <si>
    <t>283151</t>
  </si>
  <si>
    <t>DFIT REG ASSET - SFAS 158</t>
  </si>
  <si>
    <t>283152</t>
  </si>
  <si>
    <t>ADFIT FAS 106 - HRA</t>
  </si>
  <si>
    <t>283153</t>
  </si>
  <si>
    <t>ADFIT FAS 106 - HRA ACTIVE EMP</t>
  </si>
  <si>
    <t>283170</t>
  </si>
  <si>
    <t>ADFIT FAS109 UTILITY PLANT</t>
  </si>
  <si>
    <t>283180</t>
  </si>
  <si>
    <t>ADFIT FAS109 WNP3</t>
  </si>
  <si>
    <t>283200</t>
  </si>
  <si>
    <t>ADFIT COLSTRIP PCB</t>
  </si>
  <si>
    <t>283280</t>
  </si>
  <si>
    <t>ADFIT ERM</t>
  </si>
  <si>
    <t>283312</t>
  </si>
  <si>
    <t>ADFIT LANCASTER GENERATION</t>
  </si>
  <si>
    <t>283317</t>
  </si>
  <si>
    <t>ADFIT CDA ANNUAL 4e &amp; 10e PAYM</t>
  </si>
  <si>
    <t>283321</t>
  </si>
  <si>
    <t>DFIT ROSEBURG/MEDFORD DEFERRAL</t>
  </si>
  <si>
    <t>283322</t>
  </si>
  <si>
    <t>ADFIT SPOKANE RIVER RELICENSIN</t>
  </si>
  <si>
    <t>283323</t>
  </si>
  <si>
    <t>ADFIT SPOKANE RIVER PM&amp;Es</t>
  </si>
  <si>
    <t>283324</t>
  </si>
  <si>
    <t>ADFIT LAKE CDA CDR/IPA FUNDS</t>
  </si>
  <si>
    <t>283325</t>
  </si>
  <si>
    <t>ADFIT CdA IPA FUND DEPOSIT</t>
  </si>
  <si>
    <t>283328</t>
  </si>
  <si>
    <t>ADFIT DECOUPLING DEFERRED REV</t>
  </si>
  <si>
    <t>283330</t>
  </si>
  <si>
    <t>ADFIT PGA</t>
  </si>
  <si>
    <t>283350</t>
  </si>
  <si>
    <t>ADFIT RTO DEPOSITS</t>
  </si>
  <si>
    <t>283351</t>
  </si>
  <si>
    <t>DFIT- CNC TRANSMISSION</t>
  </si>
  <si>
    <t>283355</t>
  </si>
  <si>
    <t>ADFIT-ID WIND GEN AFUDC</t>
  </si>
  <si>
    <t>283362</t>
  </si>
  <si>
    <t>LIDAR O&amp;M REG DEF DFIT</t>
  </si>
  <si>
    <t>283365</t>
  </si>
  <si>
    <t>ADFIT- MT LEASE PAYMENTS</t>
  </si>
  <si>
    <t>283366</t>
  </si>
  <si>
    <t>ADFIT- COLSTRIP SETTLEMENT</t>
  </si>
  <si>
    <t>283375</t>
  </si>
  <si>
    <t>ADFIT CS2 &amp; COLSTRIP O&amp;M</t>
  </si>
  <si>
    <t>283380</t>
  </si>
  <si>
    <t>ADFIT PCA</t>
  </si>
  <si>
    <t>283382</t>
  </si>
  <si>
    <t>ADFIT LAKE CDA STORAGE SETTLEM</t>
  </si>
  <si>
    <t>283450</t>
  </si>
  <si>
    <t>283700</t>
  </si>
  <si>
    <t>ADFIT PGE MONETIZATION</t>
  </si>
  <si>
    <t>283710</t>
  </si>
  <si>
    <t>DSM PROGRAM</t>
  </si>
  <si>
    <t>283720</t>
  </si>
  <si>
    <t>ADFIT DSM</t>
  </si>
  <si>
    <t>283740</t>
  </si>
  <si>
    <t>283800</t>
  </si>
  <si>
    <t>DFIT- PROPERTY TAX</t>
  </si>
  <si>
    <t>283850</t>
  </si>
  <si>
    <t>ADFIT FMB &amp; MTN REDEEMED</t>
  </si>
  <si>
    <t>283855</t>
  </si>
  <si>
    <t>ADFIT-RENEWABLE ENERGY CERTIFI</t>
  </si>
  <si>
    <t>283950</t>
  </si>
  <si>
    <t>ADSIT-OTHER</t>
  </si>
  <si>
    <t>Avista Corp</t>
  </si>
  <si>
    <t>Combined Working Capital</t>
  </si>
  <si>
    <t>Line</t>
  </si>
  <si>
    <t>No.</t>
  </si>
  <si>
    <t>Description</t>
  </si>
  <si>
    <t>AVERAGE INVESTED CAPITAL</t>
  </si>
  <si>
    <t xml:space="preserve">   Common Equity</t>
  </si>
  <si>
    <t xml:space="preserve">   Trust Originated Preferred Securities</t>
  </si>
  <si>
    <t xml:space="preserve">   Long-Term Debt</t>
  </si>
  <si>
    <t xml:space="preserve">   Unamortized Debt Expense &amp; Reacq. Gain/Loss</t>
  </si>
  <si>
    <t xml:space="preserve">   Current Portion Long Term Debt</t>
  </si>
  <si>
    <t xml:space="preserve">   Notes Payable - Current</t>
  </si>
  <si>
    <t>Total Average Invested Capital</t>
  </si>
  <si>
    <t>AVERAGE OPERATING INVESTMENTS</t>
  </si>
  <si>
    <t xml:space="preserve">  Electric Utility Plant</t>
  </si>
  <si>
    <t xml:space="preserve">     Electric Accumulated Depreciation</t>
  </si>
  <si>
    <t xml:space="preserve">  Gas Utility Plant</t>
  </si>
  <si>
    <t xml:space="preserve">     Gas Accumulated Depreciation</t>
  </si>
  <si>
    <t xml:space="preserve">  WPNG Acquisition Adjustment</t>
  </si>
  <si>
    <t xml:space="preserve">     WPNG Acquisition Adju. Accum. Amort. </t>
  </si>
  <si>
    <t xml:space="preserve">  Common Plant </t>
  </si>
  <si>
    <t xml:space="preserve">     Common Accumulated Depreciation</t>
  </si>
  <si>
    <t xml:space="preserve">   Customer Deposits and Advances</t>
  </si>
  <si>
    <t xml:space="preserve">   Accumulated Deferred Taxes</t>
  </si>
  <si>
    <t xml:space="preserve">   Other Regulatory Assets/Liabilities</t>
  </si>
  <si>
    <t xml:space="preserve">   Unrecovered Purchased Gas Costs - PGA</t>
  </si>
  <si>
    <t xml:space="preserve">   Conservation Programs</t>
  </si>
  <si>
    <t xml:space="preserve">   Provision for Pensions</t>
  </si>
  <si>
    <t xml:space="preserve">   Investment in Exchange Power</t>
  </si>
  <si>
    <t>Total Average Operating Investment</t>
  </si>
  <si>
    <t>Construction Work in Progress</t>
  </si>
  <si>
    <t xml:space="preserve">   Electric and Gas Construction Work in Process</t>
  </si>
  <si>
    <t xml:space="preserve">   Preliminary Surveys</t>
  </si>
  <si>
    <t>Total Construction Work in Progress</t>
  </si>
  <si>
    <t>Non-Utility / Nonoperating Investments</t>
  </si>
  <si>
    <t xml:space="preserve">   Non-Utility Property </t>
  </si>
  <si>
    <t xml:space="preserve">   Investment in Subsidiaries</t>
  </si>
  <si>
    <t xml:space="preserve">   Other Investments &amp; FAS 133</t>
  </si>
  <si>
    <t xml:space="preserve">   Other Special Funds</t>
  </si>
  <si>
    <t xml:space="preserve">   Special Deposits and Temporary Investments</t>
  </si>
  <si>
    <t xml:space="preserve">   Misc. Deferred Charges / Other Deferred Credits Net</t>
  </si>
  <si>
    <t xml:space="preserve">   Receivable/Payable Associated Co.-Net</t>
  </si>
  <si>
    <t xml:space="preserve">   Derivative Assets/Liabilities Net</t>
  </si>
  <si>
    <t xml:space="preserve">   Accumulated Deferred Federal Income Tax</t>
  </si>
  <si>
    <t xml:space="preserve">   FAS 109 Regulatory Asset/Liability Net</t>
  </si>
  <si>
    <t xml:space="preserve">   Other Accounts and Notes Receivable</t>
  </si>
  <si>
    <t xml:space="preserve">   Other Current and Accrued Liabilities</t>
  </si>
  <si>
    <t>Total Non Operating Investment</t>
  </si>
  <si>
    <t>Total Average Investments</t>
  </si>
  <si>
    <t>Total Investor Supplied Capital</t>
  </si>
  <si>
    <t>I - ALLOCATION OF WORKING CAPITAL - OPERATING &amp; NON-OPERATING</t>
  </si>
  <si>
    <t>Total  Investment</t>
  </si>
  <si>
    <t xml:space="preserve">Less: </t>
  </si>
  <si>
    <t>Electric and Gas Construction Work in Progress</t>
  </si>
  <si>
    <t xml:space="preserve">      Preliminary Survey</t>
  </si>
  <si>
    <t>Total Investment - Net of CWIP and Preliminary Survey</t>
  </si>
  <si>
    <t xml:space="preserve">  Total Investor Supplied Working Capital</t>
  </si>
  <si>
    <t>Investor Supplied Working Capital Ratio</t>
  </si>
  <si>
    <t>Total Operating Working Capital</t>
  </si>
  <si>
    <t>Total Non-Operating Working Capital</t>
  </si>
  <si>
    <t>Comb</t>
  </si>
  <si>
    <t>W/C Line No.</t>
  </si>
  <si>
    <t>TOTAL ASSETS</t>
  </si>
  <si>
    <t>TOTAL PROFIT/LOSS CURRENT YEAR (400000 - 935999)</t>
  </si>
  <si>
    <t>Ferc Acct Desc</t>
  </si>
  <si>
    <t>Service</t>
  </si>
  <si>
    <t>Jurisdiction</t>
  </si>
  <si>
    <t>STOCK INVESTMENT IN SUBS</t>
  </si>
  <si>
    <t>EQUITY INVESTMENT IN SUBS</t>
  </si>
  <si>
    <t>124950</t>
  </si>
  <si>
    <t>OTHER INVEST-WIND POWER</t>
  </si>
  <si>
    <t>CASH-US BANK</t>
  </si>
  <si>
    <t>131170</t>
  </si>
  <si>
    <t>CASH - AM&amp;D (METALFX)</t>
  </si>
  <si>
    <t>131400</t>
  </si>
  <si>
    <t>CASH - CANADIAN ACCOUNT (USD)</t>
  </si>
  <si>
    <t>134121</t>
  </si>
  <si>
    <t>SPECIAL DEPOSITS - NEWEDGE CON</t>
  </si>
  <si>
    <t>136300</t>
  </si>
  <si>
    <t>TEMP CASH INVEST-AFS SECURITIE</t>
  </si>
  <si>
    <t>142350</t>
  </si>
  <si>
    <t>CUST ACCT REC- NET PRESENTATIO</t>
  </si>
  <si>
    <t>OTHER ACCT REC-DEVELOPERS PROM</t>
  </si>
  <si>
    <t>146300</t>
  </si>
  <si>
    <t>A/R ASSOC CO-ECOVA</t>
  </si>
  <si>
    <t>165270</t>
  </si>
  <si>
    <t>PREPAYMENTS-REC &amp; CCX</t>
  </si>
  <si>
    <t>182350</t>
  </si>
  <si>
    <t xml:space="preserve">REGULATORY ASSET ERM APPROVED </t>
  </si>
  <si>
    <t>186290</t>
  </si>
  <si>
    <t xml:space="preserve">REGULATORY ASSET ERM DEFERRED </t>
  </si>
  <si>
    <t>186321</t>
  </si>
  <si>
    <t>MISC DEF DEBIT - RESOURCE ACTG</t>
  </si>
  <si>
    <t>186322</t>
  </si>
  <si>
    <t>MISC DEF DEBIT - WA REC DEF</t>
  </si>
  <si>
    <t>186810</t>
  </si>
  <si>
    <t>DEF PALOUSE WIND &amp; THORNTON SW</t>
  </si>
  <si>
    <t>190360</t>
  </si>
  <si>
    <t>DFIT REG LIABILITY WA REC'S</t>
  </si>
  <si>
    <t>190600</t>
  </si>
  <si>
    <t>DFIT - EWIB/PGE REC's</t>
  </si>
  <si>
    <t>190741</t>
  </si>
  <si>
    <t xml:space="preserve"> DFIT DERIVATIVE INSTR LIAB IR</t>
  </si>
  <si>
    <t>191015</t>
  </si>
  <si>
    <t>ID HOLDBACK</t>
  </si>
  <si>
    <t>221350</t>
  </si>
  <si>
    <t>COLSTRIP 2010A PCRBs DUE 2032</t>
  </si>
  <si>
    <t>221360</t>
  </si>
  <si>
    <t>COLSTRIP 2010B PCRBs DUE 2034</t>
  </si>
  <si>
    <t>221570</t>
  </si>
  <si>
    <t>SWAPS on FMBS Settled 5-25-201</t>
  </si>
  <si>
    <t>221580</t>
  </si>
  <si>
    <t>4.23% SERIES DUE 11-29-2047</t>
  </si>
  <si>
    <t>222000</t>
  </si>
  <si>
    <t>REACQUIRED BONDS</t>
  </si>
  <si>
    <t>HRA - RETIREE</t>
  </si>
  <si>
    <t>232350</t>
  </si>
  <si>
    <t>ACCTS PAY- NET PRESENTATION AC</t>
  </si>
  <si>
    <t>232390</t>
  </si>
  <si>
    <t>ACCTS PAY-SEVERANCE ACCRUAL</t>
  </si>
  <si>
    <t>233120</t>
  </si>
  <si>
    <t xml:space="preserve">NOTES PAY SUBSIDIARIES-AVISTA </t>
  </si>
  <si>
    <t>233600</t>
  </si>
  <si>
    <t>NOTES PAY TO ASSOC CO - ECOVA</t>
  </si>
  <si>
    <t>235202</t>
  </si>
  <si>
    <t>APP LNMN SCHOOL DEPOSITS</t>
  </si>
  <si>
    <t>236220</t>
  </si>
  <si>
    <t>WA/ID MOTOR VEHICLE TX - WASHI</t>
  </si>
  <si>
    <t>236250</t>
  </si>
  <si>
    <t>MOTOR VEHICLE TAX-OREGON</t>
  </si>
  <si>
    <t>244741</t>
  </si>
  <si>
    <t>MTM COLLATERAL NETTING - ST</t>
  </si>
  <si>
    <t>244751</t>
  </si>
  <si>
    <t>MTM COLLATERAL NETTING - LT</t>
  </si>
  <si>
    <t>253150</t>
  </si>
  <si>
    <t>OTHER DEF CR-CS2 GE LTSA</t>
  </si>
  <si>
    <t>253151</t>
  </si>
  <si>
    <t>OTHER DEF CREDIT RESOURCE ACTG</t>
  </si>
  <si>
    <t>254328</t>
  </si>
  <si>
    <t>REG LIABILITY DECOUPLING REBAT</t>
  </si>
  <si>
    <t>254360</t>
  </si>
  <si>
    <t>REG LIABILITY WA REC'S</t>
  </si>
  <si>
    <t>283110</t>
  </si>
  <si>
    <t>DFIT-DERIVATIVE INSTR ASSET-IR</t>
  </si>
  <si>
    <t>283305</t>
  </si>
  <si>
    <t>DFIT- WA REC DEF</t>
  </si>
  <si>
    <t>283600</t>
  </si>
  <si>
    <t>283741</t>
  </si>
  <si>
    <t>DFIT MISC DEF DEBITS-IR SWAPS</t>
  </si>
  <si>
    <t>283750</t>
  </si>
  <si>
    <t>DFIT AFUDC-CWIP INTANGIBLES</t>
  </si>
  <si>
    <t>283810</t>
  </si>
  <si>
    <t>DFIT PALOUSE WIND &amp; THORNTON S</t>
  </si>
  <si>
    <t>Ferc Acct</t>
  </si>
  <si>
    <t>101060</t>
  </si>
  <si>
    <t>COYOTE SPRINGS (CS2) DISALLOWE</t>
  </si>
  <si>
    <t>102000</t>
  </si>
  <si>
    <t>PLANT PURCHASED OR SOLD</t>
  </si>
  <si>
    <t>108060</t>
  </si>
  <si>
    <t>ACC AMT CS2 DISALLOWED PLANT</t>
  </si>
  <si>
    <t>114000</t>
  </si>
  <si>
    <t>PLANT ACQUISITION ADJUSTMENT</t>
  </si>
  <si>
    <t>115000</t>
  </si>
  <si>
    <t>ACC PROV AMT OF PLT ACQUISITIO</t>
  </si>
  <si>
    <t>123280</t>
  </si>
  <si>
    <t>INVESTMENT IN AVISTA LABS</t>
  </si>
  <si>
    <t>124080</t>
  </si>
  <si>
    <t>OTHER INVESTMENT-TOPRS</t>
  </si>
  <si>
    <t>124100</t>
  </si>
  <si>
    <t>OTHER INVESTMENT-MISCELLANEOUS</t>
  </si>
  <si>
    <t>124200</t>
  </si>
  <si>
    <t>TAX-EXEMPT AUCTION RATE SECURI</t>
  </si>
  <si>
    <t>124750</t>
  </si>
  <si>
    <t>OTHER INVEST-ESOP CONTRA ACCOU</t>
  </si>
  <si>
    <t>124800</t>
  </si>
  <si>
    <t>OTHER INVESTMENT-LAND SALES</t>
  </si>
  <si>
    <t>124810</t>
  </si>
  <si>
    <t>OTHER INVEST-LUCAS NOTES REC</t>
  </si>
  <si>
    <t>128160</t>
  </si>
  <si>
    <t>SPECIAL FUNDS-SELF INSURANCE</t>
  </si>
  <si>
    <t>128170</t>
  </si>
  <si>
    <t>SPECIAL FUNDS-RTO WEST</t>
  </si>
  <si>
    <t>128681</t>
  </si>
  <si>
    <t>SPECIAL FUNDS LAKE CDA IPA ESC</t>
  </si>
  <si>
    <t>131130</t>
  </si>
  <si>
    <t>CASH-RETIREMENT</t>
  </si>
  <si>
    <t>131150</t>
  </si>
  <si>
    <t>CASH-CS2</t>
  </si>
  <si>
    <t>131160</t>
  </si>
  <si>
    <t>CASH - CAPITAL</t>
  </si>
  <si>
    <t>131200</t>
  </si>
  <si>
    <t>CASH-CLEARING</t>
  </si>
  <si>
    <t>134200</t>
  </si>
  <si>
    <t>RESTRICTED CASH</t>
  </si>
  <si>
    <t>134300</t>
  </si>
  <si>
    <t>DEPOSITS WITH COUNTERPARTIES</t>
  </si>
  <si>
    <t>135200</t>
  </si>
  <si>
    <t>WORKING FUNDS-PETTY CASH</t>
  </si>
  <si>
    <t>135420</t>
  </si>
  <si>
    <t>WORKING FUND-CLAIMS DEPT</t>
  </si>
  <si>
    <t>135440</t>
  </si>
  <si>
    <t>WORKING FUND-KETTLE FALLS</t>
  </si>
  <si>
    <t>135450</t>
  </si>
  <si>
    <t>WORKING FUND-NOXON</t>
  </si>
  <si>
    <t>136050</t>
  </si>
  <si>
    <t>TEMP CASH INVEST-MARGIN CALL</t>
  </si>
  <si>
    <t>136150</t>
  </si>
  <si>
    <t>TEMPORARY CASH INVESTMENT-CS2</t>
  </si>
  <si>
    <t>136200</t>
  </si>
  <si>
    <t>TAX-EXEMPT MONEY MARKET - TEMP</t>
  </si>
  <si>
    <t>136510</t>
  </si>
  <si>
    <t>TEMP CASH INVEST-TRANMSN SRV R</t>
  </si>
  <si>
    <t>141000</t>
  </si>
  <si>
    <t>NOTES RECEIVABLE-SPOKANE INDUS</t>
  </si>
  <si>
    <t>142200</t>
  </si>
  <si>
    <t>CUST ACCT REC-CUSTOMER CONTRAC</t>
  </si>
  <si>
    <t>142780</t>
  </si>
  <si>
    <t>CUST ACCT REC-RESALE CALIF. GA</t>
  </si>
  <si>
    <t>142900</t>
  </si>
  <si>
    <t>CUST ACCT REC-RECEIVABLE SALE</t>
  </si>
  <si>
    <t>143100</t>
  </si>
  <si>
    <t>OTHER ACCT REC-TRANSPORT SUBSI</t>
  </si>
  <si>
    <t>143300</t>
  </si>
  <si>
    <t>OTHER ACCT REC-PGE</t>
  </si>
  <si>
    <t>143350</t>
  </si>
  <si>
    <t>OTHER ACCT REC-A. CORP</t>
  </si>
  <si>
    <t>143800</t>
  </si>
  <si>
    <t>OTHER ACCT REC-FIN 48</t>
  </si>
  <si>
    <t>144000</t>
  </si>
  <si>
    <t>ACC GL ADJUSTMENT RETAIL WRITE</t>
  </si>
  <si>
    <t>144010</t>
  </si>
  <si>
    <t>ACCUMULATED RETAIL WRITEOFFS-E</t>
  </si>
  <si>
    <t>144080</t>
  </si>
  <si>
    <t xml:space="preserve">ACC WRITEOFF &amp; RECOVERIES WZN </t>
  </si>
  <si>
    <t>144140</t>
  </si>
  <si>
    <t>ACC PROV UNCOLL NET OF ACTUALS</t>
  </si>
  <si>
    <t>146100</t>
  </si>
  <si>
    <t>A/R ASSOC CO-PENTZER</t>
  </si>
  <si>
    <t>146150</t>
  </si>
  <si>
    <t>ACCTS REC ASSOC CO-AVISTA DVLP</t>
  </si>
  <si>
    <t>146200</t>
  </si>
  <si>
    <t>ACCTS REC ASSOC CO-VP NET</t>
  </si>
  <si>
    <t>146205</t>
  </si>
  <si>
    <t>A/R ASSOC CO-NW RESOURCES, LLC</t>
  </si>
  <si>
    <t>146210</t>
  </si>
  <si>
    <t>A/R ASSOC CO-COURTYARD</t>
  </si>
  <si>
    <t>146240</t>
  </si>
  <si>
    <t>A/R ASSOC CO STEAM PLANT BP</t>
  </si>
  <si>
    <t>146250</t>
  </si>
  <si>
    <t>ACCTS REC ASSOC CO-STEAM PLANT</t>
  </si>
  <si>
    <t>146260</t>
  </si>
  <si>
    <t>A/R ASSOC CO-AVISTA RATHDRUM</t>
  </si>
  <si>
    <t>146290</t>
  </si>
  <si>
    <t>A/R ASSOC CO-CAPITAL</t>
  </si>
  <si>
    <t>146310</t>
  </si>
  <si>
    <t>A/R ASSOC CO-LABS</t>
  </si>
  <si>
    <t>146320</t>
  </si>
  <si>
    <t>ACCTS REC ASSOC CO-AVISTA ENER</t>
  </si>
  <si>
    <t>146340</t>
  </si>
  <si>
    <t>A/R ASSOC CO-VENTURES</t>
  </si>
  <si>
    <t>146360</t>
  </si>
  <si>
    <t>A/R ASSOC CO-AVCOMM</t>
  </si>
  <si>
    <t>146370</t>
  </si>
  <si>
    <t>ACCTS REC ASSOC CO-AVISTA POWE</t>
  </si>
  <si>
    <t>146500</t>
  </si>
  <si>
    <t>ACCTS REC ASSOC CO-INTEREST</t>
  </si>
  <si>
    <t>146610</t>
  </si>
  <si>
    <t>ACCTS REC ASSOC CO-AE TRANS SA</t>
  </si>
  <si>
    <t>151310</t>
  </si>
  <si>
    <t>FUEL STOCK DIESEL &amp; OIL-NECT</t>
  </si>
  <si>
    <t>151410</t>
  </si>
  <si>
    <t>FUEL STOCK NATURAL GAS-RATHDRU</t>
  </si>
  <si>
    <t>163000</t>
  </si>
  <si>
    <t>STORES EXPENSE UNDISTRIBUTED</t>
  </si>
  <si>
    <t>164110</t>
  </si>
  <si>
    <t>GAS STORED UNDERGND-MIST STORA</t>
  </si>
  <si>
    <t>164200</t>
  </si>
  <si>
    <t>LNG STORED-PLYMOUTH</t>
  </si>
  <si>
    <t>164230</t>
  </si>
  <si>
    <t>LNG STORED-LOVELOCK</t>
  </si>
  <si>
    <t>165120</t>
  </si>
  <si>
    <t>PREPAYMENTS-NUCLEUS SOFTWARE</t>
  </si>
  <si>
    <t>165130</t>
  </si>
  <si>
    <t>PREPAID ON $ OFF COUPONS</t>
  </si>
  <si>
    <t>165140</t>
  </si>
  <si>
    <t>PREPAID CFL AND FURNACE COUPON</t>
  </si>
  <si>
    <t>165170</t>
  </si>
  <si>
    <t>PREPAYMENTS-COLUMBIA GRID</t>
  </si>
  <si>
    <t>165220</t>
  </si>
  <si>
    <t>PREPAYMENTS-POSTAGE</t>
  </si>
  <si>
    <t>165230</t>
  </si>
  <si>
    <t>PREPAYMENTS-MOSCOW OFFICE SALE</t>
  </si>
  <si>
    <t>165280</t>
  </si>
  <si>
    <t>PREPAYMENTS - PM&amp;E</t>
  </si>
  <si>
    <t>165545</t>
  </si>
  <si>
    <t>PREPAYMENTS-JP EXPANSION PROJE</t>
  </si>
  <si>
    <t>165810</t>
  </si>
  <si>
    <t>PREPAYMENTS-OPUC</t>
  </si>
  <si>
    <t>174050</t>
  </si>
  <si>
    <t>ASSET HELD FOR SALE - NON UTIL</t>
  </si>
  <si>
    <t>174100</t>
  </si>
  <si>
    <t>FUNDS HELD FOR CLIENTS</t>
  </si>
  <si>
    <t>176100</t>
  </si>
  <si>
    <t>176740</t>
  </si>
  <si>
    <t>DERIV INSTR ASSET-HEDGES ST</t>
  </si>
  <si>
    <t>176750</t>
  </si>
  <si>
    <t>DERIV INSTR ASSET-HEDGES LT</t>
  </si>
  <si>
    <t>181330</t>
  </si>
  <si>
    <t>UNAMT DEBT EXP-PCB INSURANCE P</t>
  </si>
  <si>
    <t>181870</t>
  </si>
  <si>
    <t>UNAMT DEBT EXP-LT DEBT 9.75 NO</t>
  </si>
  <si>
    <t>181880</t>
  </si>
  <si>
    <t>CONVERTIBLE DEBT STRATEGY</t>
  </si>
  <si>
    <t>181930</t>
  </si>
  <si>
    <t>UNAMT DEBT EXP-TARIFF BASED FI</t>
  </si>
  <si>
    <t>182301</t>
  </si>
  <si>
    <t>GUARANTEED RESIDUAL VALUE - AI</t>
  </si>
  <si>
    <t>182330</t>
  </si>
  <si>
    <t>REGULATORY ASSET AMR</t>
  </si>
  <si>
    <t>182333</t>
  </si>
  <si>
    <t>REG ASSET LAKE CDA DEF COSTS</t>
  </si>
  <si>
    <t>182340</t>
  </si>
  <si>
    <t>REGULATORY ASSET RTO DEPOSIT -</t>
  </si>
  <si>
    <t>182346</t>
  </si>
  <si>
    <t>182360</t>
  </si>
  <si>
    <t>REGULATORY ASSET ENRON CONTRAC</t>
  </si>
  <si>
    <t>182370</t>
  </si>
  <si>
    <t>REGULATORY ASSET NEW GEN INSTA</t>
  </si>
  <si>
    <t>182380</t>
  </si>
  <si>
    <t>REGULATORY ASSET LOST MARGIN</t>
  </si>
  <si>
    <t>182389</t>
  </si>
  <si>
    <t>REG ASSET FUTURE PAYMENTS-LAKE</t>
  </si>
  <si>
    <t>182390</t>
  </si>
  <si>
    <t>REGULATORY ASSET HAMILTON ST B</t>
  </si>
  <si>
    <t>182399</t>
  </si>
  <si>
    <t xml:space="preserve">REG ASSET-UNREALIZED CURRENCY </t>
  </si>
  <si>
    <t>182740</t>
  </si>
  <si>
    <t>184020</t>
  </si>
  <si>
    <t>184058</t>
  </si>
  <si>
    <t>CLEARING ACCT-SUB INVENTORY</t>
  </si>
  <si>
    <t>184068</t>
  </si>
  <si>
    <t>CLEARING-LOW INCOME &amp; CONSERVA</t>
  </si>
  <si>
    <t>184100</t>
  </si>
  <si>
    <t>TRANSPORTATION EXPENSES CLEARI</t>
  </si>
  <si>
    <t>184150</t>
  </si>
  <si>
    <t>CELL PHONE/BLACKBERRY CLEARING</t>
  </si>
  <si>
    <t>184200</t>
  </si>
  <si>
    <t>PAYROLL CLEARING</t>
  </si>
  <si>
    <t>184250</t>
  </si>
  <si>
    <t>SMALL TOOLS EXPENSE CLEARING</t>
  </si>
  <si>
    <t>186000</t>
  </si>
  <si>
    <t>MISC NON WO SUSPENSE ACCOUNTS</t>
  </si>
  <si>
    <t>186010</t>
  </si>
  <si>
    <t>REGULATORY ASSET ERM 100% COMP</t>
  </si>
  <si>
    <t>186020</t>
  </si>
  <si>
    <t>REGULATORY ASSET ERM 100% CONT</t>
  </si>
  <si>
    <t>186030</t>
  </si>
  <si>
    <t>REGULATORY ASSET ERM 50% COMPA</t>
  </si>
  <si>
    <t>186035</t>
  </si>
  <si>
    <t>REGULATORY ASSET ERM 50% CONTR</t>
  </si>
  <si>
    <t>186040</t>
  </si>
  <si>
    <t>REGULATORY ASSET ERM 10% COMPA</t>
  </si>
  <si>
    <t>186045</t>
  </si>
  <si>
    <t>REGULATORY ASSET ERM 10% CONTR</t>
  </si>
  <si>
    <t>186050</t>
  </si>
  <si>
    <t>GUARANTEED RESIDUAL VALUE - PL</t>
  </si>
  <si>
    <t>186060</t>
  </si>
  <si>
    <t>UNAMORTIZED ACCTS REC SALE EXP</t>
  </si>
  <si>
    <t>186155</t>
  </si>
  <si>
    <t>DOC EECE GRANT-ASSET</t>
  </si>
  <si>
    <t>186270</t>
  </si>
  <si>
    <t>REGULATORY ASSET MTM FORWARD F</t>
  </si>
  <si>
    <t>186312</t>
  </si>
  <si>
    <t>186320</t>
  </si>
  <si>
    <t>MISC DEFERRED DEBITS INTANGIBL</t>
  </si>
  <si>
    <t>186350</t>
  </si>
  <si>
    <t>REGULATORY ASSET RTO DEPOSITS</t>
  </si>
  <si>
    <t>186365</t>
  </si>
  <si>
    <t xml:space="preserve">REGULATORY ASSET FOR COLSTRIP </t>
  </si>
  <si>
    <t>186370</t>
  </si>
  <si>
    <t>REGULATORY ASSET M2M FORWARD F</t>
  </si>
  <si>
    <t>186380</t>
  </si>
  <si>
    <t>REGULATORY ASSET PCA DEFERRED</t>
  </si>
  <si>
    <t>186390</t>
  </si>
  <si>
    <t>REGULATORY ASSET PCA AMMORT</t>
  </si>
  <si>
    <t>186650</t>
  </si>
  <si>
    <t>MISC DEFERRED DEBIT INTEREST R</t>
  </si>
  <si>
    <t>186820</t>
  </si>
  <si>
    <t>CLARK FORK PM&amp;E ALLOCATION</t>
  </si>
  <si>
    <t>186830</t>
  </si>
  <si>
    <t>SPOKANE RIVER PM&amp;E ALLOCATION</t>
  </si>
  <si>
    <t>186840</t>
  </si>
  <si>
    <t>186860</t>
  </si>
  <si>
    <t>186870</t>
  </si>
  <si>
    <t xml:space="preserve">MISC DEFERRED DEBIT CENTRALIA </t>
  </si>
  <si>
    <t>186880</t>
  </si>
  <si>
    <t>DES CONTRACT AMORTIZATION</t>
  </si>
  <si>
    <t>186890</t>
  </si>
  <si>
    <t>CLARK FORK RELICENSING- MT</t>
  </si>
  <si>
    <t>186920</t>
  </si>
  <si>
    <t>PAYROLL SUSPENSE</t>
  </si>
  <si>
    <t>186980</t>
  </si>
  <si>
    <t>ACCTS PAY ERROR SUSPENSE ACCOU</t>
  </si>
  <si>
    <t>186990</t>
  </si>
  <si>
    <t>MAS SYS GENERATED G/L SUSPENSE</t>
  </si>
  <si>
    <t>190030</t>
  </si>
  <si>
    <t>ADFIT AMT CARRYFORWARD</t>
  </si>
  <si>
    <t>190050</t>
  </si>
  <si>
    <t>ADFIT GBC CARRYFORWARD</t>
  </si>
  <si>
    <t>190080</t>
  </si>
  <si>
    <t>DFIT SEVERANCE</t>
  </si>
  <si>
    <t>190090</t>
  </si>
  <si>
    <t>DFIT STOCK OPTIONS ACCELERATIO</t>
  </si>
  <si>
    <t>190100</t>
  </si>
  <si>
    <t>ADFIT- WA/ID MISC</t>
  </si>
  <si>
    <t>190110</t>
  </si>
  <si>
    <t>ADFIT CENTRALIA GAIN</t>
  </si>
  <si>
    <t>190170</t>
  </si>
  <si>
    <t>DFIT INTEREST RATE SWAP</t>
  </si>
  <si>
    <t>190190</t>
  </si>
  <si>
    <t>NECT FUEL TAX CREDIT</t>
  </si>
  <si>
    <t>190210</t>
  </si>
  <si>
    <t>DFIT CHARIT CONTRIB</t>
  </si>
  <si>
    <t>190260</t>
  </si>
  <si>
    <t>ADFIT- LM 2500 NONUTILITY</t>
  </si>
  <si>
    <t>190300</t>
  </si>
  <si>
    <t>ADFIT SHAWNEE ELECTRIC</t>
  </si>
  <si>
    <t>190325</t>
  </si>
  <si>
    <t>ADFIT - CDA IPA FUND INTEREST</t>
  </si>
  <si>
    <t>190390</t>
  </si>
  <si>
    <t>ADFIT HAMILTON ST BRIDGE</t>
  </si>
  <si>
    <t>190540</t>
  </si>
  <si>
    <t>ADFIT-AVA HOLDING CO FORMATION</t>
  </si>
  <si>
    <t>190610</t>
  </si>
  <si>
    <t>ADFIT CIAC DISTRIBUTION</t>
  </si>
  <si>
    <t>190615</t>
  </si>
  <si>
    <t>ADSIT CIAC DISTRIBUTION</t>
  </si>
  <si>
    <t>190800</t>
  </si>
  <si>
    <t>ADFIT CIT PHONE LEASE</t>
  </si>
  <si>
    <t>190840</t>
  </si>
  <si>
    <t>ADFIT LEASE ON BUILDING</t>
  </si>
  <si>
    <t>190850</t>
  </si>
  <si>
    <t>ADFIT GAIN GENERAL OFFICE BLDG</t>
  </si>
  <si>
    <t>190880</t>
  </si>
  <si>
    <t>ADFIT - FIN 48 NON-PLANT</t>
  </si>
  <si>
    <t>191001</t>
  </si>
  <si>
    <t>RECOVERABLE GAS COST AMORT JUN</t>
  </si>
  <si>
    <t>191005</t>
  </si>
  <si>
    <t>PRIOR PERIOD UNRECOV PGA DEFER</t>
  </si>
  <si>
    <t>191020</t>
  </si>
  <si>
    <t>UNRECOVERED PURCHASE COST DEFE</t>
  </si>
  <si>
    <t>191500</t>
  </si>
  <si>
    <t>DEF NWP METER</t>
  </si>
  <si>
    <t>191710</t>
  </si>
  <si>
    <t>DEFERRED GAS COSTS-COMBINED</t>
  </si>
  <si>
    <t>191711</t>
  </si>
  <si>
    <t>DEFERRED GAS COSTS-GLENDALE SY</t>
  </si>
  <si>
    <t>191722</t>
  </si>
  <si>
    <t>INTERVENOR OTHER ISSUES FUND</t>
  </si>
  <si>
    <t>191899</t>
  </si>
  <si>
    <t>OR PGA 4% COMMODITY</t>
  </si>
  <si>
    <t>191900</t>
  </si>
  <si>
    <t>OR DEF 10/04</t>
  </si>
  <si>
    <t>191901</t>
  </si>
  <si>
    <t>OR DEFERRAL 10/1/05 - 9/30/06</t>
  </si>
  <si>
    <t>191902</t>
  </si>
  <si>
    <t>OR PGA 8.88% DEMAND</t>
  </si>
  <si>
    <t>191903</t>
  </si>
  <si>
    <t>OR PGA 0% COMMODITY</t>
  </si>
  <si>
    <t>191904</t>
  </si>
  <si>
    <t>OR PGA 0% DEMAND</t>
  </si>
  <si>
    <t>191905</t>
  </si>
  <si>
    <t>OR 2009 PGA COMMODITY AMORT</t>
  </si>
  <si>
    <t>191906</t>
  </si>
  <si>
    <t>OR 2009 PGA DEMAND AMORT</t>
  </si>
  <si>
    <t>191907</t>
  </si>
  <si>
    <t>OR 2008 PGA COMMODITY AMORT</t>
  </si>
  <si>
    <t>191908</t>
  </si>
  <si>
    <t>OR 2008 PGA DEMAND AMORT</t>
  </si>
  <si>
    <t>191980</t>
  </si>
  <si>
    <t>EST GAS AMORT</t>
  </si>
  <si>
    <t>191990</t>
  </si>
  <si>
    <t>ESTIMATED DEFERRAL &amp; AMORTIZAT</t>
  </si>
  <si>
    <t>200000</t>
  </si>
  <si>
    <t>MINORITY INTEREST</t>
  </si>
  <si>
    <t>214030</t>
  </si>
  <si>
    <t>CAP STOCK EXP - COMMON-ESOP</t>
  </si>
  <si>
    <t>214870</t>
  </si>
  <si>
    <t>CAP STK EXP-A RDMPT-ISSU SERIE</t>
  </si>
  <si>
    <t>219000</t>
  </si>
  <si>
    <t>OCI INT RATE SWAP/PENSION</t>
  </si>
  <si>
    <t>219200</t>
  </si>
  <si>
    <t>OCI AE FOREIGN CURR</t>
  </si>
  <si>
    <t>219300</t>
  </si>
  <si>
    <t>OCI AE HEDGING</t>
  </si>
  <si>
    <t>219400</t>
  </si>
  <si>
    <t>OCI A. POWER IR SWAP</t>
  </si>
  <si>
    <t>221330</t>
  </si>
  <si>
    <t>FMBS - SERIES A - 6.67% DUE 7/</t>
  </si>
  <si>
    <t>221331</t>
  </si>
  <si>
    <t>FMBS - SERIES A - 7.37% DUE 5/</t>
  </si>
  <si>
    <t>221340</t>
  </si>
  <si>
    <t>FMBS - SERIES B - 6.9% DUE 07/</t>
  </si>
  <si>
    <t>221370</t>
  </si>
  <si>
    <t>FMBS - 6.125% DUE 09-01-2013</t>
  </si>
  <si>
    <t>221380</t>
  </si>
  <si>
    <t>FMBS - 7.75% DUE 01-01-07</t>
  </si>
  <si>
    <t>221460</t>
  </si>
  <si>
    <t>7.25% FMB'S DUE 2013</t>
  </si>
  <si>
    <t>223300</t>
  </si>
  <si>
    <t>ADVANCE ASSOCIATED-ADVANTAGE</t>
  </si>
  <si>
    <t>223310</t>
  </si>
  <si>
    <t>ADVANCE ASSOCIATED-LABS</t>
  </si>
  <si>
    <t>223320</t>
  </si>
  <si>
    <t>ADVANCE ASSOCIATED-ENERGY</t>
  </si>
  <si>
    <t>224100</t>
  </si>
  <si>
    <t>NOTES PAYABLE - BANKS</t>
  </si>
  <si>
    <t>224500</t>
  </si>
  <si>
    <t>PREFERRED STOCK SERIES K</t>
  </si>
  <si>
    <t>224550</t>
  </si>
  <si>
    <t>TRUST ORIGINATED PERF SECURITI</t>
  </si>
  <si>
    <t>224600</t>
  </si>
  <si>
    <t>NOTES PAY-MED TERM NOTE SERIES</t>
  </si>
  <si>
    <t>224610</t>
  </si>
  <si>
    <t>224620</t>
  </si>
  <si>
    <t>224640</t>
  </si>
  <si>
    <t>9.75% SENIOR NOTES DUE 06-01-2</t>
  </si>
  <si>
    <t>224650</t>
  </si>
  <si>
    <t>SWAP ON SENIOR NOTES DUE 06-01</t>
  </si>
  <si>
    <t>228410</t>
  </si>
  <si>
    <t>232150</t>
  </si>
  <si>
    <t>ACCTS PAY-OFFICE BUILDING LEAS</t>
  </si>
  <si>
    <t>232250</t>
  </si>
  <si>
    <t>ACCTS-PAY SUBSIDIARIES (THRU A</t>
  </si>
  <si>
    <t>232500</t>
  </si>
  <si>
    <t>ACCTS PAY-RETENTIONS NONINTERE</t>
  </si>
  <si>
    <t>232600</t>
  </si>
  <si>
    <t>ACCTS PAY-MIRANT CS2</t>
  </si>
  <si>
    <t>232605</t>
  </si>
  <si>
    <t>ACCTS PAY-RES ACCT MISC</t>
  </si>
  <si>
    <t>232810</t>
  </si>
  <si>
    <t>CUSTOMER REFUNDS PAYABLE - Cit</t>
  </si>
  <si>
    <t>232990</t>
  </si>
  <si>
    <t>EMPLOYEE EXP/PETTY CASH REIMBU</t>
  </si>
  <si>
    <t>233500</t>
  </si>
  <si>
    <t>NOTES PAY ASSOC CO-AVISTA UTIL</t>
  </si>
  <si>
    <t>234290</t>
  </si>
  <si>
    <t>ACAP ACCTS PAY ASSOC CO - NUCL</t>
  </si>
  <si>
    <t>234600</t>
  </si>
  <si>
    <t>AVISTA ENERGY GAS PURCHASES</t>
  </si>
  <si>
    <t>235300</t>
  </si>
  <si>
    <t>TRANSMISSION STUDY DEPOSITS</t>
  </si>
  <si>
    <t>236010</t>
  </si>
  <si>
    <t>SUBSIDIARY TAXES ACCRUED-FIT &amp;</t>
  </si>
  <si>
    <t>236230</t>
  </si>
  <si>
    <t>WA/ID MOTOR VEHICLE TAX - IDAH</t>
  </si>
  <si>
    <t>236240</t>
  </si>
  <si>
    <t>WA/ID MOTOR VEHICLE TAX - MONT</t>
  </si>
  <si>
    <t>236300</t>
  </si>
  <si>
    <t>OTHER TAXES PAYABLE - SUBS</t>
  </si>
  <si>
    <t>237298</t>
  </si>
  <si>
    <t>INTEREST ACCRUED - LAKE CDA IP</t>
  </si>
  <si>
    <t>242000</t>
  </si>
  <si>
    <t>MISC C &amp; A LIAB-SECURITY-CS RE</t>
  </si>
  <si>
    <t>242055</t>
  </si>
  <si>
    <t>MISC LIAB-TITUS</t>
  </si>
  <si>
    <t>242100</t>
  </si>
  <si>
    <t>MISC LIAB-HAMILTON ST BRIDGE</t>
  </si>
  <si>
    <t>242350</t>
  </si>
  <si>
    <t>MISC LIAB - SPOK TRIBE DEF ANN</t>
  </si>
  <si>
    <t>242710</t>
  </si>
  <si>
    <t>242750</t>
  </si>
  <si>
    <t>MISC LIAB-ESOP 401 K</t>
  </si>
  <si>
    <t>242760</t>
  </si>
  <si>
    <t>242775</t>
  </si>
  <si>
    <t>MISC LIAB - ENRON SETTLEMENT</t>
  </si>
  <si>
    <t>242970</t>
  </si>
  <si>
    <t>MISC LIAB-UPRIVER DAM/KAISER</t>
  </si>
  <si>
    <t>242990</t>
  </si>
  <si>
    <t>MISC LIAB-SPS OIL REMEDIATION.</t>
  </si>
  <si>
    <t>245750</t>
  </si>
  <si>
    <t>DERIV INSTR LIAB-HEDGES LT</t>
  </si>
  <si>
    <t>253000</t>
  </si>
  <si>
    <t>OTHER DEF CR - CUST CONTRACT S</t>
  </si>
  <si>
    <t>253080</t>
  </si>
  <si>
    <t>OTHER DEF CR-PACIFICORP CAPACI</t>
  </si>
  <si>
    <t>253090</t>
  </si>
  <si>
    <t>CIT OPER LEASE</t>
  </si>
  <si>
    <t>253100</t>
  </si>
  <si>
    <t>BPA C&amp;RD RECEIPTS</t>
  </si>
  <si>
    <t>253110</t>
  </si>
  <si>
    <t xml:space="preserve">OTR DEF CR-REG LIAB CENTRALIA </t>
  </si>
  <si>
    <t>253160</t>
  </si>
  <si>
    <t>DOC EECE ADMIN FEES</t>
  </si>
  <si>
    <t>253290</t>
  </si>
  <si>
    <t>253291</t>
  </si>
  <si>
    <t>253400</t>
  </si>
  <si>
    <t>REDEEMABLE NONCONTROLLING INTE</t>
  </si>
  <si>
    <t>253650</t>
  </si>
  <si>
    <t>RESOURCE DEFERRED REV ACCRUALS</t>
  </si>
  <si>
    <t>253850</t>
  </si>
  <si>
    <t>DEF GAIN ON BLDG SALE/LEASEBAC</t>
  </si>
  <si>
    <t>253950</t>
  </si>
  <si>
    <t>FAS5 M2M LOSS CONTINGENCY</t>
  </si>
  <si>
    <t>254028</t>
  </si>
  <si>
    <t>REG LIABILITY-DEFERRED GAS EXC</t>
  </si>
  <si>
    <t>254110</t>
  </si>
  <si>
    <t>OTHER REG LIABILITY-CE</t>
  </si>
  <si>
    <t>254300</t>
  </si>
  <si>
    <t>REG LIABILITY-CCX CR-ID</t>
  </si>
  <si>
    <t>254325</t>
  </si>
  <si>
    <t>ACCRUE LAKE CDA IPA INTEREST E</t>
  </si>
  <si>
    <t>254346</t>
  </si>
  <si>
    <t>BPA RESIDENTIAL EXCH INT PAYAB</t>
  </si>
  <si>
    <t>254680</t>
  </si>
  <si>
    <t>REG LIAB OPUC INVESTIGATE RESE</t>
  </si>
  <si>
    <t>254700</t>
  </si>
  <si>
    <t>REGULATORY LIABILITY - OTHER</t>
  </si>
  <si>
    <t>254750</t>
  </si>
  <si>
    <t>MTM LT REGULATORY LIABILITY</t>
  </si>
  <si>
    <t>254780</t>
  </si>
  <si>
    <t>PPP SURCHARGE</t>
  </si>
  <si>
    <t>282400</t>
  </si>
  <si>
    <t>ADSIT</t>
  </si>
  <si>
    <t>282780</t>
  </si>
  <si>
    <t>ADFIT CA WPNG ACQUISITION - NO</t>
  </si>
  <si>
    <t>282800</t>
  </si>
  <si>
    <t>ADFIT - FIN 48 PLANT</t>
  </si>
  <si>
    <t>283050</t>
  </si>
  <si>
    <t>ADFIT WPI</t>
  </si>
  <si>
    <t>283333</t>
  </si>
  <si>
    <t>ADFIT - LAKE CDA DEF COSTS</t>
  </si>
  <si>
    <t>283360</t>
  </si>
  <si>
    <t>ADFIT ENRON CONTRACT BUYOUT</t>
  </si>
  <si>
    <t>283370</t>
  </si>
  <si>
    <t>ADFIT NEW GENERATION CAPITAL</t>
  </si>
  <si>
    <t>283390</t>
  </si>
  <si>
    <t>283400</t>
  </si>
  <si>
    <t xml:space="preserve">ADFIT M2M FORWARD TURBINE GAS </t>
  </si>
  <si>
    <t>283760</t>
  </si>
  <si>
    <t>ADFIT DSM SANDPOINT</t>
  </si>
  <si>
    <t>283990</t>
  </si>
  <si>
    <t>ADFIT NWP METER</t>
  </si>
  <si>
    <t>134122</t>
  </si>
  <si>
    <t>OTHER SPECIAL DEPOSITS - MIZUH</t>
  </si>
  <si>
    <t>Statind:DL</t>
  </si>
  <si>
    <t>Company:001</t>
  </si>
  <si>
    <t>123210</t>
  </si>
  <si>
    <t>INVESTMENT IN AVISTA ENERGY</t>
  </si>
  <si>
    <t>165191</t>
  </si>
  <si>
    <t xml:space="preserve">RESOURCE DEFERRED OPT EXPENSE </t>
  </si>
  <si>
    <t>182395</t>
  </si>
  <si>
    <t>SETTLED INTEREST RATE SWAP ASS</t>
  </si>
  <si>
    <t>186430</t>
  </si>
  <si>
    <t>MISC DEFERRED DEBITS BANK RECO</t>
  </si>
  <si>
    <t>190331</t>
  </si>
  <si>
    <t>DFIT BPA PARALLEL CAPACITY</t>
  </si>
  <si>
    <t>254090</t>
  </si>
  <si>
    <t>SETTLED INTEREST RATE SWAP LIA</t>
  </si>
  <si>
    <t>254100</t>
  </si>
  <si>
    <t>UNSETTLED INTEREST RATE SWAP L</t>
  </si>
  <si>
    <t>254331</t>
  </si>
  <si>
    <t>REG LIABILITY BPA PARALLEL CAP</t>
  </si>
  <si>
    <t>TOTAL LIABILITIES</t>
  </si>
  <si>
    <t>HRA UNFUNDED - RETIREE</t>
  </si>
  <si>
    <t>182396</t>
  </si>
  <si>
    <t>UNSETTLED INTEREST RATE SWAP A</t>
  </si>
  <si>
    <t>182364</t>
  </si>
  <si>
    <t>REGULATORY ASSET-ID REARDAN WI</t>
  </si>
  <si>
    <t>UNAMORT PREMIUM</t>
  </si>
  <si>
    <t>403000</t>
  </si>
  <si>
    <t>DEPRECIATION EXPENSE</t>
  </si>
  <si>
    <t>OS</t>
  </si>
  <si>
    <t>E1</t>
  </si>
  <si>
    <t>E2</t>
  </si>
  <si>
    <t>G1</t>
  </si>
  <si>
    <t>G2</t>
  </si>
  <si>
    <t>G3</t>
  </si>
  <si>
    <t>403700</t>
  </si>
  <si>
    <t>DEP EXP TR EQ</t>
  </si>
  <si>
    <t>404000</t>
  </si>
  <si>
    <t>AMORT OF LIMITED TERM PLANT</t>
  </si>
  <si>
    <t>405930</t>
  </si>
  <si>
    <t>AMORT OF WNP3 EXCHANGE POWER</t>
  </si>
  <si>
    <t>406100</t>
  </si>
  <si>
    <t>AMORT PLANT ACQ ADJ-COLSTRIP</t>
  </si>
  <si>
    <t>407000</t>
  </si>
  <si>
    <t>AMORT OF UNRECOVERED PLANT COS</t>
  </si>
  <si>
    <t>407025</t>
  </si>
  <si>
    <t>WA GRC JACKSON PRAIRIE O &amp; M D</t>
  </si>
  <si>
    <t>407312</t>
  </si>
  <si>
    <t>REGULATORY DEBIT - LANCASTER G</t>
  </si>
  <si>
    <t>407321</t>
  </si>
  <si>
    <t>REG AMORT ROSEBURG MEDFORD DEF</t>
  </si>
  <si>
    <t>407322</t>
  </si>
  <si>
    <t>REG DEBIT SPOKANE RIVER RELICE</t>
  </si>
  <si>
    <t>407324</t>
  </si>
  <si>
    <t>REG DEBIT LAKE CDA CDR FUND</t>
  </si>
  <si>
    <t>407325</t>
  </si>
  <si>
    <t>LAKE CDA IPA INTEREST EXPENSE</t>
  </si>
  <si>
    <t>407328</t>
  </si>
  <si>
    <t>REG DEBIT DECOUPLING DEF REV</t>
  </si>
  <si>
    <t>407329</t>
  </si>
  <si>
    <t>REG DEBIT AMT DECOUPLING SURCH</t>
  </si>
  <si>
    <t>407330</t>
  </si>
  <si>
    <t>REG DEBIT OREGON SB 408</t>
  </si>
  <si>
    <t>407331</t>
  </si>
  <si>
    <t>REG DEBIT BPA PARALLEL CAPACIT</t>
  </si>
  <si>
    <t>407333</t>
  </si>
  <si>
    <t>AMORT - LAKE CDA DEF COSTS</t>
  </si>
  <si>
    <t>407335</t>
  </si>
  <si>
    <t>AMORT. ID DSIT</t>
  </si>
  <si>
    <t>407350</t>
  </si>
  <si>
    <t>WA RENEWABLE ENERGY CREDITS</t>
  </si>
  <si>
    <t>407351</t>
  </si>
  <si>
    <t>AMORT- CNC TRANSMISSION</t>
  </si>
  <si>
    <t>407360</t>
  </si>
  <si>
    <t>AMORT CS2 &amp; COLSTRIP O&amp;M</t>
  </si>
  <si>
    <t>407362</t>
  </si>
  <si>
    <t>LiDAR O&amp;M AMORT</t>
  </si>
  <si>
    <t>407365</t>
  </si>
  <si>
    <t>AMORT EXP - WIND GENERATION</t>
  </si>
  <si>
    <t>407370</t>
  </si>
  <si>
    <t>AMORTIZATION SMALL GEN C</t>
  </si>
  <si>
    <t>407380</t>
  </si>
  <si>
    <t>AMORT WARTSILA UNITS</t>
  </si>
  <si>
    <t>407382</t>
  </si>
  <si>
    <t>REG DEBIT AMT CDA SETTLEMENT</t>
  </si>
  <si>
    <t>407390</t>
  </si>
  <si>
    <t>AMORT HAMILTON ST BRIDGE</t>
  </si>
  <si>
    <t>407395</t>
  </si>
  <si>
    <t>OPTIONAL RENEWABLE POWER REV O</t>
  </si>
  <si>
    <t>407400</t>
  </si>
  <si>
    <t>REG CREDIT- CCX CREDIT AMORT</t>
  </si>
  <si>
    <t>407403</t>
  </si>
  <si>
    <t>AMORT EXP KETTLE FALLS WA DISA</t>
  </si>
  <si>
    <t>407405</t>
  </si>
  <si>
    <t>AMORT EXP BOULDER PARK DISALLO</t>
  </si>
  <si>
    <t>407406</t>
  </si>
  <si>
    <t>AMORT EXP CS2 NONRECOVERABLE</t>
  </si>
  <si>
    <t>407408</t>
  </si>
  <si>
    <t>AMORT UNBILLED ADD-ONS SB 408</t>
  </si>
  <si>
    <t>407410</t>
  </si>
  <si>
    <t>AMORT OF CENTRALIA GAIN</t>
  </si>
  <si>
    <t>407420</t>
  </si>
  <si>
    <t>AMORT CS2 LEV R</t>
  </si>
  <si>
    <t>407421</t>
  </si>
  <si>
    <t xml:space="preserve">REG CREDIT - ROSEBURG/MEDFORD </t>
  </si>
  <si>
    <t>407422</t>
  </si>
  <si>
    <t>REG CREDIT SPOKANE RIVER RELIC</t>
  </si>
  <si>
    <t>407424</t>
  </si>
  <si>
    <t>REG CREDIT LAKE CDA CDR FUND</t>
  </si>
  <si>
    <t>407425</t>
  </si>
  <si>
    <t>407428</t>
  </si>
  <si>
    <t>REG CREDIT DECOUPLING DEF REV</t>
  </si>
  <si>
    <t>407429</t>
  </si>
  <si>
    <t>REG CREDIT AMT DECOUPLING REBA</t>
  </si>
  <si>
    <t>407431</t>
  </si>
  <si>
    <t>REG CREDIT OR SB 408</t>
  </si>
  <si>
    <t>407450</t>
  </si>
  <si>
    <t>AMORT BPA RX</t>
  </si>
  <si>
    <t>407460</t>
  </si>
  <si>
    <t>407462</t>
  </si>
  <si>
    <t>LiDAR O&amp;M DEFERRAL</t>
  </si>
  <si>
    <t>407482</t>
  </si>
  <si>
    <t>REG CREDIT AMT LAKE CDA SETTLE</t>
  </si>
  <si>
    <t>407495</t>
  </si>
  <si>
    <t>OPTIONAL RENEW SOLAR PROJECT O</t>
  </si>
  <si>
    <t>407496</t>
  </si>
  <si>
    <t>407498</t>
  </si>
  <si>
    <t>AMORT SCH 65 CENTRALIA CREDIT</t>
  </si>
  <si>
    <t>407499</t>
  </si>
  <si>
    <t>AMORT SCH 59 BPA RES EXCH CRED</t>
  </si>
  <si>
    <t>407980</t>
  </si>
  <si>
    <t>AMORT SCH 65</t>
  </si>
  <si>
    <t>407990</t>
  </si>
  <si>
    <t>AMORT SCH 59</t>
  </si>
  <si>
    <t>408100</t>
  </si>
  <si>
    <t>PAYROLL TAXES</t>
  </si>
  <si>
    <t>408110</t>
  </si>
  <si>
    <t>TAXES OTHER THAN INC-STATE EXC</t>
  </si>
  <si>
    <t>408120</t>
  </si>
  <si>
    <t>TAXES OTHER THAN INC-MUN/OCCUP</t>
  </si>
  <si>
    <t>408130</t>
  </si>
  <si>
    <t>TAXES OTHER THAN INC - PM&amp;E PR</t>
  </si>
  <si>
    <t>408140</t>
  </si>
  <si>
    <t>TAXES OTHER THAN INC-STATE KWH</t>
  </si>
  <si>
    <t>408150</t>
  </si>
  <si>
    <t>TAXES OTHER THAN INC-PROD PROP</t>
  </si>
  <si>
    <t>408160</t>
  </si>
  <si>
    <t>TAXES OTHER THAN INC-MISC</t>
  </si>
  <si>
    <t>408170</t>
  </si>
  <si>
    <t>TAXES OTHER THAN INC-DIST PROP</t>
  </si>
  <si>
    <t>408180</t>
  </si>
  <si>
    <t>TAXES OTHER THAN INC-TRANS PRO</t>
  </si>
  <si>
    <t>408190</t>
  </si>
  <si>
    <t>TAXES OTHER THAN INC - STORAGE</t>
  </si>
  <si>
    <t>408200</t>
  </si>
  <si>
    <t>TAXES OTHER THAN INCOME - OTHE</t>
  </si>
  <si>
    <t>408250</t>
  </si>
  <si>
    <t>TAXES OTHER THAN INC-NON OP PR</t>
  </si>
  <si>
    <t>409000</t>
  </si>
  <si>
    <t>FEDERAL INCOME TAXES</t>
  </si>
  <si>
    <t>409100</t>
  </si>
  <si>
    <t>STATE INCOME TAXES</t>
  </si>
  <si>
    <t>409110</t>
  </si>
  <si>
    <t>WA/ID FIT</t>
  </si>
  <si>
    <t>409210</t>
  </si>
  <si>
    <t>NONOPER FIT</t>
  </si>
  <si>
    <t>409220</t>
  </si>
  <si>
    <t>NONOP FIT AVISTA CAPITAL</t>
  </si>
  <si>
    <t>410100</t>
  </si>
  <si>
    <t>DFIT EXPENSE DR</t>
  </si>
  <si>
    <t>410140</t>
  </si>
  <si>
    <t>DSIT EXPENSE-WA/ID DR</t>
  </si>
  <si>
    <t>410200</t>
  </si>
  <si>
    <t>DFIT EXP-NONOPER (DR)</t>
  </si>
  <si>
    <t>411100</t>
  </si>
  <si>
    <t>DFIT EXPENSE CR</t>
  </si>
  <si>
    <t>411200</t>
  </si>
  <si>
    <t>DFIT EXP-NONOPER (CR)</t>
  </si>
  <si>
    <t>411400</t>
  </si>
  <si>
    <t>AMT ITC</t>
  </si>
  <si>
    <t>416000</t>
  </si>
  <si>
    <t>COST AND EXPENSE OF MERCHANDIS</t>
  </si>
  <si>
    <t>417000</t>
  </si>
  <si>
    <t>REV FROM NONUTILITY OPERATIONS</t>
  </si>
  <si>
    <t>417100</t>
  </si>
  <si>
    <t>EXPENSE/NONUTILITY</t>
  </si>
  <si>
    <t>417120</t>
  </si>
  <si>
    <t>EXPENSES OF NONUTILITY OPERATI</t>
  </si>
  <si>
    <t>417190</t>
  </si>
  <si>
    <t>BASIC AMERICAN FOODS EXP</t>
  </si>
  <si>
    <t>418000</t>
  </si>
  <si>
    <t>NU</t>
  </si>
  <si>
    <t>OTHER INCM &amp; DED-NON OP RENT-M</t>
  </si>
  <si>
    <t>418030</t>
  </si>
  <si>
    <t>SUB EARN-AVISTA VENTURES</t>
  </si>
  <si>
    <t>418050</t>
  </si>
  <si>
    <t>SUB EARN-AVISTA T POWER</t>
  </si>
  <si>
    <t>418060</t>
  </si>
  <si>
    <t>SUB EARN-AVISTA COMMUNICATIONS</t>
  </si>
  <si>
    <t>418080</t>
  </si>
  <si>
    <t>SUB EARN-AVISTA POWER</t>
  </si>
  <si>
    <t>418120</t>
  </si>
  <si>
    <t>SUB EARN-EQ-AVISTA CAPITAL</t>
  </si>
  <si>
    <t>418170</t>
  </si>
  <si>
    <t>SUB EARN-AVISTA LABS</t>
  </si>
  <si>
    <t>418180</t>
  </si>
  <si>
    <t>SUB EARN-AVISTA ENERGY</t>
  </si>
  <si>
    <t>418190</t>
  </si>
  <si>
    <t>SUB EARN-ECOVA</t>
  </si>
  <si>
    <t>418205</t>
  </si>
  <si>
    <t>SUB EARN-AVISTA NORTHWEST RESO</t>
  </si>
  <si>
    <t>418225</t>
  </si>
  <si>
    <t>SUB EARN-ECOVA CONSOL</t>
  </si>
  <si>
    <t>418300</t>
  </si>
  <si>
    <t>SUB EARN - DEVELOPMENT</t>
  </si>
  <si>
    <t>418310</t>
  </si>
  <si>
    <t>SUB EARN - PENTZER</t>
  </si>
  <si>
    <t>419000</t>
  </si>
  <si>
    <t>INTEREST AND DIVIDEND INCOME</t>
  </si>
  <si>
    <t>419001</t>
  </si>
  <si>
    <t>EXEC DEF COMP MARKET VALUE CHA</t>
  </si>
  <si>
    <t>419005</t>
  </si>
  <si>
    <t>INTEREST INC ON BPA RESIDENT E</t>
  </si>
  <si>
    <t>419055</t>
  </si>
  <si>
    <t>DOC EECE GRANT INTEREST REV</t>
  </si>
  <si>
    <t>419100</t>
  </si>
  <si>
    <t>AFUDC - EQUITY</t>
  </si>
  <si>
    <t>419200</t>
  </si>
  <si>
    <t>TAX-EXEMPT INTEREST INCOME</t>
  </si>
  <si>
    <t>419312</t>
  </si>
  <si>
    <t>INTEREST INCOME DEFERRED - LAN</t>
  </si>
  <si>
    <t>419322</t>
  </si>
  <si>
    <t>INT INC DEFERRED SPOKANE RIVER</t>
  </si>
  <si>
    <t>419323</t>
  </si>
  <si>
    <t>419324</t>
  </si>
  <si>
    <t xml:space="preserve">INT INC DEFERRED LAKE CDA CDR </t>
  </si>
  <si>
    <t>419365</t>
  </si>
  <si>
    <t>INTEREST INCOME-MT LAND SETTLE</t>
  </si>
  <si>
    <t>419382</t>
  </si>
  <si>
    <t>INTEREST INCOME LAKE CDA SETTL</t>
  </si>
  <si>
    <t>419390</t>
  </si>
  <si>
    <t>INT INC DEFERRED CF PM&amp;E IDAHO</t>
  </si>
  <si>
    <t>419600</t>
  </si>
  <si>
    <t>INTEREST ON ENERGY DEFERRALS</t>
  </si>
  <si>
    <t>419605</t>
  </si>
  <si>
    <t>INT INC ON OTH DEFERRALS-IV FU</t>
  </si>
  <si>
    <t>421100</t>
  </si>
  <si>
    <t>GAIN ON DISPOSITION OF PROPERT</t>
  </si>
  <si>
    <t>421200</t>
  </si>
  <si>
    <t>LOSS ON DISPOSITION OF PROPERT</t>
  </si>
  <si>
    <t>421300</t>
  </si>
  <si>
    <t>OTHER NON-OPER NUCLEUS</t>
  </si>
  <si>
    <t>425680</t>
  </si>
  <si>
    <t>WPNG AMORT ACQUISITION ADJ</t>
  </si>
  <si>
    <t>426100</t>
  </si>
  <si>
    <t>DUES AND DONATIONS</t>
  </si>
  <si>
    <t>426210</t>
  </si>
  <si>
    <t>OFFICER LIFE PREMIUM</t>
  </si>
  <si>
    <t>426220</t>
  </si>
  <si>
    <t>OFFICER LIFE CASH VA</t>
  </si>
  <si>
    <t>426240</t>
  </si>
  <si>
    <t>OFFICER LIFE BN RC</t>
  </si>
  <si>
    <t>426250</t>
  </si>
  <si>
    <t>OFFICER LIFE INT</t>
  </si>
  <si>
    <t>426280</t>
  </si>
  <si>
    <t>426290</t>
  </si>
  <si>
    <t>SERP</t>
  </si>
  <si>
    <t>426300</t>
  </si>
  <si>
    <t>PENALTIES</t>
  </si>
  <si>
    <t>426400</t>
  </si>
  <si>
    <t>POLITICS EXPEND</t>
  </si>
  <si>
    <t>426500</t>
  </si>
  <si>
    <t>MISC INCOME DEDUCTIONS-OTHER D</t>
  </si>
  <si>
    <t>426505</t>
  </si>
  <si>
    <t>426510</t>
  </si>
  <si>
    <t>MISC INCOME OTHER DEDUCTIONS</t>
  </si>
  <si>
    <t>426520</t>
  </si>
  <si>
    <t>AMORT EXP KF DISALLOWED PLANT</t>
  </si>
  <si>
    <t>426550</t>
  </si>
  <si>
    <t>IPUC ORDER NONRECOVERABLE PLAN</t>
  </si>
  <si>
    <t>427320</t>
  </si>
  <si>
    <t>INTEREST LT DEBT</t>
  </si>
  <si>
    <t>427370</t>
  </si>
  <si>
    <t>427380</t>
  </si>
  <si>
    <t>427430</t>
  </si>
  <si>
    <t>427440</t>
  </si>
  <si>
    <t>427610</t>
  </si>
  <si>
    <t>427660</t>
  </si>
  <si>
    <t>427670</t>
  </si>
  <si>
    <t>427680</t>
  </si>
  <si>
    <t>427690</t>
  </si>
  <si>
    <t>INTEREST LT DEBT PREF STK</t>
  </si>
  <si>
    <t>428110</t>
  </si>
  <si>
    <t>AMORT OF DEBT</t>
  </si>
  <si>
    <t>428200</t>
  </si>
  <si>
    <t>428610</t>
  </si>
  <si>
    <t>429000</t>
  </si>
  <si>
    <t>AMORT OF DEBT PREM - 6.25% FMB</t>
  </si>
  <si>
    <t>430200</t>
  </si>
  <si>
    <t>INT ON DEBT TO ASSOC CO</t>
  </si>
  <si>
    <t>430300</t>
  </si>
  <si>
    <t xml:space="preserve">TAX-EXEMPT INTEREST EXP-ASSOC </t>
  </si>
  <si>
    <t>430400</t>
  </si>
  <si>
    <t xml:space="preserve">INT ON NOTES PAYABLE TO ASSOC </t>
  </si>
  <si>
    <t>430670</t>
  </si>
  <si>
    <t>INTEREST LT DEBT PERF STK</t>
  </si>
  <si>
    <t>431005</t>
  </si>
  <si>
    <t>INTEREST EXP ON BPA RESIDENT E</t>
  </si>
  <si>
    <t>431016</t>
  </si>
  <si>
    <t>INTEREST EXPENSE ON REC DEFERR</t>
  </si>
  <si>
    <t>431100</t>
  </si>
  <si>
    <t>OTHER INTEREST EXP</t>
  </si>
  <si>
    <t>431155</t>
  </si>
  <si>
    <t>DOC EECE GRANT INTEREST EXP</t>
  </si>
  <si>
    <t>431200</t>
  </si>
  <si>
    <t>LETTER OF CREDIT EXPENSES</t>
  </si>
  <si>
    <t>431210</t>
  </si>
  <si>
    <t>INTEREST EXP PGA</t>
  </si>
  <si>
    <t>431300</t>
  </si>
  <si>
    <t>INTEREST EXP CCX CREDIT</t>
  </si>
  <si>
    <t>431310</t>
  </si>
  <si>
    <t>431600</t>
  </si>
  <si>
    <t>INTEREST EXPENSE ENERGY DEFERR</t>
  </si>
  <si>
    <t>431605</t>
  </si>
  <si>
    <t>INT EXP ON OTH DEFERRALS-IV FU</t>
  </si>
  <si>
    <t>431606</t>
  </si>
  <si>
    <t>431607</t>
  </si>
  <si>
    <t>INTEREST EXPENSE - BPA PARALLE</t>
  </si>
  <si>
    <t>431610</t>
  </si>
  <si>
    <t>INTEREST EXP DEFERRED-MISCELLA</t>
  </si>
  <si>
    <t>431620</t>
  </si>
  <si>
    <t>INTEREST EXPENSE DSM</t>
  </si>
  <si>
    <t>432000</t>
  </si>
  <si>
    <t>AFUDC - DEBT</t>
  </si>
  <si>
    <t>432770</t>
  </si>
  <si>
    <t>AFUCE-DEBT</t>
  </si>
  <si>
    <t>440000</t>
  </si>
  <si>
    <t>REVENUE RESIDENTIAL</t>
  </si>
  <si>
    <t>442200</t>
  </si>
  <si>
    <t>REVENUE COMMERCIAL</t>
  </si>
  <si>
    <t>442300</t>
  </si>
  <si>
    <t>REVENUE INDUSTRIAL FIRM</t>
  </si>
  <si>
    <t>444000</t>
  </si>
  <si>
    <t>REVENUE ST/HWY LT</t>
  </si>
  <si>
    <t>447000</t>
  </si>
  <si>
    <t>SALE FOR RESALE PHYSICAL-MERCH</t>
  </si>
  <si>
    <t>447100</t>
  </si>
  <si>
    <t>SALE FOR RESALE - FINANCIAL</t>
  </si>
  <si>
    <t>447313</t>
  </si>
  <si>
    <t>ENERGY DEVIATIONS - LANCASTER</t>
  </si>
  <si>
    <t>447700</t>
  </si>
  <si>
    <t>SALE FOR RESALE BOOKOUT-MERCHA</t>
  </si>
  <si>
    <t>447710</t>
  </si>
  <si>
    <t>SALE FOR RESALE-INTRACOMPANY P</t>
  </si>
  <si>
    <t>447720</t>
  </si>
  <si>
    <t>TRANSMISSION REVENUE FROM MERC</t>
  </si>
  <si>
    <t>448000</t>
  </si>
  <si>
    <t>SALES OF INTERDEPT SALES</t>
  </si>
  <si>
    <t>451000</t>
  </si>
  <si>
    <t>MISC SERVICE</t>
  </si>
  <si>
    <t>453000</t>
  </si>
  <si>
    <t>SALES OF WATER &amp; WATER POWER</t>
  </si>
  <si>
    <t>454000</t>
  </si>
  <si>
    <t>RENT FROM ELECTRIC PROPERTY</t>
  </si>
  <si>
    <t>456000</t>
  </si>
  <si>
    <t>OTHER ELECTRIC REV-MISCELLANEO</t>
  </si>
  <si>
    <t>456010</t>
  </si>
  <si>
    <t>OTHER ELECTRIC REV-FINANCIAL</t>
  </si>
  <si>
    <t>456015</t>
  </si>
  <si>
    <t>OTHER ELECTRIC REV-CT FUEL SAL</t>
  </si>
  <si>
    <t>456016</t>
  </si>
  <si>
    <t>OTHER ELECTRIC REV-RESOURCE OP</t>
  </si>
  <si>
    <t>456017</t>
  </si>
  <si>
    <t>OTHER ELECTRIC REV-NON RESOURC</t>
  </si>
  <si>
    <t>456100</t>
  </si>
  <si>
    <t>TRANSMISSION REVENUE OF OTHERS</t>
  </si>
  <si>
    <t>456120</t>
  </si>
  <si>
    <t>PARALLEL CAPACITY SUPPORT REVE</t>
  </si>
  <si>
    <t>456150</t>
  </si>
  <si>
    <t>456160</t>
  </si>
  <si>
    <t>OTHER ELECTRIC REV-RES OPTIM O</t>
  </si>
  <si>
    <t>456700</t>
  </si>
  <si>
    <t>OTHER ELECTRIC REV-LOW VOLTAGE</t>
  </si>
  <si>
    <t>456705</t>
  </si>
  <si>
    <t>LOW VOLTAGE B ON A</t>
  </si>
  <si>
    <t>456710</t>
  </si>
  <si>
    <t>OTHER ELECTRIC REVENUE-TRANSM</t>
  </si>
  <si>
    <t>456711</t>
  </si>
  <si>
    <t>OTHER ELECTRIC REV BOOKOUT OFF</t>
  </si>
  <si>
    <t>456720</t>
  </si>
  <si>
    <t>OTHER ELEC REV-TURBINE GAS BOO</t>
  </si>
  <si>
    <t>456730</t>
  </si>
  <si>
    <t>OTHER ELEC REV-INTRACO THERMAL</t>
  </si>
  <si>
    <t>480000</t>
  </si>
  <si>
    <t>481200</t>
  </si>
  <si>
    <t>481250</t>
  </si>
  <si>
    <t>REVENUE GAS COMMERCIAL INTERRU</t>
  </si>
  <si>
    <t>481300</t>
  </si>
  <si>
    <t>481400</t>
  </si>
  <si>
    <t>REVENUE INDUSTRIAL INTERRUPTAB</t>
  </si>
  <si>
    <t>483000</t>
  </si>
  <si>
    <t>SALES FOR RESALE PHYSICAL-GAS</t>
  </si>
  <si>
    <t>483600</t>
  </si>
  <si>
    <t>SALES FOR RESALE-FINANCIAL GAS</t>
  </si>
  <si>
    <t>483700</t>
  </si>
  <si>
    <t>SALES FOR RESALE BOOKOUT-GAS</t>
  </si>
  <si>
    <t>483711</t>
  </si>
  <si>
    <t>SALES FOR RESALE BOOKOUT OFFSE</t>
  </si>
  <si>
    <t>483730</t>
  </si>
  <si>
    <t>SALES FOR RESALE-INTRACO LDC G</t>
  </si>
  <si>
    <t>484000</t>
  </si>
  <si>
    <t>INTERDEPARTMENTAL SALES</t>
  </si>
  <si>
    <t>484100</t>
  </si>
  <si>
    <t>COMMERCIAL SALES</t>
  </si>
  <si>
    <t>488000</t>
  </si>
  <si>
    <t>MISC SERVICE REVENUE</t>
  </si>
  <si>
    <t>489300</t>
  </si>
  <si>
    <t>TRANSPORTATION REVENUE-3RD PAR</t>
  </si>
  <si>
    <t>489310</t>
  </si>
  <si>
    <t>TRANSPORTATION REVENUE-INTRACO</t>
  </si>
  <si>
    <t>493000</t>
  </si>
  <si>
    <t>RENT FROM GAS PROPERTY</t>
  </si>
  <si>
    <t>495000</t>
  </si>
  <si>
    <t>OTHER GAS REVENUE-MISCELLANEOU</t>
  </si>
  <si>
    <t>495028</t>
  </si>
  <si>
    <t xml:space="preserve">DEFERRED EXCHANGE RESERVATION </t>
  </si>
  <si>
    <t>495600</t>
  </si>
  <si>
    <t>OTHER GAS REVENUE-DSM LOST MAR</t>
  </si>
  <si>
    <t>495680</t>
  </si>
  <si>
    <t>OTHER GAS REVENUE-MARGIN REDUC</t>
  </si>
  <si>
    <t>495711</t>
  </si>
  <si>
    <t>OTHER GAS REVENUE-GLENDALE SYS</t>
  </si>
  <si>
    <t>495780</t>
  </si>
  <si>
    <t>OTHER GAS REVENUE-PPP RECOVERY</t>
  </si>
  <si>
    <t>499000</t>
  </si>
  <si>
    <t>SALES RESIDENTIAL UNBILLED</t>
  </si>
  <si>
    <t>499200</t>
  </si>
  <si>
    <t>SALES COMMERCIAL UNBILLED</t>
  </si>
  <si>
    <t>499250</t>
  </si>
  <si>
    <t>SALES COMMERCIAL INTR UNBILLED</t>
  </si>
  <si>
    <t>499300</t>
  </si>
  <si>
    <t>SALES INDUSTRIAL FIRM UNBILLED</t>
  </si>
  <si>
    <t>499400</t>
  </si>
  <si>
    <t>INDUSTRIAL INTERRUPTABLE UNBIL</t>
  </si>
  <si>
    <t>499900</t>
  </si>
  <si>
    <t>TRANSPORTATION REVENUE UNBILLE</t>
  </si>
  <si>
    <t>500000</t>
  </si>
  <si>
    <t>STM PWR GEN OPER-SUPV &amp; ENG</t>
  </si>
  <si>
    <t>501110</t>
  </si>
  <si>
    <t>KETTLE FALLS HOG FUEL</t>
  </si>
  <si>
    <t>501120</t>
  </si>
  <si>
    <t>KETTLE FALLS GAS FUEL</t>
  </si>
  <si>
    <t>501140</t>
  </si>
  <si>
    <t>COLSTRIP COAL</t>
  </si>
  <si>
    <t>501160</t>
  </si>
  <si>
    <t>FUEL OIL COLSTRIP</t>
  </si>
  <si>
    <t>501200</t>
  </si>
  <si>
    <t>STM PWR GEN OPER-FUEL HANDLING</t>
  </si>
  <si>
    <t>502000</t>
  </si>
  <si>
    <t>STM PWR GEN OPER-STM EXP</t>
  </si>
  <si>
    <t>503000</t>
  </si>
  <si>
    <t>STM PWR GEN OPER-STEAM PURCHAS</t>
  </si>
  <si>
    <t>505000</t>
  </si>
  <si>
    <t>STM PWR GEN OPER EXP</t>
  </si>
  <si>
    <t>506000</t>
  </si>
  <si>
    <t>507000</t>
  </si>
  <si>
    <t>STM PWR GEN OPER-RENTS</t>
  </si>
  <si>
    <t>510000</t>
  </si>
  <si>
    <t>MAINT SUPERVISION/ENG</t>
  </si>
  <si>
    <t>511000</t>
  </si>
  <si>
    <t>STM PWR GEN MAINT-STRUCTURES</t>
  </si>
  <si>
    <t>512000</t>
  </si>
  <si>
    <t>STM PWR GEN MAINT-BOILER PLANT</t>
  </si>
  <si>
    <t>513000</t>
  </si>
  <si>
    <t>STM PWR GEN MAINT PLANT</t>
  </si>
  <si>
    <t>514000</t>
  </si>
  <si>
    <t>MAINT MISC. STEAM PLANT</t>
  </si>
  <si>
    <t>535000</t>
  </si>
  <si>
    <t>OPER SUPV/ENG</t>
  </si>
  <si>
    <t>536000</t>
  </si>
  <si>
    <t>HYDRO GEN OPER-COST OF WATER</t>
  </si>
  <si>
    <t>537000</t>
  </si>
  <si>
    <t>HYDRO GEN OPER-HYDRO EXPENSES</t>
  </si>
  <si>
    <t>537200</t>
  </si>
  <si>
    <t>HYDRO CONSERVATION</t>
  </si>
  <si>
    <t>537300</t>
  </si>
  <si>
    <t>HYDRO RECREATION</t>
  </si>
  <si>
    <t>538000</t>
  </si>
  <si>
    <t>HYDRO GEN OPER EXPENSES</t>
  </si>
  <si>
    <t>539000</t>
  </si>
  <si>
    <t>HYDRO GEN OPER-MISC</t>
  </si>
  <si>
    <t>540000</t>
  </si>
  <si>
    <t>HYDRO GENERATION RENTS</t>
  </si>
  <si>
    <t>540100</t>
  </si>
  <si>
    <t>MT TRUST FUNDS LAND SETTLE REN</t>
  </si>
  <si>
    <t>541000</t>
  </si>
  <si>
    <t>HYDRO GEN MAINT-SUPV &amp; ENG</t>
  </si>
  <si>
    <t>542000</t>
  </si>
  <si>
    <t>HYDRO GEN MAINT-STRUCTURES</t>
  </si>
  <si>
    <t>543000</t>
  </si>
  <si>
    <t>HYDRO GEN MAINT-RESV, DAMS, WT</t>
  </si>
  <si>
    <t>544000</t>
  </si>
  <si>
    <t>HYDRO GEN MAINT PLANT</t>
  </si>
  <si>
    <t>545000</t>
  </si>
  <si>
    <t>MAINT MISC HYDRO</t>
  </si>
  <si>
    <t>545300</t>
  </si>
  <si>
    <t>MAINT HYDRO REC</t>
  </si>
  <si>
    <t>546000</t>
  </si>
  <si>
    <t>OPERATION SUPV/ENG</t>
  </si>
  <si>
    <t>547000</t>
  </si>
  <si>
    <t>OTHER GEN OPER-FUEL CONSUMED</t>
  </si>
  <si>
    <t>547200</t>
  </si>
  <si>
    <t>CT SALES GAS</t>
  </si>
  <si>
    <t>547211</t>
  </si>
  <si>
    <t>FUEL KETTLE FALLS CT</t>
  </si>
  <si>
    <t>547213</t>
  </si>
  <si>
    <t>FUEL NORTHEAST CT</t>
  </si>
  <si>
    <t>547216</t>
  </si>
  <si>
    <t>FUEL BOULDER PARK CT</t>
  </si>
  <si>
    <t>547250</t>
  </si>
  <si>
    <t>CT SOCAL STG</t>
  </si>
  <si>
    <t>547310</t>
  </si>
  <si>
    <t>FUEL RATHDRUM CT</t>
  </si>
  <si>
    <t>547312</t>
  </si>
  <si>
    <t>FUEL COMMODITY - LANCASTER CT</t>
  </si>
  <si>
    <t>547313</t>
  </si>
  <si>
    <t>FUEL TRANSPORTATION - LANCASTE</t>
  </si>
  <si>
    <t>547510</t>
  </si>
  <si>
    <t>OTHER GEN OPER-FUEL ACQUISITIO</t>
  </si>
  <si>
    <t>547610</t>
  </si>
  <si>
    <t>FUEL COYOTE SPRINGS 2 CT</t>
  </si>
  <si>
    <t>548000</t>
  </si>
  <si>
    <t>OTHER GEN OPER-GENERATION EXP</t>
  </si>
  <si>
    <t>549000</t>
  </si>
  <si>
    <t>OTHER GEN OPER-MISC</t>
  </si>
  <si>
    <t>550000</t>
  </si>
  <si>
    <t>OTHER GEN OPER-RENTS</t>
  </si>
  <si>
    <t>550010</t>
  </si>
  <si>
    <t>551000</t>
  </si>
  <si>
    <t>MAINT SUPV/ENG</t>
  </si>
  <si>
    <t>552000</t>
  </si>
  <si>
    <t>OTHER GEN MAINT-STRUCTURES</t>
  </si>
  <si>
    <t>553000</t>
  </si>
  <si>
    <t>OTHER GEN MAINT-GEN &amp; ELEC EQU</t>
  </si>
  <si>
    <t>554000</t>
  </si>
  <si>
    <t>OTHER GEN MAINT-MISC</t>
  </si>
  <si>
    <t>555000</t>
  </si>
  <si>
    <t>OTHER PWR SUPPLY EXP-PURCH PWR</t>
  </si>
  <si>
    <t>555100</t>
  </si>
  <si>
    <t>PURCHASED POWER - FINANCIAL</t>
  </si>
  <si>
    <t>555312</t>
  </si>
  <si>
    <t>PURCHASED POWER - LANCASTER PP</t>
  </si>
  <si>
    <t>555313</t>
  </si>
  <si>
    <t>555380</t>
  </si>
  <si>
    <t>ID WPI &amp; PFI</t>
  </si>
  <si>
    <t>555550</t>
  </si>
  <si>
    <t>NONMON EX PWR</t>
  </si>
  <si>
    <t>555700</t>
  </si>
  <si>
    <t>BOOKOUT PURCHASES</t>
  </si>
  <si>
    <t>555710</t>
  </si>
  <si>
    <t>PURCHASED POWER-INTRACO POWER</t>
  </si>
  <si>
    <t>555750</t>
  </si>
  <si>
    <t>PURCHASED POWER SHORT AND LONG</t>
  </si>
  <si>
    <t>556000</t>
  </si>
  <si>
    <t>OTR PWR SUPPLY EXP-SYS CNTRL/D</t>
  </si>
  <si>
    <t>557000</t>
  </si>
  <si>
    <t>OTHER PWR SUPPLY EXP-OTHER EXP</t>
  </si>
  <si>
    <t>557010</t>
  </si>
  <si>
    <t>OTHER PWR SUPPLY EXP-FINANCIAL</t>
  </si>
  <si>
    <t>557150</t>
  </si>
  <si>
    <t>FUEL ECONOMIC DISPATCH</t>
  </si>
  <si>
    <t>557160</t>
  </si>
  <si>
    <t>OTHER RESOURCE COSTS</t>
  </si>
  <si>
    <t>557161</t>
  </si>
  <si>
    <t>AMORT UNBILLED ADD-ONS</t>
  </si>
  <si>
    <t>557162</t>
  </si>
  <si>
    <t>ENRON CONTRACT BUYOUT</t>
  </si>
  <si>
    <t>557170</t>
  </si>
  <si>
    <t>BROKER FEES - POWER</t>
  </si>
  <si>
    <t>557171</t>
  </si>
  <si>
    <t>557200</t>
  </si>
  <si>
    <t>NEZ PERCE AMORT</t>
  </si>
  <si>
    <t>557270</t>
  </si>
  <si>
    <t>557280</t>
  </si>
  <si>
    <t>DEFERRED POWER SUPPLY EXPENSE</t>
  </si>
  <si>
    <t>557290</t>
  </si>
  <si>
    <t>WA ERM AMORTIZATION</t>
  </si>
  <si>
    <t>557312</t>
  </si>
  <si>
    <t>DEF POWER SUPPLY EXP - LANCAST</t>
  </si>
  <si>
    <t>557322</t>
  </si>
  <si>
    <t>DEF POWER SUPPLY EXP-RECs</t>
  </si>
  <si>
    <t>557331</t>
  </si>
  <si>
    <t>REARDAN WIND PROJECT COSTS-WAS</t>
  </si>
  <si>
    <t>557370</t>
  </si>
  <si>
    <t>557380</t>
  </si>
  <si>
    <t>IDAHO PCA-DEF</t>
  </si>
  <si>
    <t>557390</t>
  </si>
  <si>
    <t>IDAHO PCA AMT</t>
  </si>
  <si>
    <t>557395</t>
  </si>
  <si>
    <t>OPTIONAL RENEWABLE POWER EXP O</t>
  </si>
  <si>
    <t>557610</t>
  </si>
  <si>
    <t xml:space="preserve">OTHER PWR SUPPLY EXP-EXPOSURE </t>
  </si>
  <si>
    <t>557700</t>
  </si>
  <si>
    <t>TURBINE GAS BOOKOUT EXP</t>
  </si>
  <si>
    <t>557711</t>
  </si>
  <si>
    <t>TURBINE GAS BOOKOUT OFFSET</t>
  </si>
  <si>
    <t>557730</t>
  </si>
  <si>
    <t>OTHER POWER EXP-INTRACO THERMA</t>
  </si>
  <si>
    <t>560000</t>
  </si>
  <si>
    <t>560350</t>
  </si>
  <si>
    <t>GRID WEST RTO DEPOSIT AMORT</t>
  </si>
  <si>
    <t>561000</t>
  </si>
  <si>
    <t>TRANSMISSION OPER-LOAD DISPATC</t>
  </si>
  <si>
    <t>561110</t>
  </si>
  <si>
    <t>LOAD DISP - RELIABILITY</t>
  </si>
  <si>
    <t>561210</t>
  </si>
  <si>
    <t>LOAD DISP - MONITOR AND OPERAT</t>
  </si>
  <si>
    <t>561310</t>
  </si>
  <si>
    <t>LOAD DISP - TRANSMISSION SERVI</t>
  </si>
  <si>
    <t>561610</t>
  </si>
  <si>
    <t>TRANS SVC STUDIES</t>
  </si>
  <si>
    <t>562000</t>
  </si>
  <si>
    <t>TRANSMISSION STN EXP</t>
  </si>
  <si>
    <t>563000</t>
  </si>
  <si>
    <t>TRANSMISSION OPER-O H LINE EXP</t>
  </si>
  <si>
    <t>565000</t>
  </si>
  <si>
    <t>TRANS OPER-TRANS OF ELECT BY O</t>
  </si>
  <si>
    <t>565312</t>
  </si>
  <si>
    <t>TRANSMISSION BPA DEMAND - LANC</t>
  </si>
  <si>
    <t>565710</t>
  </si>
  <si>
    <t>TRANS OF ELECT BY OTHERS</t>
  </si>
  <si>
    <t>566000</t>
  </si>
  <si>
    <t>MISC TRANSMISSION EXP</t>
  </si>
  <si>
    <t>566610</t>
  </si>
  <si>
    <t>MISC TRANS EXP-EXP RSRV</t>
  </si>
  <si>
    <t>567000</t>
  </si>
  <si>
    <t>TRANSMISSION RENTS</t>
  </si>
  <si>
    <t>568000</t>
  </si>
  <si>
    <t>TRANSMISSION MAINT-SUPV &amp; ENG</t>
  </si>
  <si>
    <t>569000</t>
  </si>
  <si>
    <t>MAINT TRANMISSION STR</t>
  </si>
  <si>
    <t>570000</t>
  </si>
  <si>
    <t>TRANSMISSION MAINT-STATION EQU</t>
  </si>
  <si>
    <t>571000</t>
  </si>
  <si>
    <t>TRANSMISSION MAINT-O H LINE EX</t>
  </si>
  <si>
    <t>572000</t>
  </si>
  <si>
    <t>TRANSMISSION MAINT-U G LINE EX</t>
  </si>
  <si>
    <t>573000</t>
  </si>
  <si>
    <t>TRANSMISSION SERVICE MISC PLAN</t>
  </si>
  <si>
    <t>580000</t>
  </si>
  <si>
    <t>582000</t>
  </si>
  <si>
    <t>DISTRIBUTION OPER-STATION EXP</t>
  </si>
  <si>
    <t>583000</t>
  </si>
  <si>
    <t>DISTRIBUTION OPER-O H LINE EXP</t>
  </si>
  <si>
    <t>584000</t>
  </si>
  <si>
    <t>DISTRIBUTION OPER-U G LINE EXP</t>
  </si>
  <si>
    <t>585000</t>
  </si>
  <si>
    <t>DISTRIBUTION OPER-STREET LIGHT</t>
  </si>
  <si>
    <t>586000</t>
  </si>
  <si>
    <t>DISTRIBUTION OPER-METER EXPS</t>
  </si>
  <si>
    <t>587000</t>
  </si>
  <si>
    <t xml:space="preserve">DISTRIBUTION OPER-CUST INSTLL </t>
  </si>
  <si>
    <t>588000</t>
  </si>
  <si>
    <t>DISTRIBUTION OPER-MISC</t>
  </si>
  <si>
    <t>589000</t>
  </si>
  <si>
    <t>DISTRIBUTION RENT</t>
  </si>
  <si>
    <t>590000</t>
  </si>
  <si>
    <t>DISTRIBUTION MAINT-SUPV &amp; ENG</t>
  </si>
  <si>
    <t>591000</t>
  </si>
  <si>
    <t>MAINT DISTRIBUTION STR</t>
  </si>
  <si>
    <t>592000</t>
  </si>
  <si>
    <t>DISTRIBUTION MAINT-STATION EQU</t>
  </si>
  <si>
    <t>593000</t>
  </si>
  <si>
    <t>DISTRIBUTION MAINT-O H LINE EX</t>
  </si>
  <si>
    <t>594000</t>
  </si>
  <si>
    <t>DISTRIBUTION MAINT-U G LINE EX</t>
  </si>
  <si>
    <t>595000</t>
  </si>
  <si>
    <t>DISTRIBUTION MAINT-TRANSFORMER</t>
  </si>
  <si>
    <t>596000</t>
  </si>
  <si>
    <t>DISTRIBUTION MAINT-STREET LIGH</t>
  </si>
  <si>
    <t>597000</t>
  </si>
  <si>
    <t>MAINT DIST METER</t>
  </si>
  <si>
    <t>598000</t>
  </si>
  <si>
    <t>DISTRIBUTION MAINT-MISC</t>
  </si>
  <si>
    <t>699999</t>
  </si>
  <si>
    <t>CONVERSION SUSPENSE</t>
  </si>
  <si>
    <t>804000</t>
  </si>
  <si>
    <t>GAS COSTS-COMMODITY</t>
  </si>
  <si>
    <t>804001</t>
  </si>
  <si>
    <t>GAS COSTS-DEMAND</t>
  </si>
  <si>
    <t>804002</t>
  </si>
  <si>
    <t>TRANSPORT VARIABLE CHARGES</t>
  </si>
  <si>
    <t>804010</t>
  </si>
  <si>
    <t>GAS COSTS - FX HEDGE</t>
  </si>
  <si>
    <t>804014</t>
  </si>
  <si>
    <t>GAS COSTS-GTI CONTRIBUTION</t>
  </si>
  <si>
    <t>804017</t>
  </si>
  <si>
    <t>GAS COSTS-TRANSACTION FEE</t>
  </si>
  <si>
    <t>804140</t>
  </si>
  <si>
    <t>804170</t>
  </si>
  <si>
    <t>804600</t>
  </si>
  <si>
    <t>GAS PURCHASES - FINANCIAL</t>
  </si>
  <si>
    <t>804700</t>
  </si>
  <si>
    <t>GAS COSTS-OFFSYSTEM BOOKOUT</t>
  </si>
  <si>
    <t>804711</t>
  </si>
  <si>
    <t>GAS COST - BOOKOUT OFFSET</t>
  </si>
  <si>
    <t>804730</t>
  </si>
  <si>
    <t>GAS COSTS-INTRACO LDC GAS</t>
  </si>
  <si>
    <t>804999</t>
  </si>
  <si>
    <t>GAS COSTS-OFFSYSTEM PHYSICAL</t>
  </si>
  <si>
    <t>805110</t>
  </si>
  <si>
    <t>AMORTIZE RECOVERABLE GAS COSTS</t>
  </si>
  <si>
    <t>805115</t>
  </si>
  <si>
    <t>AMORT OTH RECOV GAS COSTS-IV F</t>
  </si>
  <si>
    <t>805116</t>
  </si>
  <si>
    <t xml:space="preserve">AMORT OTH RECOV GAS COSTS-COM </t>
  </si>
  <si>
    <t>805120</t>
  </si>
  <si>
    <t xml:space="preserve">DEFER CURRENT UNRECOVERED GAS </t>
  </si>
  <si>
    <t>805270</t>
  </si>
  <si>
    <t>OTHER GAS COSTS-PROPANE</t>
  </si>
  <si>
    <t>805300</t>
  </si>
  <si>
    <t>OTHER GAS COSTS-ODORIZATION</t>
  </si>
  <si>
    <t>805680</t>
  </si>
  <si>
    <t>REG DEBIT OPUC INVESTIGATE RES</t>
  </si>
  <si>
    <t>805980</t>
  </si>
  <si>
    <t>AMORT/EXT EXP</t>
  </si>
  <si>
    <t>805990</t>
  </si>
  <si>
    <t>WA/ID DEFERRAL /DEF/EST EXP</t>
  </si>
  <si>
    <t>807000</t>
  </si>
  <si>
    <t xml:space="preserve">WA/ID OTHER GAS SUP-PURCH GAS </t>
  </si>
  <si>
    <t>808000</t>
  </si>
  <si>
    <t>OR/CA DELIVERED TO STORAGE</t>
  </si>
  <si>
    <t>808100</t>
  </si>
  <si>
    <t>GAS STORAGE WITHDRAWALS</t>
  </si>
  <si>
    <t>808200</t>
  </si>
  <si>
    <t>GAS STORAGE INJECTIONS</t>
  </si>
  <si>
    <t>811000</t>
  </si>
  <si>
    <t>GAS USED FOR PRODUCTS EXTRACTI</t>
  </si>
  <si>
    <t>813000</t>
  </si>
  <si>
    <t>OTHER EXPENSE</t>
  </si>
  <si>
    <t>813010</t>
  </si>
  <si>
    <t>GTI</t>
  </si>
  <si>
    <t>813610</t>
  </si>
  <si>
    <t xml:space="preserve">OTHER GAS SUPPLY EXP-EXPOSURE </t>
  </si>
  <si>
    <t>814000</t>
  </si>
  <si>
    <t>NAT GAS STORAGE-OPER SUPV &amp; EN</t>
  </si>
  <si>
    <t>824000</t>
  </si>
  <si>
    <t>NAT GAS STORAGE-OTHER EXPENSES</t>
  </si>
  <si>
    <t>837000</t>
  </si>
  <si>
    <t>NAT GAS STRGE MAINT-OTHER EQUI</t>
  </si>
  <si>
    <t>870000</t>
  </si>
  <si>
    <t>871000</t>
  </si>
  <si>
    <t>DISTRIBUTION LOAD DISP</t>
  </si>
  <si>
    <t>874000</t>
  </si>
  <si>
    <t xml:space="preserve">DIST EXPENSES OPER-MAINS&amp;SVCS </t>
  </si>
  <si>
    <t>875000</t>
  </si>
  <si>
    <t>DIST EXP OPER-MEA &amp; REG STAT-G</t>
  </si>
  <si>
    <t>876000</t>
  </si>
  <si>
    <t>DIST EXP OPER-MEA &amp; REG STAT-I</t>
  </si>
  <si>
    <t>877000</t>
  </si>
  <si>
    <t>DIST EXP OPER-MEA &amp; REG STAT-C</t>
  </si>
  <si>
    <t>878000</t>
  </si>
  <si>
    <t xml:space="preserve">DIST EXP OPER-MTR &amp; HOUSE REG </t>
  </si>
  <si>
    <t>879000</t>
  </si>
  <si>
    <t>DIST EXP OPER-CUST INSTALL EXP</t>
  </si>
  <si>
    <t>880000</t>
  </si>
  <si>
    <t>DIST EXP OPER-OTHER EXPENSES</t>
  </si>
  <si>
    <t>881000</t>
  </si>
  <si>
    <t>DISTRIBTION RENTS</t>
  </si>
  <si>
    <t>885000</t>
  </si>
  <si>
    <t>886000</t>
  </si>
  <si>
    <t>MAINT DIS ST/IMP</t>
  </si>
  <si>
    <t>887000</t>
  </si>
  <si>
    <t>DIST EXP MAINT-MAINS</t>
  </si>
  <si>
    <t>889000</t>
  </si>
  <si>
    <t xml:space="preserve">DIST EXP MAINT-MEA &amp; REG STAT </t>
  </si>
  <si>
    <t>890000</t>
  </si>
  <si>
    <t>891000</t>
  </si>
  <si>
    <t>892000</t>
  </si>
  <si>
    <t>DIST EXP MAINT-SERVICES</t>
  </si>
  <si>
    <t>893000</t>
  </si>
  <si>
    <t>DIST EXP MAINT-MTRS &amp; HOUSE RE</t>
  </si>
  <si>
    <t>894000</t>
  </si>
  <si>
    <t>MAINT OF OTHER DISTRIBUTION EQ</t>
  </si>
  <si>
    <t>901000</t>
  </si>
  <si>
    <t>SUPERVISION</t>
  </si>
  <si>
    <t>902000</t>
  </si>
  <si>
    <t>METER READING EXP</t>
  </si>
  <si>
    <t>903000</t>
  </si>
  <si>
    <t>CUST ACCOUNTS EXP-RECORDS &amp; CO</t>
  </si>
  <si>
    <t>903920</t>
  </si>
  <si>
    <t>ACCTS REC PROGRAM FEE</t>
  </si>
  <si>
    <t>903930</t>
  </si>
  <si>
    <t>ACCTS REC MAT YIELD</t>
  </si>
  <si>
    <t>904000</t>
  </si>
  <si>
    <t>UNCOLLECT ACCTS</t>
  </si>
  <si>
    <t>905000</t>
  </si>
  <si>
    <t>MISC CUST AC EX</t>
  </si>
  <si>
    <t>908000</t>
  </si>
  <si>
    <t xml:space="preserve">CUST SVC &amp; INFO EXP-CUST ASST </t>
  </si>
  <si>
    <t>908250</t>
  </si>
  <si>
    <t>CONSERVATION AMORT</t>
  </si>
  <si>
    <t>908600</t>
  </si>
  <si>
    <t>CUST SVC &amp; INFO EXP</t>
  </si>
  <si>
    <t>908610</t>
  </si>
  <si>
    <t>LIHEAP CREDITS</t>
  </si>
  <si>
    <t>908690</t>
  </si>
  <si>
    <t>AMORT UNBILLED DSM TARIFF RIDE</t>
  </si>
  <si>
    <t>908990</t>
  </si>
  <si>
    <t>CONSERVATION AMORTIZATION</t>
  </si>
  <si>
    <t>909000</t>
  </si>
  <si>
    <t>INFO AND INSTRUCT ADVERT EXP</t>
  </si>
  <si>
    <t>910000</t>
  </si>
  <si>
    <t>CUST SVC &amp; INFO EXP-MISC</t>
  </si>
  <si>
    <t>912000</t>
  </si>
  <si>
    <t>SALES EXPENSES-DEMONSTRATING</t>
  </si>
  <si>
    <t>913000</t>
  </si>
  <si>
    <t>ADVERTISING EXPENSE</t>
  </si>
  <si>
    <t>916000</t>
  </si>
  <si>
    <t>MISC SALES EXPENSES</t>
  </si>
  <si>
    <t>920000</t>
  </si>
  <si>
    <t>ADMIN &amp; GEN SALARIES</t>
  </si>
  <si>
    <t>921000</t>
  </si>
  <si>
    <t>OFFICE SUPPLIES &amp; EXPENSES</t>
  </si>
  <si>
    <t>922000</t>
  </si>
  <si>
    <t>ADMINISTRATIVE EXPENSE TRANSFE</t>
  </si>
  <si>
    <t>923000</t>
  </si>
  <si>
    <t>OUTSIDE SERVICES EMPLOYED</t>
  </si>
  <si>
    <t>924000</t>
  </si>
  <si>
    <t>PROPERTY INSURANCE</t>
  </si>
  <si>
    <t>925100</t>
  </si>
  <si>
    <t>INJURIES &amp; DAMAGES NON PB</t>
  </si>
  <si>
    <t>925110</t>
  </si>
  <si>
    <t>INJURIES &amp; DAMAGES PAYABLE ACC</t>
  </si>
  <si>
    <t>925200</t>
  </si>
  <si>
    <t>INJURIES &amp; DAMAGES PB</t>
  </si>
  <si>
    <t>925300</t>
  </si>
  <si>
    <t>INJURIES &amp; DAMAGES PB CLEARING</t>
  </si>
  <si>
    <t>926100</t>
  </si>
  <si>
    <t>EMPLOYEE PENSIONS &amp; BENEFITS N</t>
  </si>
  <si>
    <t>926200</t>
  </si>
  <si>
    <t>EMPLOYEE PENSIONS &amp; BENEFITS P</t>
  </si>
  <si>
    <t>926210</t>
  </si>
  <si>
    <t>EMPLOYEE PENSION &amp; BENEFITS AS</t>
  </si>
  <si>
    <t>926215</t>
  </si>
  <si>
    <t>EMPLOYEE PENSION &amp; BENEFITS IF</t>
  </si>
  <si>
    <t>926220</t>
  </si>
  <si>
    <t>926225</t>
  </si>
  <si>
    <t>EMPLOYEE PENSIONS &amp; BENEFITS 4</t>
  </si>
  <si>
    <t>926230</t>
  </si>
  <si>
    <t>EMPLOYEE PENSIONS &amp; BENEFITS F</t>
  </si>
  <si>
    <t>926235</t>
  </si>
  <si>
    <t>EMPLOYEE PENSIONS &amp; BENEFITS D</t>
  </si>
  <si>
    <t>926240</t>
  </si>
  <si>
    <t>FAS 106</t>
  </si>
  <si>
    <t>926245</t>
  </si>
  <si>
    <t>HEALTH REIMBURSEMENT ARRANGEME</t>
  </si>
  <si>
    <t>926300</t>
  </si>
  <si>
    <t>926400</t>
  </si>
  <si>
    <t>EMPLOYEE PENSIONS &amp; BENEFITS O</t>
  </si>
  <si>
    <t>926410</t>
  </si>
  <si>
    <t>927000</t>
  </si>
  <si>
    <t>FRANCHISE REQUIREMENTS</t>
  </si>
  <si>
    <t>928000</t>
  </si>
  <si>
    <t>REGULATORY COMMISSION EXPENSES</t>
  </si>
  <si>
    <t>930000</t>
  </si>
  <si>
    <t>EDUCATIONAL - INFORMATIONAL</t>
  </si>
  <si>
    <t>930100</t>
  </si>
  <si>
    <t>GENERAL ADVERTISING EXPENSE</t>
  </si>
  <si>
    <t>930200</t>
  </si>
  <si>
    <t>MISC GENERAL EXPENSE</t>
  </si>
  <si>
    <t>931000</t>
  </si>
  <si>
    <t>MISC GENERAL-RENTS</t>
  </si>
  <si>
    <t>935000</t>
  </si>
  <si>
    <t>MAINT OF STRUCTURE &amp; IMPROVEME</t>
  </si>
  <si>
    <t>999560</t>
  </si>
  <si>
    <t>ALLOCATION 4 FACTOR GD/AA</t>
  </si>
  <si>
    <t>999600</t>
  </si>
  <si>
    <t>WA/ID #1 CALCULATION</t>
  </si>
  <si>
    <t>999610</t>
  </si>
  <si>
    <t>WA/ID ##100 CALCULATION</t>
  </si>
  <si>
    <t>999620</t>
  </si>
  <si>
    <t>OR/CA #1 CALCULATION</t>
  </si>
  <si>
    <t>999630</t>
  </si>
  <si>
    <t>OR/CA #100 CALCULATION</t>
  </si>
  <si>
    <t>999700</t>
  </si>
  <si>
    <t>EPS-CURR MO AVG BASIC TTL</t>
  </si>
  <si>
    <t>999705</t>
  </si>
  <si>
    <t>EPS-3 MO AVG BASIC TTL</t>
  </si>
  <si>
    <t>999710</t>
  </si>
  <si>
    <t>EPS-YTD AVG BASIC TTL</t>
  </si>
  <si>
    <t>999715</t>
  </si>
  <si>
    <t>EPS-12 MO AVG BASIC TTL</t>
  </si>
  <si>
    <t>999720</t>
  </si>
  <si>
    <t>EPS-CURR MO AVG UTILITY</t>
  </si>
  <si>
    <t>999725</t>
  </si>
  <si>
    <t>EPS-3 MO AVG UTILITY</t>
  </si>
  <si>
    <t>999730</t>
  </si>
  <si>
    <t>EPS-YTD AVG UTILITY</t>
  </si>
  <si>
    <t>999735</t>
  </si>
  <si>
    <t>EPS-12 MO AVG UTILITY</t>
  </si>
  <si>
    <t>999740</t>
  </si>
  <si>
    <t>EPS-CURR MO AVG SUBS</t>
  </si>
  <si>
    <t>999750</t>
  </si>
  <si>
    <t>EPS-YTD AVG SUBS</t>
  </si>
  <si>
    <t>999755</t>
  </si>
  <si>
    <t>EPS-12 MO AVG SUBS</t>
  </si>
  <si>
    <t>999760</t>
  </si>
  <si>
    <t>EPS DILUTED-CURR MO AVG TTL</t>
  </si>
  <si>
    <t>999765</t>
  </si>
  <si>
    <t>EPS DILUTED-3 MO AVG TTL</t>
  </si>
  <si>
    <t>999770</t>
  </si>
  <si>
    <t>EPS DILUTED-YTD AVG TTL</t>
  </si>
  <si>
    <t>999775</t>
  </si>
  <si>
    <t>EPS DILUTED-12 MO AVG TTL</t>
  </si>
  <si>
    <t>999780</t>
  </si>
  <si>
    <t>EPS DILUTED-CURR MO AVG UTILIT</t>
  </si>
  <si>
    <t>999785</t>
  </si>
  <si>
    <t>EPS DILUTED-3 MO AVG UTILITY</t>
  </si>
  <si>
    <t>999790</t>
  </si>
  <si>
    <t>EPS DILUTED-YTD AVG UTILITY</t>
  </si>
  <si>
    <t>999795</t>
  </si>
  <si>
    <t>EPS DILUTED-12 MO AVG UTILITY</t>
  </si>
  <si>
    <t>999800</t>
  </si>
  <si>
    <t>EPS DILUTED-CURR MO AVG SUBS</t>
  </si>
  <si>
    <t>999810</t>
  </si>
  <si>
    <t>EPS DILUTED-YTD AVG SUBS</t>
  </si>
  <si>
    <t>999815</t>
  </si>
  <si>
    <t>EPS DILUTED-12 MO AVG SUBS</t>
  </si>
  <si>
    <t>999825</t>
  </si>
  <si>
    <t>AVERAGE SHARES-3 MO AVG</t>
  </si>
  <si>
    <t>999850</t>
  </si>
  <si>
    <t>DILUTED SHARES-YTD AVG</t>
  </si>
  <si>
    <t>186940</t>
  </si>
  <si>
    <t>MISC DEFERRED DEBIT GRAPHICS R</t>
  </si>
  <si>
    <t>221600</t>
  </si>
  <si>
    <t>0.84% SERIES DUE 8-9-2016</t>
  </si>
  <si>
    <t>REC EXPENSES</t>
  </si>
  <si>
    <t>Combined Account</t>
  </si>
  <si>
    <t>182391</t>
  </si>
  <si>
    <t>REG ASSET SPOKANE RIVER TDG</t>
  </si>
  <si>
    <t>182326</t>
  </si>
  <si>
    <t>REG ASSET SPOKANE RIVER TDG ID</t>
  </si>
  <si>
    <t>805111</t>
  </si>
  <si>
    <t>AMORTIZE ID HOLDBACK</t>
  </si>
  <si>
    <t>165110</t>
  </si>
  <si>
    <t>PREPAYMENTS-MISC</t>
  </si>
  <si>
    <t>PROVISION FOR RATE REFUND</t>
  </si>
  <si>
    <t>496100</t>
  </si>
  <si>
    <t>449100</t>
  </si>
  <si>
    <t>NONOPER SIT</t>
  </si>
  <si>
    <t>409230</t>
  </si>
  <si>
    <t>REG DEBIT COLSTRIP OUTAGE RETU</t>
  </si>
  <si>
    <t>407320</t>
  </si>
  <si>
    <t>ACCUMULATED PROVISION - RATE R</t>
  </si>
  <si>
    <t>229000</t>
  </si>
  <si>
    <t>DFIT PROVISION FOR RATE REFUND</t>
  </si>
  <si>
    <t>190449</t>
  </si>
  <si>
    <t>101000.CD.AA</t>
  </si>
  <si>
    <t>101000.CD.AN</t>
  </si>
  <si>
    <t>101000.CD.ID</t>
  </si>
  <si>
    <t>101000.CD.WA</t>
  </si>
  <si>
    <t>101000.ED.AN</t>
  </si>
  <si>
    <t>101000.ED.ID</t>
  </si>
  <si>
    <t>101000.ED.MT</t>
  </si>
  <si>
    <t>101000.ED.WA</t>
  </si>
  <si>
    <t>101000.GD.AA</t>
  </si>
  <si>
    <t>101000.GD.AN</t>
  </si>
  <si>
    <t>101000.GD.AS</t>
  </si>
  <si>
    <t>101000.GD.CA</t>
  </si>
  <si>
    <t>101000.GD.ID</t>
  </si>
  <si>
    <t>101000.GD.OR</t>
  </si>
  <si>
    <t>101000.GD.WA</t>
  </si>
  <si>
    <t>101000.ZZ.ZZ</t>
  </si>
  <si>
    <t>101030.CD.AA</t>
  </si>
  <si>
    <t>101030.ED.ID</t>
  </si>
  <si>
    <t>101030.ED.WA</t>
  </si>
  <si>
    <t>101050.ED.ID</t>
  </si>
  <si>
    <t>101060.ED.ID</t>
  </si>
  <si>
    <t>101100.CD.AA</t>
  </si>
  <si>
    <t>101100.CD.AN</t>
  </si>
  <si>
    <t>101100.GD.AA</t>
  </si>
  <si>
    <t>101100.GD.AN</t>
  </si>
  <si>
    <t>101100.GD.ID</t>
  </si>
  <si>
    <t>101100.GD.WA</t>
  </si>
  <si>
    <t>101120.CD.AA</t>
  </si>
  <si>
    <t>102000.ED.AN</t>
  </si>
  <si>
    <t>105000.ED.AN</t>
  </si>
  <si>
    <t>105000.ED.ID</t>
  </si>
  <si>
    <t>105000.ED.WA</t>
  </si>
  <si>
    <t>105000.GD.ID</t>
  </si>
  <si>
    <t>107000.CD.AA</t>
  </si>
  <si>
    <t>107000.CD.AN</t>
  </si>
  <si>
    <t>107000.CD.ID</t>
  </si>
  <si>
    <t>107000.CD.OR</t>
  </si>
  <si>
    <t>107000.CD.WA</t>
  </si>
  <si>
    <t>107000.ED.AA</t>
  </si>
  <si>
    <t>107000.ED.AN</t>
  </si>
  <si>
    <t>107000.ED.ID</t>
  </si>
  <si>
    <t>107000.ED.MT</t>
  </si>
  <si>
    <t>107000.ED.WA</t>
  </si>
  <si>
    <t>107000.GD.AA</t>
  </si>
  <si>
    <t>107000.GD.AN</t>
  </si>
  <si>
    <t>107000.GD.AS</t>
  </si>
  <si>
    <t>107000.GD.CA</t>
  </si>
  <si>
    <t>107000.GD.ID</t>
  </si>
  <si>
    <t>107000.GD.OR</t>
  </si>
  <si>
    <t>107000.GD.WA</t>
  </si>
  <si>
    <t>107010.ZZ.ZZ</t>
  </si>
  <si>
    <t>107020.ED.ID</t>
  </si>
  <si>
    <t>107020.ZZ.ZZ</t>
  </si>
  <si>
    <t>107025.ZZ.ZZ</t>
  </si>
  <si>
    <t>107030.ZZ.ZZ</t>
  </si>
  <si>
    <t>107035.ZZ.ZZ</t>
  </si>
  <si>
    <t>107040.ZZ.ZZ</t>
  </si>
  <si>
    <t>107045.ZZ.ZZ</t>
  </si>
  <si>
    <t>107050.ZZ.ZZ</t>
  </si>
  <si>
    <t>107060.ZZ.ZZ</t>
  </si>
  <si>
    <t>108000.CD.AA</t>
  </si>
  <si>
    <t>108000.CD.AN</t>
  </si>
  <si>
    <t>108000.CD.ID</t>
  </si>
  <si>
    <t>108000.CD.WA</t>
  </si>
  <si>
    <t>108000.ED.AN</t>
  </si>
  <si>
    <t>108000.ED.ID</t>
  </si>
  <si>
    <t>108000.ED.MT</t>
  </si>
  <si>
    <t>108000.ED.WA</t>
  </si>
  <si>
    <t>108000.GD.AA</t>
  </si>
  <si>
    <t>108000.GD.AN</t>
  </si>
  <si>
    <t>108000.GD.AS</t>
  </si>
  <si>
    <t>108000.GD.CA</t>
  </si>
  <si>
    <t>108000.GD.ID</t>
  </si>
  <si>
    <t>108000.GD.OR</t>
  </si>
  <si>
    <t>108000.GD.WA</t>
  </si>
  <si>
    <t>108030.ED.ID</t>
  </si>
  <si>
    <t>108030.ED.WA</t>
  </si>
  <si>
    <t>108050.ED.ID</t>
  </si>
  <si>
    <t>108060.ED.ID</t>
  </si>
  <si>
    <t>108070.CD.AA</t>
  </si>
  <si>
    <t>111000.CD.AA</t>
  </si>
  <si>
    <t>111000.CD.AN</t>
  </si>
  <si>
    <t>111000.CD.ID</t>
  </si>
  <si>
    <t>111000.CD.WA</t>
  </si>
  <si>
    <t>111000.ED.AN</t>
  </si>
  <si>
    <t>111000.ED.ID</t>
  </si>
  <si>
    <t>111000.ED.MT</t>
  </si>
  <si>
    <t>111000.ED.WA</t>
  </si>
  <si>
    <t>111000.GD.AA</t>
  </si>
  <si>
    <t>111000.GD.AN</t>
  </si>
  <si>
    <t>111000.GD.AS</t>
  </si>
  <si>
    <t>111000.GD.CA</t>
  </si>
  <si>
    <t>111000.GD.ID</t>
  </si>
  <si>
    <t>111000.GD.OR</t>
  </si>
  <si>
    <t>111000.GD.WA</t>
  </si>
  <si>
    <t>111100.ED.ID</t>
  </si>
  <si>
    <t>111100.ED.WA</t>
  </si>
  <si>
    <t>114000.GD.CA</t>
  </si>
  <si>
    <t>114000.GD.OR</t>
  </si>
  <si>
    <t>115000.GD.CA</t>
  </si>
  <si>
    <t>115000.GD.OR</t>
  </si>
  <si>
    <t>117100.CD.AA</t>
  </si>
  <si>
    <t>117100.GD.AN</t>
  </si>
  <si>
    <t>117100.GD.OR</t>
  </si>
  <si>
    <t>121000.ZZ.ZZ</t>
  </si>
  <si>
    <t>121110.ZZ.ZZ</t>
  </si>
  <si>
    <t>122000.ZZ.ZZ</t>
  </si>
  <si>
    <t>123000.ZZ.ZZ</t>
  </si>
  <si>
    <t>123010.ZZ.ZZ</t>
  </si>
  <si>
    <t>123100.ZZ.ZZ</t>
  </si>
  <si>
    <t>123120.ZZ.ZZ</t>
  </si>
  <si>
    <t>123125.ZZ.ZZ</t>
  </si>
  <si>
    <t>123130.ZZ.ZZ</t>
  </si>
  <si>
    <t>123210.ZZ.ZZ</t>
  </si>
  <si>
    <t>123280.ZZ.ZZ</t>
  </si>
  <si>
    <t>124080.ZZ.ZZ</t>
  </si>
  <si>
    <t>124100.ZZ.ZZ</t>
  </si>
  <si>
    <t>124200.CD.WA</t>
  </si>
  <si>
    <t>124200.ZZ.ZZ</t>
  </si>
  <si>
    <t>124350.ED.ID</t>
  </si>
  <si>
    <t>124350.ZZ.ZZ</t>
  </si>
  <si>
    <t>124600.ZZ.ZZ</t>
  </si>
  <si>
    <t>124610.ZZ.ZZ</t>
  </si>
  <si>
    <t>124680.CD.AA</t>
  </si>
  <si>
    <t>124680.CD.OR</t>
  </si>
  <si>
    <t>124680.GD.ID</t>
  </si>
  <si>
    <t>124680.GD.OR</t>
  </si>
  <si>
    <t>124680.GD.ZZ</t>
  </si>
  <si>
    <t>124680.ZZ.ZZ</t>
  </si>
  <si>
    <t>124750.ZZ.ZZ</t>
  </si>
  <si>
    <t>124800.ZZ.ZZ</t>
  </si>
  <si>
    <t>124810.ZZ.ZZ</t>
  </si>
  <si>
    <t>124900.ED.WA</t>
  </si>
  <si>
    <t>124930.ED.WA</t>
  </si>
  <si>
    <t>124950.ED.AN</t>
  </si>
  <si>
    <t>124950.ZZ.ZZ</t>
  </si>
  <si>
    <t>128150.ZZ.ZZ</t>
  </si>
  <si>
    <t>128155.ZZ.ZZ</t>
  </si>
  <si>
    <t>128160.ZZ.ZZ</t>
  </si>
  <si>
    <t>128170.ZZ.ZZ</t>
  </si>
  <si>
    <t>128250.ZZ.ZZ</t>
  </si>
  <si>
    <t>128300.ZZ.ZZ</t>
  </si>
  <si>
    <t>128681.ZZ.ZZ</t>
  </si>
  <si>
    <t>131100.ZZ.ZZ</t>
  </si>
  <si>
    <t>131110.ZZ.ZZ</t>
  </si>
  <si>
    <t>131120.ZZ.ZZ</t>
  </si>
  <si>
    <t>131130.ZZ.ZZ</t>
  </si>
  <si>
    <t>131140.ZZ.ZZ</t>
  </si>
  <si>
    <t>131150.ZZ.ZZ</t>
  </si>
  <si>
    <t>131160.ZZ.ZZ</t>
  </si>
  <si>
    <t>131170.ZZ.ZZ</t>
  </si>
  <si>
    <t>131200.ZZ.ZZ</t>
  </si>
  <si>
    <t>131400.ZZ.ZZ</t>
  </si>
  <si>
    <t>134100.ZZ.ZZ</t>
  </si>
  <si>
    <t>134120.ZZ.ZZ</t>
  </si>
  <si>
    <t>134121.ZZ.ZZ</t>
  </si>
  <si>
    <t>134122.ZZ.ZZ</t>
  </si>
  <si>
    <t>134150.ZZ.ZZ</t>
  </si>
  <si>
    <t>134200.ZZ.ZZ</t>
  </si>
  <si>
    <t>134300.ZZ.ZZ</t>
  </si>
  <si>
    <t>134500.ZZ.ZZ</t>
  </si>
  <si>
    <t>135100.ZZ.ZZ</t>
  </si>
  <si>
    <t>135200.ZZ.ZZ</t>
  </si>
  <si>
    <t>135400.ZZ.ZZ</t>
  </si>
  <si>
    <t>135420.ZZ.ZZ</t>
  </si>
  <si>
    <t>135430.ZZ.ZZ</t>
  </si>
  <si>
    <t>135440.ZZ.ZZ</t>
  </si>
  <si>
    <t>135450.ZZ.ZZ</t>
  </si>
  <si>
    <t>135600.ZZ.ZZ</t>
  </si>
  <si>
    <t>135630.ZZ.ZZ</t>
  </si>
  <si>
    <t>136000.ZZ.ZZ</t>
  </si>
  <si>
    <t>136050.ZZ.ZZ</t>
  </si>
  <si>
    <t>136150.ZZ.ZZ</t>
  </si>
  <si>
    <t>136200.ZZ.ZZ</t>
  </si>
  <si>
    <t>136300.ZZ.ZZ</t>
  </si>
  <si>
    <t>136510.ZZ.ZZ</t>
  </si>
  <si>
    <t>141000.ZZ.ZZ</t>
  </si>
  <si>
    <t>141150.ZZ.ZZ</t>
  </si>
  <si>
    <t>142100.ZZ.ZZ</t>
  </si>
  <si>
    <t>142150.ZZ.ZZ</t>
  </si>
  <si>
    <t>142200.ZZ.ZZ</t>
  </si>
  <si>
    <t>142350.ZZ.ZZ</t>
  </si>
  <si>
    <t>142500.ZZ.ZZ</t>
  </si>
  <si>
    <t>142510.ZZ.ZZ</t>
  </si>
  <si>
    <t>142600.ZZ.ZZ</t>
  </si>
  <si>
    <t>142610.ZZ.ZZ</t>
  </si>
  <si>
    <t>142780.ZZ.ZZ</t>
  </si>
  <si>
    <t>142900.ZZ.ZZ</t>
  </si>
  <si>
    <t>143020.ZZ.ZZ</t>
  </si>
  <si>
    <t>143025.ZZ.ZZ</t>
  </si>
  <si>
    <t>143050.ZZ.ZZ</t>
  </si>
  <si>
    <t>143100.ZZ.ZZ</t>
  </si>
  <si>
    <t>143200.ZZ.ZZ</t>
  </si>
  <si>
    <t>143210.ZZ.ZZ</t>
  </si>
  <si>
    <t>143300.ZZ.ZZ</t>
  </si>
  <si>
    <t>143350.ZZ.ZZ</t>
  </si>
  <si>
    <t>143390.ZZ.ZZ</t>
  </si>
  <si>
    <t>143500.ZZ.ZZ</t>
  </si>
  <si>
    <t>143501.ZZ.ZZ</t>
  </si>
  <si>
    <t>143502.ZZ.ZZ</t>
  </si>
  <si>
    <t>143510.ZZ.ZZ</t>
  </si>
  <si>
    <t>143550.ZZ.ZZ</t>
  </si>
  <si>
    <t>143800.ZZ.ZZ</t>
  </si>
  <si>
    <t>143900.ZZ.ZZ</t>
  </si>
  <si>
    <t>144000.CD.WA</t>
  </si>
  <si>
    <t>144000.ZZ.ZZ</t>
  </si>
  <si>
    <t>144010.ZZ.ZZ</t>
  </si>
  <si>
    <t>144030.ED.AN</t>
  </si>
  <si>
    <t>144030.ED.ID</t>
  </si>
  <si>
    <t>144030.ED.WA</t>
  </si>
  <si>
    <t>144030.GD.AN</t>
  </si>
  <si>
    <t>144030.GD.AS</t>
  </si>
  <si>
    <t>144030.GD.ID</t>
  </si>
  <si>
    <t>144030.GD.OR</t>
  </si>
  <si>
    <t>144030.GD.WA</t>
  </si>
  <si>
    <t>144080.ED.ID</t>
  </si>
  <si>
    <t>144080.GD.OR</t>
  </si>
  <si>
    <t>144080.ZZ.ZZ</t>
  </si>
  <si>
    <t>144140.CD.AA</t>
  </si>
  <si>
    <t>144140.ZZ.ZZ</t>
  </si>
  <si>
    <t>144200.CD.AA</t>
  </si>
  <si>
    <t>144200.CD.ID</t>
  </si>
  <si>
    <t>144200.CD.WA</t>
  </si>
  <si>
    <t>144200.CD.ZZ</t>
  </si>
  <si>
    <t>144200.ED.MT</t>
  </si>
  <si>
    <t>144200.GD.CA</t>
  </si>
  <si>
    <t>144200.GD.OR</t>
  </si>
  <si>
    <t>144600.CD.AA</t>
  </si>
  <si>
    <t>144600.CD.ID</t>
  </si>
  <si>
    <t>144600.CD.WA</t>
  </si>
  <si>
    <t>144600.ED.WA</t>
  </si>
  <si>
    <t>144600.GD.CA</t>
  </si>
  <si>
    <t>144600.GD.OR</t>
  </si>
  <si>
    <t>144610.ED.AN</t>
  </si>
  <si>
    <t>144610.GD.AA</t>
  </si>
  <si>
    <t>144700.CD.ID</t>
  </si>
  <si>
    <t>144700.CD.WA</t>
  </si>
  <si>
    <t>144700.ED.ID</t>
  </si>
  <si>
    <t>144700.ED.WA</t>
  </si>
  <si>
    <t>144700.GD.CA</t>
  </si>
  <si>
    <t>144700.GD.OR</t>
  </si>
  <si>
    <t>144990.CD.AA</t>
  </si>
  <si>
    <t>144990.CD.AN</t>
  </si>
  <si>
    <t>144990.GD.AS</t>
  </si>
  <si>
    <t>144990.ZZ.ZZ</t>
  </si>
  <si>
    <t>145000.ZZ.ZZ</t>
  </si>
  <si>
    <t>146000.ZZ.ZZ</t>
  </si>
  <si>
    <t>146100.ZZ.ZZ</t>
  </si>
  <si>
    <t>146150.ZZ.ZZ</t>
  </si>
  <si>
    <t>146200.ZZ.ZZ</t>
  </si>
  <si>
    <t>146205.ZZ.ZZ</t>
  </si>
  <si>
    <t>146210.ZZ.ZZ</t>
  </si>
  <si>
    <t>146240.ZZ.ZZ</t>
  </si>
  <si>
    <t>146250.ZZ.ZZ</t>
  </si>
  <si>
    <t>146260.ZZ.ZZ</t>
  </si>
  <si>
    <t>146290.ZZ.ZZ</t>
  </si>
  <si>
    <t>146300.ZZ.ZZ</t>
  </si>
  <si>
    <t>146310.ZZ.ZZ</t>
  </si>
  <si>
    <t>146320.ZZ.ZZ</t>
  </si>
  <si>
    <t>146340.ZZ.ZZ</t>
  </si>
  <si>
    <t>146360.ZZ.ZZ</t>
  </si>
  <si>
    <t>146370.ZZ.ZZ</t>
  </si>
  <si>
    <t>146500.ZZ.ZZ</t>
  </si>
  <si>
    <t>146610.ZZ.ZZ</t>
  </si>
  <si>
    <t>151120.ZZ.ZZ</t>
  </si>
  <si>
    <t>151210.ZZ.ZZ</t>
  </si>
  <si>
    <t>151310.ZZ.ZZ</t>
  </si>
  <si>
    <t>151410.ZZ.ZZ</t>
  </si>
  <si>
    <t>154100.ZZ.ZZ</t>
  </si>
  <si>
    <t>154300.ZZ.ZZ</t>
  </si>
  <si>
    <t>154400.ZZ.ZZ</t>
  </si>
  <si>
    <t>154500.ZZ.ZZ</t>
  </si>
  <si>
    <t>154550.ZZ.ZZ</t>
  </si>
  <si>
    <t>154560.ZZ.ZZ</t>
  </si>
  <si>
    <t>163000.ZZ.ZZ</t>
  </si>
  <si>
    <t>163200.ZZ.ZZ</t>
  </si>
  <si>
    <t>164100.GD.AN</t>
  </si>
  <si>
    <t>164100.GD.OR</t>
  </si>
  <si>
    <t>164105.GD.OR</t>
  </si>
  <si>
    <t>164110.GD.OR</t>
  </si>
  <si>
    <t>164115.GD.AA</t>
  </si>
  <si>
    <t>164115.GD.AN</t>
  </si>
  <si>
    <t>164115.GD.OR</t>
  </si>
  <si>
    <t>164200.GD.AN</t>
  </si>
  <si>
    <t>164200.GD.CA</t>
  </si>
  <si>
    <t>164200.GD.OR</t>
  </si>
  <si>
    <t>164230.GD.CA</t>
  </si>
  <si>
    <t>165100.ZZ.ZZ</t>
  </si>
  <si>
    <t>165110.ZZ.ZZ</t>
  </si>
  <si>
    <t>165120.ZZ.ZZ</t>
  </si>
  <si>
    <t>165130.ZZ.ZZ</t>
  </si>
  <si>
    <t>165140.ZZ.ZZ</t>
  </si>
  <si>
    <t>165150.ZZ.AA</t>
  </si>
  <si>
    <t>165150.ZZ.ZZ</t>
  </si>
  <si>
    <t>165170.ZZ.ZZ</t>
  </si>
  <si>
    <t>165180.ZZ.ZZ</t>
  </si>
  <si>
    <t>165190.ZZ.ZZ</t>
  </si>
  <si>
    <t>165191.ZZ.ZZ</t>
  </si>
  <si>
    <t>165200.ZZ.ZZ</t>
  </si>
  <si>
    <t>165210.ED.AN</t>
  </si>
  <si>
    <t>165210.ZZ.ZZ</t>
  </si>
  <si>
    <t>165220.ZZ.ZZ</t>
  </si>
  <si>
    <t>165230.ZZ.ZZ</t>
  </si>
  <si>
    <t>165240.ZZ.ZZ</t>
  </si>
  <si>
    <t>165250.ZZ.ZZ</t>
  </si>
  <si>
    <t>165260.ZZ.ZZ</t>
  </si>
  <si>
    <t>165270.ZZ.ZZ</t>
  </si>
  <si>
    <t>165280.ZZ.ZZ</t>
  </si>
  <si>
    <t>165312.ED.AN</t>
  </si>
  <si>
    <t>165312.ZZ.ZZ</t>
  </si>
  <si>
    <t>165320.GD.CA</t>
  </si>
  <si>
    <t>165320.GD.ID</t>
  </si>
  <si>
    <t>165320.GD.OR</t>
  </si>
  <si>
    <t>165320.GD.WA</t>
  </si>
  <si>
    <t>165340.ED.AN</t>
  </si>
  <si>
    <t>165340.GD.AN</t>
  </si>
  <si>
    <t>165350.ED.AN</t>
  </si>
  <si>
    <t>165350.GD.AN</t>
  </si>
  <si>
    <t>165360.ED.AN</t>
  </si>
  <si>
    <t>165360.GD.AN</t>
  </si>
  <si>
    <t>165370.ED.AN</t>
  </si>
  <si>
    <t>165370.GD.AN</t>
  </si>
  <si>
    <t>165380.ED.AN</t>
  </si>
  <si>
    <t>165380.GD.AN</t>
  </si>
  <si>
    <t>165390.ED.AN</t>
  </si>
  <si>
    <t>165390.GD.AN</t>
  </si>
  <si>
    <t>165545.GD.AN</t>
  </si>
  <si>
    <t>165545.GD.OR</t>
  </si>
  <si>
    <t>165550.ZZ.ZZ</t>
  </si>
  <si>
    <t>165681.ED.AN</t>
  </si>
  <si>
    <t>165681.ZZ.ZZ</t>
  </si>
  <si>
    <t>165810.ZZ.ZZ</t>
  </si>
  <si>
    <t>171000.ZZ.ZZ</t>
  </si>
  <si>
    <t>172500.ZZ.ZZ</t>
  </si>
  <si>
    <t>172510.ZZ.ZZ</t>
  </si>
  <si>
    <t>174050.ZZ.ZZ</t>
  </si>
  <si>
    <t>174100.ZZ.ZZ</t>
  </si>
  <si>
    <t>174500.ZZ.ZZ</t>
  </si>
  <si>
    <t>175740.ZZ.ZZ</t>
  </si>
  <si>
    <t>175750.ZZ.ZZ</t>
  </si>
  <si>
    <t>176100.ZZ.ZZ</t>
  </si>
  <si>
    <t>176110.ZZ.ZZ</t>
  </si>
  <si>
    <t>176740.ZZ.ZZ</t>
  </si>
  <si>
    <t>176745.ZZ.ZZ</t>
  </si>
  <si>
    <t>176750.ZZ.ZZ</t>
  </si>
  <si>
    <t>181330.ZZ.ZZ</t>
  </si>
  <si>
    <t>181750.ZZ.ZZ</t>
  </si>
  <si>
    <t>181860.ZZ.ZZ</t>
  </si>
  <si>
    <t>181870.ZZ.ZZ</t>
  </si>
  <si>
    <t>181880.ZZ.ZZ</t>
  </si>
  <si>
    <t>181930.ZZ.ZZ</t>
  </si>
  <si>
    <t>181950.ZZ.ZZ</t>
  </si>
  <si>
    <t>181960.ZZ.ZZ</t>
  </si>
  <si>
    <t>181990.ZZ.ZZ</t>
  </si>
  <si>
    <t>182300.CD.AA</t>
  </si>
  <si>
    <t>182300.CD.AN</t>
  </si>
  <si>
    <t>182301.CD.AA</t>
  </si>
  <si>
    <t>182305.CD.AA</t>
  </si>
  <si>
    <t>182310.CD.AA</t>
  </si>
  <si>
    <t>182312.ED.WA</t>
  </si>
  <si>
    <t>182315.CD.AA</t>
  </si>
  <si>
    <t>182316.CD.ID</t>
  </si>
  <si>
    <t>182316.GD.OR</t>
  </si>
  <si>
    <t>182320.ED.WA</t>
  </si>
  <si>
    <t>182321.GD.OR</t>
  </si>
  <si>
    <t>182322.ED.ID</t>
  </si>
  <si>
    <t>182322.ED.WA</t>
  </si>
  <si>
    <t>182323.ED.ID</t>
  </si>
  <si>
    <t>182323.ED.WA</t>
  </si>
  <si>
    <t>182324.ED.AN</t>
  </si>
  <si>
    <t>182324.ED.WA</t>
  </si>
  <si>
    <t>182325.ED.AN</t>
  </si>
  <si>
    <t>182325.ED.ID</t>
  </si>
  <si>
    <t>182326.ED.ID</t>
  </si>
  <si>
    <t>182328.GD.OR</t>
  </si>
  <si>
    <t>182328.GD.WA</t>
  </si>
  <si>
    <t>182329.GD.WA</t>
  </si>
  <si>
    <t>182330.CD.ID</t>
  </si>
  <si>
    <t>182330.ED.AN</t>
  </si>
  <si>
    <t>182330.ED.ID</t>
  </si>
  <si>
    <t>182330.GD.ID</t>
  </si>
  <si>
    <t>182333.ED.AN</t>
  </si>
  <si>
    <t>182335.ED.ID</t>
  </si>
  <si>
    <t>182335.GD.ID</t>
  </si>
  <si>
    <t>182340.ED.ID</t>
  </si>
  <si>
    <t>182345.ED.AN</t>
  </si>
  <si>
    <t>182345.ED.ID</t>
  </si>
  <si>
    <t>182345.ED.WA</t>
  </si>
  <si>
    <t>182346.ED.ID</t>
  </si>
  <si>
    <t>182346.ED.WA</t>
  </si>
  <si>
    <t>182350.ED.WA</t>
  </si>
  <si>
    <t>182351.ED.ID</t>
  </si>
  <si>
    <t>182351.ED.WA</t>
  </si>
  <si>
    <t>182355.ED.ID</t>
  </si>
  <si>
    <t>182355.ED.WA</t>
  </si>
  <si>
    <t>182360.ED.WA</t>
  </si>
  <si>
    <t>182362.ED.WA</t>
  </si>
  <si>
    <t>182364.ED.ID</t>
  </si>
  <si>
    <t>182365.ED.ID</t>
  </si>
  <si>
    <t>182370.ED.ID</t>
  </si>
  <si>
    <t>182372.ED.ID</t>
  </si>
  <si>
    <t>182372.ED.WA</t>
  </si>
  <si>
    <t>182374.CD.AA</t>
  </si>
  <si>
    <t>182374.ZZ.ZZ</t>
  </si>
  <si>
    <t>182375.CD.AA</t>
  </si>
  <si>
    <t>182376.CD.AA</t>
  </si>
  <si>
    <t>182376.ED.AN</t>
  </si>
  <si>
    <t>182380.GD.OR</t>
  </si>
  <si>
    <t>182381.ED.AN</t>
  </si>
  <si>
    <t>182381.ED.AS</t>
  </si>
  <si>
    <t>182382.ED.WA</t>
  </si>
  <si>
    <t>182383.CD.AA</t>
  </si>
  <si>
    <t>182383.ZZ.ZZ</t>
  </si>
  <si>
    <t>182384.ED.ID</t>
  </si>
  <si>
    <t>182385.ED.ID</t>
  </si>
  <si>
    <t>182386.ED.ID</t>
  </si>
  <si>
    <t>182387.ED.ID</t>
  </si>
  <si>
    <t>182389.ED.AN</t>
  </si>
  <si>
    <t>182390.GD.ID</t>
  </si>
  <si>
    <t>182390.GD.WA</t>
  </si>
  <si>
    <t>182391.ED.WA</t>
  </si>
  <si>
    <t>182395.CD.AA</t>
  </si>
  <si>
    <t>182396.CD.AA</t>
  </si>
  <si>
    <t>182399.ED.AN</t>
  </si>
  <si>
    <t>182399.GD.AA</t>
  </si>
  <si>
    <t>182740.CD.AA</t>
  </si>
  <si>
    <t>183000.ED.ZZ</t>
  </si>
  <si>
    <t>183000.GD.ZZ</t>
  </si>
  <si>
    <t>183000.ZZ.ZZ</t>
  </si>
  <si>
    <t>184020.ZZ.ZZ</t>
  </si>
  <si>
    <t>184054.ZZ.ZZ</t>
  </si>
  <si>
    <t>184055.ZZ.ZZ</t>
  </si>
  <si>
    <t>184057.ZZ.ZZ</t>
  </si>
  <si>
    <t>184058.ZZ.ZZ</t>
  </si>
  <si>
    <t>184068.ZZ.ZZ</t>
  </si>
  <si>
    <t>184100.ZZ.ZZ</t>
  </si>
  <si>
    <t>184150.ZZ.ZZ</t>
  </si>
  <si>
    <t>184200.ZZ.ZZ</t>
  </si>
  <si>
    <t>184250.ZZ.ZZ</t>
  </si>
  <si>
    <t>184260.ZZ.ZZ</t>
  </si>
  <si>
    <t>184270.ZZ.ZZ</t>
  </si>
  <si>
    <t>184290.ZZ.ZZ</t>
  </si>
  <si>
    <t>184300.ZZ.ZZ</t>
  </si>
  <si>
    <t>184400.ZZ.ZZ</t>
  </si>
  <si>
    <t>184500.ZZ.ZZ</t>
  </si>
  <si>
    <t>184800.ZZ.ZZ</t>
  </si>
  <si>
    <t>184900.ZZ.ZZ</t>
  </si>
  <si>
    <t>184996.ZZ.ZZ</t>
  </si>
  <si>
    <t>184997.ZZ.ZZ</t>
  </si>
  <si>
    <t>184998.ZZ.ZZ</t>
  </si>
  <si>
    <t>184999.ZZ.ZZ</t>
  </si>
  <si>
    <t>186000.ED.WA</t>
  </si>
  <si>
    <t>186000.ZZ.ZZ</t>
  </si>
  <si>
    <t>186010.ED.WA</t>
  </si>
  <si>
    <t>186020.ED.WA</t>
  </si>
  <si>
    <t>186030.ED.WA</t>
  </si>
  <si>
    <t>186035.ED.WA</t>
  </si>
  <si>
    <t>186040.ED.WA</t>
  </si>
  <si>
    <t>186045.ED.WA</t>
  </si>
  <si>
    <t>186050.ZZ.ZZ</t>
  </si>
  <si>
    <t>186055.ZZ.ZZ</t>
  </si>
  <si>
    <t>186060.ZZ.ZZ</t>
  </si>
  <si>
    <t>186100.ED.ID</t>
  </si>
  <si>
    <t>186100.ED.WA</t>
  </si>
  <si>
    <t>186155.ZZ.ZZ</t>
  </si>
  <si>
    <t>186170.ZZ.ZZ</t>
  </si>
  <si>
    <t>186180.ZZ.ZZ</t>
  </si>
  <si>
    <t>186200.ED.ID</t>
  </si>
  <si>
    <t>186200.ED.WA</t>
  </si>
  <si>
    <t>186200.ED.ZZ</t>
  </si>
  <si>
    <t>186200.ZZ.ZZ</t>
  </si>
  <si>
    <t>186205.ZZ.ZZ</t>
  </si>
  <si>
    <t>186210.ZZ.ZZ</t>
  </si>
  <si>
    <t>186270.ED.WA</t>
  </si>
  <si>
    <t>186280.ED.WA</t>
  </si>
  <si>
    <t>186290.ED.WA</t>
  </si>
  <si>
    <t>186312.ED.WA</t>
  </si>
  <si>
    <t>186320.ZZ.ZZ</t>
  </si>
  <si>
    <t>186321.ED.AN</t>
  </si>
  <si>
    <t>186321.ED.WA</t>
  </si>
  <si>
    <t>186322.ED.WA</t>
  </si>
  <si>
    <t>186328.GD.WA</t>
  </si>
  <si>
    <t>186330.ZZ.ZZ</t>
  </si>
  <si>
    <t>186350.ED.WA</t>
  </si>
  <si>
    <t>186360.ED.ID</t>
  </si>
  <si>
    <t>186360.ED.WA</t>
  </si>
  <si>
    <t>186365.ED.ID</t>
  </si>
  <si>
    <t>186365.ED.WA</t>
  </si>
  <si>
    <t>186370.ED.ID</t>
  </si>
  <si>
    <t>186380.ED.ID</t>
  </si>
  <si>
    <t>186382.ED.ID</t>
  </si>
  <si>
    <t>186390.ED.ID</t>
  </si>
  <si>
    <t>186400.CD.AA</t>
  </si>
  <si>
    <t>186400.ZZ.AA</t>
  </si>
  <si>
    <t>186400.ZZ.ZZ</t>
  </si>
  <si>
    <t>186401.ZZ.ZZ</t>
  </si>
  <si>
    <t>186410.ZZ.AA</t>
  </si>
  <si>
    <t>186410.ZZ.ZZ</t>
  </si>
  <si>
    <t>186420.ZZ.AA</t>
  </si>
  <si>
    <t>186420.ZZ.AS</t>
  </si>
  <si>
    <t>186420.ZZ.ZZ</t>
  </si>
  <si>
    <t>186430.ZZ.ZZ</t>
  </si>
  <si>
    <t>186460.ZZ.ZZ</t>
  </si>
  <si>
    <t>186650.ZZ.ZZ</t>
  </si>
  <si>
    <t>186700.ED.AN</t>
  </si>
  <si>
    <t>186700.ED.ID</t>
  </si>
  <si>
    <t>186700.ED.WA</t>
  </si>
  <si>
    <t>186700.GD.AN</t>
  </si>
  <si>
    <t>186700.GD.CA</t>
  </si>
  <si>
    <t>186700.GD.ID</t>
  </si>
  <si>
    <t>186700.GD.OR</t>
  </si>
  <si>
    <t>186700.GD.WA</t>
  </si>
  <si>
    <t>186700.ZZ.ZZ</t>
  </si>
  <si>
    <t>186710.ED.ID</t>
  </si>
  <si>
    <t>186710.GD.ID</t>
  </si>
  <si>
    <t>186710.GD.OR</t>
  </si>
  <si>
    <t>186710.GD.WA</t>
  </si>
  <si>
    <t>186710.ZZ.ZZ</t>
  </si>
  <si>
    <t>186800.ED.AN</t>
  </si>
  <si>
    <t>186800.ED.ID</t>
  </si>
  <si>
    <t>186800.ED.WA</t>
  </si>
  <si>
    <t>186810.ED.WA</t>
  </si>
  <si>
    <t>186820.ED.WA</t>
  </si>
  <si>
    <t>186830.ED.ID</t>
  </si>
  <si>
    <t>186830.ED.WA</t>
  </si>
  <si>
    <t>186840.ED.ID</t>
  </si>
  <si>
    <t>186840.ED.WA</t>
  </si>
  <si>
    <t>186850.ED.AN</t>
  </si>
  <si>
    <t>186850.ED.ID</t>
  </si>
  <si>
    <t>186850.ED.WA</t>
  </si>
  <si>
    <t>186860.ED.ID</t>
  </si>
  <si>
    <t>186860.ZZ.ZZ</t>
  </si>
  <si>
    <t>186870.ED.AN</t>
  </si>
  <si>
    <t>186870.ZZ.ZZ</t>
  </si>
  <si>
    <t>186880.ZZ.ZZ</t>
  </si>
  <si>
    <t>186890.ED.WA</t>
  </si>
  <si>
    <t>186900.ZZ.WA</t>
  </si>
  <si>
    <t>186900.ZZ.ZZ</t>
  </si>
  <si>
    <t>186910.ZZ.ZZ</t>
  </si>
  <si>
    <t>186920.ZZ.ZZ</t>
  </si>
  <si>
    <t>186940.ZZ.ZZ</t>
  </si>
  <si>
    <t>186980.ZZ.ZZ</t>
  </si>
  <si>
    <t>186990.ZZ.ZZ</t>
  </si>
  <si>
    <t>189860.ZZ.ZZ</t>
  </si>
  <si>
    <t>190000.CD.AA</t>
  </si>
  <si>
    <t>190000.ED.AN</t>
  </si>
  <si>
    <t>190000.ED.WA</t>
  </si>
  <si>
    <t>190005.CD.ID</t>
  </si>
  <si>
    <t>190010.GD.OR</t>
  </si>
  <si>
    <t>190020.ED.AN</t>
  </si>
  <si>
    <t>190025.ED.AN</t>
  </si>
  <si>
    <t>190030.ZZ.ZZ</t>
  </si>
  <si>
    <t>190040.CD.ID</t>
  </si>
  <si>
    <t>190040.ED.ID</t>
  </si>
  <si>
    <t>190050.ZZ.ZZ</t>
  </si>
  <si>
    <t>190060.ZZ.ZZ</t>
  </si>
  <si>
    <t>190070.ZZ.ZZ</t>
  </si>
  <si>
    <t>190080.ZZ.ZZ</t>
  </si>
  <si>
    <t>190090.ZZ.ZZ</t>
  </si>
  <si>
    <t>190100.ZZ.ZZ</t>
  </si>
  <si>
    <t>190110.ED.ID</t>
  </si>
  <si>
    <t>190110.ED.WA</t>
  </si>
  <si>
    <t>190120.ED.AN</t>
  </si>
  <si>
    <t>190122.GD.OR</t>
  </si>
  <si>
    <t>190130.ED.AN</t>
  </si>
  <si>
    <t>190130.ZZ.ZZ</t>
  </si>
  <si>
    <t>190140.ED.AN</t>
  </si>
  <si>
    <t>190140.ED.ID</t>
  </si>
  <si>
    <t>190140.ED.WA</t>
  </si>
  <si>
    <t>190140.GD.AN</t>
  </si>
  <si>
    <t>190140.GD.ID</t>
  </si>
  <si>
    <t>190140.GD.WA</t>
  </si>
  <si>
    <t>190150.CD.AA</t>
  </si>
  <si>
    <t>190150.CD.AN</t>
  </si>
  <si>
    <t>190150.ZZ.ZZ</t>
  </si>
  <si>
    <t>190151.ZZ.ZZ</t>
  </si>
  <si>
    <t>190155.ZZ.ZZ</t>
  </si>
  <si>
    <t>190160.CD.AN</t>
  </si>
  <si>
    <t>190160.ED.ID</t>
  </si>
  <si>
    <t>190160.ED.WA</t>
  </si>
  <si>
    <t>190160.GD.ID</t>
  </si>
  <si>
    <t>190160.GD.OR</t>
  </si>
  <si>
    <t>190160.GD.WA</t>
  </si>
  <si>
    <t>190160.ZZ.ZZ</t>
  </si>
  <si>
    <t>190170.ZZ.ZZ</t>
  </si>
  <si>
    <t>190180.GD.AN</t>
  </si>
  <si>
    <t>190180.GD.WA</t>
  </si>
  <si>
    <t>190180.ZZ.ZZ</t>
  </si>
  <si>
    <t>190190.ZZ.ZZ</t>
  </si>
  <si>
    <t>190200.ED.AN</t>
  </si>
  <si>
    <t>190200.GD.AN</t>
  </si>
  <si>
    <t>190200.GD.AS</t>
  </si>
  <si>
    <t>190200.GD.OR</t>
  </si>
  <si>
    <t>190210.ZZ.ZZ</t>
  </si>
  <si>
    <t>190220.ED.WA</t>
  </si>
  <si>
    <t>190230.ED.AN</t>
  </si>
  <si>
    <t>190240.ED.ID</t>
  </si>
  <si>
    <t>190240.ED.WA</t>
  </si>
  <si>
    <t>190250.GD.OR</t>
  </si>
  <si>
    <t>190260.ZZ.ZZ</t>
  </si>
  <si>
    <t>190300.ZZ.ZZ</t>
  </si>
  <si>
    <t>190310.ZZ.ZZ</t>
  </si>
  <si>
    <t>190325.ED.AN</t>
  </si>
  <si>
    <t>190331.ED.ID</t>
  </si>
  <si>
    <t>190335.ED.ID</t>
  </si>
  <si>
    <t>190335.GD.ID</t>
  </si>
  <si>
    <t>190360.ED.WA</t>
  </si>
  <si>
    <t>190390.GD.AN</t>
  </si>
  <si>
    <t>190400.ED.AN</t>
  </si>
  <si>
    <t>190400.ED.ID</t>
  </si>
  <si>
    <t>190400.ED.WA</t>
  </si>
  <si>
    <t>190420.ED.ID</t>
  </si>
  <si>
    <t>190420.ED.WA</t>
  </si>
  <si>
    <t>190449.ED.ID</t>
  </si>
  <si>
    <t>190449.GD.ID</t>
  </si>
  <si>
    <t>190450.ED.ID</t>
  </si>
  <si>
    <t>190450.ED.WA</t>
  </si>
  <si>
    <t>190500.ZZ.ZZ</t>
  </si>
  <si>
    <t>190510.ZZ.ZZ</t>
  </si>
  <si>
    <t>190540.ZZ.ZZ</t>
  </si>
  <si>
    <t>190600.ED.AN</t>
  </si>
  <si>
    <t>190600.ED.WA</t>
  </si>
  <si>
    <t>190610.ED.ID</t>
  </si>
  <si>
    <t>190610.ED.WA</t>
  </si>
  <si>
    <t>190610.GD.CA</t>
  </si>
  <si>
    <t>190610.GD.ID</t>
  </si>
  <si>
    <t>190610.GD.OR</t>
  </si>
  <si>
    <t>190610.GD.WA</t>
  </si>
  <si>
    <t>190615.ED.ID</t>
  </si>
  <si>
    <t>190615.GD.ID</t>
  </si>
  <si>
    <t>190615.GD.OR</t>
  </si>
  <si>
    <t>190740.ZZ.ZZ</t>
  </si>
  <si>
    <t>190741.ZZ.ZZ</t>
  </si>
  <si>
    <t>190800.CD.AA</t>
  </si>
  <si>
    <t>190810.CD.AA</t>
  </si>
  <si>
    <t>190810.ED.AN</t>
  </si>
  <si>
    <t>190820.CD.AA</t>
  </si>
  <si>
    <t>190820.ZZ.ZZ</t>
  </si>
  <si>
    <t>190821.CD.AA</t>
  </si>
  <si>
    <t>190822.CD.AA</t>
  </si>
  <si>
    <t>190830.CD.AA</t>
  </si>
  <si>
    <t>190840.CD.AA</t>
  </si>
  <si>
    <t>190850.ED.AN</t>
  </si>
  <si>
    <t>190850.GD.AN</t>
  </si>
  <si>
    <t>190880.ZZ.ZZ</t>
  </si>
  <si>
    <t>190950.ED.AN</t>
  </si>
  <si>
    <t>190950.ZZ.ZZ</t>
  </si>
  <si>
    <t>191000.GD.ID</t>
  </si>
  <si>
    <t>191000.GD.OR</t>
  </si>
  <si>
    <t>191000.GD.WA</t>
  </si>
  <si>
    <t>191001.GD.ID</t>
  </si>
  <si>
    <t>191001.GD.WA</t>
  </si>
  <si>
    <t>191005.GD.ID</t>
  </si>
  <si>
    <t>191005.GD.WA</t>
  </si>
  <si>
    <t>191010.GD.ID</t>
  </si>
  <si>
    <t>191010.GD.WA</t>
  </si>
  <si>
    <t>191015.GD.ID</t>
  </si>
  <si>
    <t>191020.GD.CA</t>
  </si>
  <si>
    <t>191025.GD.WA</t>
  </si>
  <si>
    <t>191025.ZZ.ZZ</t>
  </si>
  <si>
    <t>191500.GD.AN</t>
  </si>
  <si>
    <t>191710.GD.OR</t>
  </si>
  <si>
    <t>191711.GD.OR</t>
  </si>
  <si>
    <t>191720.GD.OR</t>
  </si>
  <si>
    <t>191721.GD.OR</t>
  </si>
  <si>
    <t>191722.GD.OR</t>
  </si>
  <si>
    <t>191723.GD.OR</t>
  </si>
  <si>
    <t>191724.GD.OR</t>
  </si>
  <si>
    <t>191890.GD.OR</t>
  </si>
  <si>
    <t>191899.GD.OR</t>
  </si>
  <si>
    <t>191900.GD.OR</t>
  </si>
  <si>
    <t>191901.GD.OR</t>
  </si>
  <si>
    <t>191902.GD.OR</t>
  </si>
  <si>
    <t>191903.GD.OR</t>
  </si>
  <si>
    <t>191904.GD.OR</t>
  </si>
  <si>
    <t>191905.GD.OR</t>
  </si>
  <si>
    <t>191906.GD.OR</t>
  </si>
  <si>
    <t>191907.GD.OR</t>
  </si>
  <si>
    <t>191908.GD.OR</t>
  </si>
  <si>
    <t>191909.GD.OR</t>
  </si>
  <si>
    <t>191910.GD.OR</t>
  </si>
  <si>
    <t>191911.GD.OR</t>
  </si>
  <si>
    <t>191912.GD.OR</t>
  </si>
  <si>
    <t>191980.GD.AA</t>
  </si>
  <si>
    <t>191990.GD.AA</t>
  </si>
  <si>
    <t>200000.ZZ.ZZ</t>
  </si>
  <si>
    <t>201000.ZZ.ZZ</t>
  </si>
  <si>
    <t>211000.ZZ.ZZ</t>
  </si>
  <si>
    <t>214000.ZZ.ZZ</t>
  </si>
  <si>
    <t>214010.ZZ.ZZ</t>
  </si>
  <si>
    <t>214030.ZZ.ZZ</t>
  </si>
  <si>
    <t>214040.ZZ.ZZ</t>
  </si>
  <si>
    <t>214050.ZZ.ZZ</t>
  </si>
  <si>
    <t>214060.ZZ.ZZ</t>
  </si>
  <si>
    <t>214870.ZZ.ZZ</t>
  </si>
  <si>
    <t>215100.ZZ.ZZ</t>
  </si>
  <si>
    <t>216000.ZZ.ZZ</t>
  </si>
  <si>
    <t>216100.ZZ.ZZ</t>
  </si>
  <si>
    <t>216150.ZZ.ZZ</t>
  </si>
  <si>
    <t>219000.ZZ.ZZ</t>
  </si>
  <si>
    <t>219100.ZZ.ZZ</t>
  </si>
  <si>
    <t>219200.ZZ.ZZ</t>
  </si>
  <si>
    <t>219300.ZZ.ZZ</t>
  </si>
  <si>
    <t>219400.ZZ.ZZ</t>
  </si>
  <si>
    <t>219500.ZZ.ZZ</t>
  </si>
  <si>
    <t>221160.ZZ.ZZ</t>
  </si>
  <si>
    <t>221300.ZZ.ZZ</t>
  </si>
  <si>
    <t>221330.ZZ.ZZ</t>
  </si>
  <si>
    <t>221331.ZZ.ZZ</t>
  </si>
  <si>
    <t>221332.ZZ.ZZ</t>
  </si>
  <si>
    <t>221333.ZZ.ZZ</t>
  </si>
  <si>
    <t>221334.ZZ.ZZ</t>
  </si>
  <si>
    <t>221335.ZZ.ZZ</t>
  </si>
  <si>
    <t>221336.ZZ.ZZ</t>
  </si>
  <si>
    <t>221340.ZZ.ZZ</t>
  </si>
  <si>
    <t>221350.ZZ.ZZ</t>
  </si>
  <si>
    <t>221360.ZZ.ZZ</t>
  </si>
  <si>
    <t>221370.ZZ.ZZ</t>
  </si>
  <si>
    <t>221380.ZZ.ZZ</t>
  </si>
  <si>
    <t>221390.ZZ.ZZ</t>
  </si>
  <si>
    <t>221400.ZZ.ZZ</t>
  </si>
  <si>
    <t>221410.ZZ.ZZ</t>
  </si>
  <si>
    <t>221420.ZZ.ZZ</t>
  </si>
  <si>
    <t>221430.ZZ.ZZ</t>
  </si>
  <si>
    <t>221440.ZZ.ZZ</t>
  </si>
  <si>
    <t>221450.ZZ.ZZ</t>
  </si>
  <si>
    <t>221460.ZZ.ZZ</t>
  </si>
  <si>
    <t>221470.ZZ.ZZ</t>
  </si>
  <si>
    <t>221480.ZZ.ZZ</t>
  </si>
  <si>
    <t>221500.ZZ.ZZ</t>
  </si>
  <si>
    <t>221520.ZZ.ZZ</t>
  </si>
  <si>
    <t>221540.ZZ.ZZ</t>
  </si>
  <si>
    <t>221550.ZZ.ZZ</t>
  </si>
  <si>
    <t>221560.ZZ.ZZ</t>
  </si>
  <si>
    <t>221570.ZZ.ZZ</t>
  </si>
  <si>
    <t>221580.ZZ.ZZ</t>
  </si>
  <si>
    <t>221600.ZZ.ZZ</t>
  </si>
  <si>
    <t>222000.ZZ.ZZ</t>
  </si>
  <si>
    <t>223010.ZZ.ZZ</t>
  </si>
  <si>
    <t>223300.ZZ.ZZ</t>
  </si>
  <si>
    <t>223310.ZZ.ZZ</t>
  </si>
  <si>
    <t>223320.ZZ.ZZ</t>
  </si>
  <si>
    <t>224100.ZZ.ZZ</t>
  </si>
  <si>
    <t>224500.ZZ.ZZ</t>
  </si>
  <si>
    <t>224550.ZZ.ZZ</t>
  </si>
  <si>
    <t>224600.ZZ.ZZ</t>
  </si>
  <si>
    <t>224610.ZZ.ZZ</t>
  </si>
  <si>
    <t>224620.ZZ.ZZ</t>
  </si>
  <si>
    <t>224640.ZZ.ZZ</t>
  </si>
  <si>
    <t>224650.ZZ.ZZ</t>
  </si>
  <si>
    <t>225000.ZZ.ZZ</t>
  </si>
  <si>
    <t>226000.ZZ.ZZ</t>
  </si>
  <si>
    <t>227000.ZZ.ZZ</t>
  </si>
  <si>
    <t>228200.ED.AN</t>
  </si>
  <si>
    <t>228200.GD.AN</t>
  </si>
  <si>
    <t>228200.GD.AS</t>
  </si>
  <si>
    <t>228200.GD.OR</t>
  </si>
  <si>
    <t>228200.GD.WA</t>
  </si>
  <si>
    <t>228200.ZZ.ZZ</t>
  </si>
  <si>
    <t>228210.ED.ID</t>
  </si>
  <si>
    <t>228210.ED.MT</t>
  </si>
  <si>
    <t>228210.ED.WA</t>
  </si>
  <si>
    <t>228210.GD.CA</t>
  </si>
  <si>
    <t>228210.GD.ID</t>
  </si>
  <si>
    <t>228210.GD.OR</t>
  </si>
  <si>
    <t>228210.GD.WA</t>
  </si>
  <si>
    <t>228210.ZZ.ZZ</t>
  </si>
  <si>
    <t>228300.ZZ.ZZ</t>
  </si>
  <si>
    <t>228301.ZZ.ZZ</t>
  </si>
  <si>
    <t>228310.ZZ.ZZ</t>
  </si>
  <si>
    <t>228311.ZZ.ZZ</t>
  </si>
  <si>
    <t>228320.ZZ.ZZ</t>
  </si>
  <si>
    <t>228321.ZZ.ZZ</t>
  </si>
  <si>
    <t>228330.ZZ.ZZ</t>
  </si>
  <si>
    <t>228331.ZZ.ZZ</t>
  </si>
  <si>
    <t>228335.ZZ.ZZ</t>
  </si>
  <si>
    <t>228340.ZZ.ZZ</t>
  </si>
  <si>
    <t>228350.ZZ.ZZ</t>
  </si>
  <si>
    <t>228351.ZZ.ZZ</t>
  </si>
  <si>
    <t>228399.ZZ.ZZ</t>
  </si>
  <si>
    <t>228410.ZZ.ZZ</t>
  </si>
  <si>
    <t>229000.ED.ID</t>
  </si>
  <si>
    <t>229000.GD.ID</t>
  </si>
  <si>
    <t>230000.ZZ.ZZ</t>
  </si>
  <si>
    <t>231000.GD.ID</t>
  </si>
  <si>
    <t>231000.GD.WA</t>
  </si>
  <si>
    <t>231000.ZZ.ZZ</t>
  </si>
  <si>
    <t>232100.CD.AA</t>
  </si>
  <si>
    <t>232100.ED.ZZ</t>
  </si>
  <si>
    <t>232100.ZZ.ZZ</t>
  </si>
  <si>
    <t>232110.ZZ.AA</t>
  </si>
  <si>
    <t>232110.ZZ.ZZ</t>
  </si>
  <si>
    <t>232120.ZZ.ZZ</t>
  </si>
  <si>
    <t>232130.GD.AN</t>
  </si>
  <si>
    <t>232130.GD.CA</t>
  </si>
  <si>
    <t>232130.GD.OR</t>
  </si>
  <si>
    <t>232130.ZZ.ZZ</t>
  </si>
  <si>
    <t>232135.CD.AA</t>
  </si>
  <si>
    <t>232135.ZZ.ZZ</t>
  </si>
  <si>
    <t>232140.ZZ.ZZ</t>
  </si>
  <si>
    <t>232150.CD.AN</t>
  </si>
  <si>
    <t>232150.ZZ.ZZ</t>
  </si>
  <si>
    <t>232160.ZZ.ZZ</t>
  </si>
  <si>
    <t>232170.ZZ.ZZ</t>
  </si>
  <si>
    <t>232180.ZZ.ZZ</t>
  </si>
  <si>
    <t>232200.ZZ.ZZ</t>
  </si>
  <si>
    <t>232250.ZZ.ZZ</t>
  </si>
  <si>
    <t>232300.ZZ.ZZ</t>
  </si>
  <si>
    <t>232350.ZZ.ZZ</t>
  </si>
  <si>
    <t>232370.ZZ.ZZ</t>
  </si>
  <si>
    <t>232380.CD.AA</t>
  </si>
  <si>
    <t>232380.ZZ.ZZ</t>
  </si>
  <si>
    <t>232390.ZZ.ZZ</t>
  </si>
  <si>
    <t>232400.ZZ.ZZ</t>
  </si>
  <si>
    <t>232500.ZZ.ZZ</t>
  </si>
  <si>
    <t>232545.ZZ.ZZ</t>
  </si>
  <si>
    <t>232600.ZZ.ZZ</t>
  </si>
  <si>
    <t>232605.ZZ.ZZ</t>
  </si>
  <si>
    <t>232610.ZZ.ZZ</t>
  </si>
  <si>
    <t>232620.ED.AN</t>
  </si>
  <si>
    <t>232620.GD.AN</t>
  </si>
  <si>
    <t>232620.ZZ.ZZ</t>
  </si>
  <si>
    <t>232630.ZZ.ZZ</t>
  </si>
  <si>
    <t>232640.CD.WA</t>
  </si>
  <si>
    <t>232640.ZZ.ZZ</t>
  </si>
  <si>
    <t>232650.ED.AN</t>
  </si>
  <si>
    <t>232650.ED.WA</t>
  </si>
  <si>
    <t>232650.ZZ.ZZ</t>
  </si>
  <si>
    <t>232660.ED.AN</t>
  </si>
  <si>
    <t>232660.ZZ.ZZ</t>
  </si>
  <si>
    <t>232670.ZZ.ZZ</t>
  </si>
  <si>
    <t>232681.ZZ.ZZ</t>
  </si>
  <si>
    <t>232700.CD.AA</t>
  </si>
  <si>
    <t>232700.ZZ.ZZ</t>
  </si>
  <si>
    <t>232710.ZZ.AA</t>
  </si>
  <si>
    <t>232710.ZZ.ZZ</t>
  </si>
  <si>
    <t>232800.ZZ.ZZ</t>
  </si>
  <si>
    <t>232810.ZZ.ZZ</t>
  </si>
  <si>
    <t>232990.ZZ.ZZ</t>
  </si>
  <si>
    <t>233120.ZZ.ZZ</t>
  </si>
  <si>
    <t>233500.ZZ.ZZ</t>
  </si>
  <si>
    <t>233600.ZZ.ZZ</t>
  </si>
  <si>
    <t>234000.ZZ.ZZ</t>
  </si>
  <si>
    <t>234290.ZZ.ZZ</t>
  </si>
  <si>
    <t>234312.ZZ.ZZ</t>
  </si>
  <si>
    <t>234390.ZZ.ZZ</t>
  </si>
  <si>
    <t>234600.ZZ.ZZ</t>
  </si>
  <si>
    <t>235100.GD.WA</t>
  </si>
  <si>
    <t>235100.ZZ.ZZ</t>
  </si>
  <si>
    <t>235200.CD.AA</t>
  </si>
  <si>
    <t>235200.ED.ZZ</t>
  </si>
  <si>
    <t>235200.ZZ.ZZ</t>
  </si>
  <si>
    <t>235201.ZZ.AN</t>
  </si>
  <si>
    <t>235201.ZZ.ZZ</t>
  </si>
  <si>
    <t>235202.ZZ.ZZ</t>
  </si>
  <si>
    <t>235300.ZZ.ZZ</t>
  </si>
  <si>
    <t>235400.ZZ.ZZ</t>
  </si>
  <si>
    <t>236000.ED.ID</t>
  </si>
  <si>
    <t>236000.ZZ.ZZ</t>
  </si>
  <si>
    <t>236010.ED.AN</t>
  </si>
  <si>
    <t>236010.ZZ.ZZ</t>
  </si>
  <si>
    <t>236050.ZZ.ZZ</t>
  </si>
  <si>
    <t>236100.CD.AA</t>
  </si>
  <si>
    <t>236100.CD.CA</t>
  </si>
  <si>
    <t>236100.CD.ID</t>
  </si>
  <si>
    <t>236100.CD.MT</t>
  </si>
  <si>
    <t>236100.CD.OR</t>
  </si>
  <si>
    <t>236100.CD.WA</t>
  </si>
  <si>
    <t>236100.ED.AN</t>
  </si>
  <si>
    <t>236100.ED.ID</t>
  </si>
  <si>
    <t>236100.ED.MT</t>
  </si>
  <si>
    <t>236100.ED.OR</t>
  </si>
  <si>
    <t>236100.ED.WA</t>
  </si>
  <si>
    <t>236100.GD.CA</t>
  </si>
  <si>
    <t>236100.GD.ID</t>
  </si>
  <si>
    <t>236100.GD.OR</t>
  </si>
  <si>
    <t>236100.GD.WA</t>
  </si>
  <si>
    <t>236100.ZZ.ID</t>
  </si>
  <si>
    <t>236100.ZZ.WA</t>
  </si>
  <si>
    <t>236100.ZZ.ZZ</t>
  </si>
  <si>
    <t>236220.ZZ.ZZ</t>
  </si>
  <si>
    <t>236230.ZZ.ZZ</t>
  </si>
  <si>
    <t>236240.ZZ.ZZ</t>
  </si>
  <si>
    <t>236250.ZZ.ZZ</t>
  </si>
  <si>
    <t>236300.ZZ.ZZ</t>
  </si>
  <si>
    <t>236500.CD.WA</t>
  </si>
  <si>
    <t>236500.ZZ.ZZ</t>
  </si>
  <si>
    <t>236680.GD.OR</t>
  </si>
  <si>
    <t>236680.ZZ.ZZ</t>
  </si>
  <si>
    <t>236690.ZZ.ZZ</t>
  </si>
  <si>
    <t>237100.ZZ.AA</t>
  </si>
  <si>
    <t>237100.ZZ.ZZ</t>
  </si>
  <si>
    <t>237200.ZZ.ZZ</t>
  </si>
  <si>
    <t>237210.ZZ.ZZ</t>
  </si>
  <si>
    <t>237298.ED.ID</t>
  </si>
  <si>
    <t>237298.ZZ.ZZ</t>
  </si>
  <si>
    <t>238000.ZZ.ZZ</t>
  </si>
  <si>
    <t>241000.CD.AA</t>
  </si>
  <si>
    <t>241000.CD.WA</t>
  </si>
  <si>
    <t>241000.ZZ.ZZ</t>
  </si>
  <si>
    <t>241200.CD.AA</t>
  </si>
  <si>
    <t>241200.CD.ID</t>
  </si>
  <si>
    <t>241200.CD.WA</t>
  </si>
  <si>
    <t>241200.ED.ID</t>
  </si>
  <si>
    <t>241200.GD.CA</t>
  </si>
  <si>
    <t>241200.GD.ID</t>
  </si>
  <si>
    <t>241200.GD.WA</t>
  </si>
  <si>
    <t>241200.ZZ.ZZ</t>
  </si>
  <si>
    <t>241300.ZZ.ZZ</t>
  </si>
  <si>
    <t>242000.ZZ.ZZ</t>
  </si>
  <si>
    <t>242050.ZZ.AA</t>
  </si>
  <si>
    <t>242050.ZZ.ZZ</t>
  </si>
  <si>
    <t>242055.ZZ.ZZ</t>
  </si>
  <si>
    <t>242060.ZZ.ZZ</t>
  </si>
  <si>
    <t>242090.ZZ.ZZ</t>
  </si>
  <si>
    <t>242095.ZZ.ZZ</t>
  </si>
  <si>
    <t>242100.ZZ.ZZ</t>
  </si>
  <si>
    <t>242200.ZZ.ZZ</t>
  </si>
  <si>
    <t>242300.ED.AN</t>
  </si>
  <si>
    <t>242310.ED.AN</t>
  </si>
  <si>
    <t>242350.ED.AN</t>
  </si>
  <si>
    <t>242375.ZZ.ZZ</t>
  </si>
  <si>
    <t>242400.CD.ID</t>
  </si>
  <si>
    <t>242400.CD.WA</t>
  </si>
  <si>
    <t>242400.GD.CA</t>
  </si>
  <si>
    <t>242400.GD.OR</t>
  </si>
  <si>
    <t>242500.ZZ.ZZ</t>
  </si>
  <si>
    <t>242600.ED.AN</t>
  </si>
  <si>
    <t>242600.ED.ID</t>
  </si>
  <si>
    <t>242600.ED.WA</t>
  </si>
  <si>
    <t>242600.GD.AN</t>
  </si>
  <si>
    <t>242600.GD.ID</t>
  </si>
  <si>
    <t>242600.GD.WA</t>
  </si>
  <si>
    <t>242600.ZZ.ZZ</t>
  </si>
  <si>
    <t>242700.ZZ.ZZ</t>
  </si>
  <si>
    <t>242710.ED.ID</t>
  </si>
  <si>
    <t>242710.ED.WA</t>
  </si>
  <si>
    <t>242710.GD.ID</t>
  </si>
  <si>
    <t>242710.GD.WA</t>
  </si>
  <si>
    <t>242750.ZZ.ZZ</t>
  </si>
  <si>
    <t>242760.ED.WA</t>
  </si>
  <si>
    <t>242760.GD.OR</t>
  </si>
  <si>
    <t>242760.GD.WA</t>
  </si>
  <si>
    <t>242770.CD.WA</t>
  </si>
  <si>
    <t>242770.ED.WA</t>
  </si>
  <si>
    <t>242770.GD.OR</t>
  </si>
  <si>
    <t>242770.GD.WA</t>
  </si>
  <si>
    <t>242770.ZZ.ZZ</t>
  </si>
  <si>
    <t>242775.ZZ.ZZ</t>
  </si>
  <si>
    <t>242780.CD.WA</t>
  </si>
  <si>
    <t>242780.ZZ.ZZ</t>
  </si>
  <si>
    <t>242790.CD.WA</t>
  </si>
  <si>
    <t>242790.ZZ.ZZ</t>
  </si>
  <si>
    <t>242830.ZZ.ZZ</t>
  </si>
  <si>
    <t>242900.ZZ.ZZ</t>
  </si>
  <si>
    <t>242910.ZZ.ZZ</t>
  </si>
  <si>
    <t>242970.ZZ.ZZ</t>
  </si>
  <si>
    <t>242990.ZZ.ZZ</t>
  </si>
  <si>
    <t>242999.ZZ.ZZ</t>
  </si>
  <si>
    <t>243000.ZZ.ZZ</t>
  </si>
  <si>
    <t>243100.ZZ.ZZ</t>
  </si>
  <si>
    <t>244740.ZZ.ZZ</t>
  </si>
  <si>
    <t>244741.ZZ.ZZ</t>
  </si>
  <si>
    <t>244750.ZZ.ZZ</t>
  </si>
  <si>
    <t>244751.ZZ.ZZ</t>
  </si>
  <si>
    <t>245100.ZZ.ZZ</t>
  </si>
  <si>
    <t>245740.ZZ.ZZ</t>
  </si>
  <si>
    <t>245745.ZZ.ZZ</t>
  </si>
  <si>
    <t>245750.ZZ.ZZ</t>
  </si>
  <si>
    <t>252000.CD.AA</t>
  </si>
  <si>
    <t>252000.CD.AN</t>
  </si>
  <si>
    <t>252000.CD.ID</t>
  </si>
  <si>
    <t>252000.CD.ZZ</t>
  </si>
  <si>
    <t>252000.ED.ID</t>
  </si>
  <si>
    <t>252000.ED.WA</t>
  </si>
  <si>
    <t>252000.GD.AA</t>
  </si>
  <si>
    <t>252000.GD.CA</t>
  </si>
  <si>
    <t>252000.GD.ID</t>
  </si>
  <si>
    <t>252000.GD.OR</t>
  </si>
  <si>
    <t>252000.GD.WA</t>
  </si>
  <si>
    <t>252000.ZZ.ZZ</t>
  </si>
  <si>
    <t>253000.ZZ.ZZ</t>
  </si>
  <si>
    <t>253028.CD.AA</t>
  </si>
  <si>
    <t>253028.GD.AN</t>
  </si>
  <si>
    <t>253028.ZZ.ZZ</t>
  </si>
  <si>
    <t>253080.ED.AN</t>
  </si>
  <si>
    <t>253090.ZZ.ZZ</t>
  </si>
  <si>
    <t>253100.ED.AN</t>
  </si>
  <si>
    <t>253100.ZZ.ZZ</t>
  </si>
  <si>
    <t>253110.ED.AN</t>
  </si>
  <si>
    <t>253110.ED.WA</t>
  </si>
  <si>
    <t>253110.ZZ.ZZ</t>
  </si>
  <si>
    <t>253120.ED.AN</t>
  </si>
  <si>
    <t>253120.ZZ.ZZ</t>
  </si>
  <si>
    <t>253130.ED.AN</t>
  </si>
  <si>
    <t>253130.ZZ.ZZ</t>
  </si>
  <si>
    <t>253140.ZZ.ZZ</t>
  </si>
  <si>
    <t>253150.ED.AN</t>
  </si>
  <si>
    <t>253150.ZZ.ZZ</t>
  </si>
  <si>
    <t>253151.ED.AN</t>
  </si>
  <si>
    <t>253151.ED.WA</t>
  </si>
  <si>
    <t>253155.ZZ.ZZ</t>
  </si>
  <si>
    <t>253160.ZZ.ZZ</t>
  </si>
  <si>
    <t>253170.ZZ.ZZ</t>
  </si>
  <si>
    <t>253290.ZZ.ZZ</t>
  </si>
  <si>
    <t>253291.ZZ.ZZ</t>
  </si>
  <si>
    <t>253400.ZZ.ZZ</t>
  </si>
  <si>
    <t>253650.ZZ.ZZ</t>
  </si>
  <si>
    <t>253850.ED.AN</t>
  </si>
  <si>
    <t>253850.GD.AN</t>
  </si>
  <si>
    <t>253890.ED.ID</t>
  </si>
  <si>
    <t>253900.ZZ.ZZ</t>
  </si>
  <si>
    <t>253910.ZZ.ZZ</t>
  </si>
  <si>
    <t>253920.ZZ.ZZ</t>
  </si>
  <si>
    <t>253950.ZZ.ZZ</t>
  </si>
  <si>
    <t>253990.CD.AA</t>
  </si>
  <si>
    <t>253990.CD.AN</t>
  </si>
  <si>
    <t>253990.ED.ID</t>
  </si>
  <si>
    <t>253990.ED.WA</t>
  </si>
  <si>
    <t>253990.GD.ID</t>
  </si>
  <si>
    <t>253990.GD.OR</t>
  </si>
  <si>
    <t>253990.GD.WA</t>
  </si>
  <si>
    <t>253990.ZZ.ZZ</t>
  </si>
  <si>
    <t>254005.CD.ID</t>
  </si>
  <si>
    <t>254005.GD.OR</t>
  </si>
  <si>
    <t>254010.GD.OR</t>
  </si>
  <si>
    <t>254025.ED.AN</t>
  </si>
  <si>
    <t>254028.GD.AN</t>
  </si>
  <si>
    <t>254090.CD.AA</t>
  </si>
  <si>
    <t>254100.CD.AA</t>
  </si>
  <si>
    <t>254110.ED.ID</t>
  </si>
  <si>
    <t>254120.GD.OR</t>
  </si>
  <si>
    <t>254180.GD.AN</t>
  </si>
  <si>
    <t>254180.ZZ.ZZ</t>
  </si>
  <si>
    <t>254220.ED.AN</t>
  </si>
  <si>
    <t>254220.ED.WA</t>
  </si>
  <si>
    <t>254250.GD.OR</t>
  </si>
  <si>
    <t>254300.ED.ID</t>
  </si>
  <si>
    <t>254325.ED.AN</t>
  </si>
  <si>
    <t>254325.ED.WA</t>
  </si>
  <si>
    <t>254328.GD.WA</t>
  </si>
  <si>
    <t>254331.ED.ID</t>
  </si>
  <si>
    <t>254331.ED.WA</t>
  </si>
  <si>
    <t>254335.ED.ID</t>
  </si>
  <si>
    <t>254335.GD.ID</t>
  </si>
  <si>
    <t>254345.ED.AN</t>
  </si>
  <si>
    <t>254345.ED.ID</t>
  </si>
  <si>
    <t>254345.ED.WA</t>
  </si>
  <si>
    <t>254346.ED.ID</t>
  </si>
  <si>
    <t>254346.ED.WA</t>
  </si>
  <si>
    <t>254360.ED.WA</t>
  </si>
  <si>
    <t>254399.ED.AN</t>
  </si>
  <si>
    <t>254399.GD.AA</t>
  </si>
  <si>
    <t>254680.GD.OR</t>
  </si>
  <si>
    <t>254700.ED.AN</t>
  </si>
  <si>
    <t>254740.CD.AA</t>
  </si>
  <si>
    <t>254740.ZZ.ZZ</t>
  </si>
  <si>
    <t>254750.CD.AA</t>
  </si>
  <si>
    <t>254780.GD.CA</t>
  </si>
  <si>
    <t>255000.ED.AN</t>
  </si>
  <si>
    <t>255000.GD.ID</t>
  </si>
  <si>
    <t>255000.GD.WA</t>
  </si>
  <si>
    <t>257000.ZZ.ZZ</t>
  </si>
  <si>
    <t>282190.CD.AA</t>
  </si>
  <si>
    <t>282190.ZZ.ZZ</t>
  </si>
  <si>
    <t>282380.ZZ.ZZ</t>
  </si>
  <si>
    <t>282400.CD.AA</t>
  </si>
  <si>
    <t>282400.CD.AN</t>
  </si>
  <si>
    <t>282400.ED.AN</t>
  </si>
  <si>
    <t>282400.ED.ID</t>
  </si>
  <si>
    <t>282400.GD.AA</t>
  </si>
  <si>
    <t>282400.GD.AN</t>
  </si>
  <si>
    <t>282400.GD.AS</t>
  </si>
  <si>
    <t>282400.GD.ID</t>
  </si>
  <si>
    <t>282400.GD.OR</t>
  </si>
  <si>
    <t>282680.GD.CA</t>
  </si>
  <si>
    <t>282680.GD.OR</t>
  </si>
  <si>
    <t>282680.ZZ.ZZ</t>
  </si>
  <si>
    <t>282780.GD.CA</t>
  </si>
  <si>
    <t>282800.ED.AN</t>
  </si>
  <si>
    <t>282800.GD.AN</t>
  </si>
  <si>
    <t>282800.GD.OR</t>
  </si>
  <si>
    <t>282800.ZZ.ZZ</t>
  </si>
  <si>
    <t>282900.CD.AA</t>
  </si>
  <si>
    <t>282900.CD.AN</t>
  </si>
  <si>
    <t>282900.ED.AA</t>
  </si>
  <si>
    <t>282900.ED.AN</t>
  </si>
  <si>
    <t>282900.GD.AA</t>
  </si>
  <si>
    <t>282900.GD.AN</t>
  </si>
  <si>
    <t>282900.GD.AS</t>
  </si>
  <si>
    <t>282900.GD.CA</t>
  </si>
  <si>
    <t>282900.GD.OR</t>
  </si>
  <si>
    <t>283000.CD.AA</t>
  </si>
  <si>
    <t>283000.ED.WA</t>
  </si>
  <si>
    <t>283005.CD.ID</t>
  </si>
  <si>
    <t>283005.ZZ.ZZ</t>
  </si>
  <si>
    <t>283010.GD.OR</t>
  </si>
  <si>
    <t>283010.ZZ.ZZ</t>
  </si>
  <si>
    <t>283040.ED.ID</t>
  </si>
  <si>
    <t>283050.ED.ID</t>
  </si>
  <si>
    <t>283070.ZZ.ZZ</t>
  </si>
  <si>
    <t>283080.ED.ID</t>
  </si>
  <si>
    <t>283090.ED.ID</t>
  </si>
  <si>
    <t>283110.ZZ.ZZ</t>
  </si>
  <si>
    <t>283120.ED.WA</t>
  </si>
  <si>
    <t>283150.CD.AA</t>
  </si>
  <si>
    <t>283150.ED.ID</t>
  </si>
  <si>
    <t>283150.ED.WA</t>
  </si>
  <si>
    <t>283150.GD.WA</t>
  </si>
  <si>
    <t>283150.ZZ.ZZ</t>
  </si>
  <si>
    <t>283151.ZZ.ZZ</t>
  </si>
  <si>
    <t>283152.CD.AA</t>
  </si>
  <si>
    <t>283153.CD.AA</t>
  </si>
  <si>
    <t>283170.CD.AA</t>
  </si>
  <si>
    <t>283170.ZZ.ZZ</t>
  </si>
  <si>
    <t>283180.ED.WA</t>
  </si>
  <si>
    <t>283180.ZZ.ZZ</t>
  </si>
  <si>
    <t>283200.ED.AN</t>
  </si>
  <si>
    <t>283280.ED.WA</t>
  </si>
  <si>
    <t>283305.ED.WA</t>
  </si>
  <si>
    <t>283312.ED.WA</t>
  </si>
  <si>
    <t>283317.ED.AN</t>
  </si>
  <si>
    <t>283321.GD.OR</t>
  </si>
  <si>
    <t>283322.ED.ID</t>
  </si>
  <si>
    <t>283322.ED.WA</t>
  </si>
  <si>
    <t>283323.ED.ID</t>
  </si>
  <si>
    <t>283323.ED.WA</t>
  </si>
  <si>
    <t>283324.ED.AN</t>
  </si>
  <si>
    <t>283324.ED.WA</t>
  </si>
  <si>
    <t>283325.ED.AN</t>
  </si>
  <si>
    <t>283325.ED.ID</t>
  </si>
  <si>
    <t>283325.ED.WA</t>
  </si>
  <si>
    <t>283328.GD.WA</t>
  </si>
  <si>
    <t>283330.GD.AN</t>
  </si>
  <si>
    <t>283330.GD.CA</t>
  </si>
  <si>
    <t>283330.GD.ID</t>
  </si>
  <si>
    <t>283330.GD.OR</t>
  </si>
  <si>
    <t>283330.GD.WA</t>
  </si>
  <si>
    <t>283333.ED.AN</t>
  </si>
  <si>
    <t>283350.ED.ID</t>
  </si>
  <si>
    <t>283350.ED.WA</t>
  </si>
  <si>
    <t>283350.ZZ.ZZ</t>
  </si>
  <si>
    <t>283351.ED.ID</t>
  </si>
  <si>
    <t>283351.ED.WA</t>
  </si>
  <si>
    <t>283355.ED.AN</t>
  </si>
  <si>
    <t>283355.ED.ID</t>
  </si>
  <si>
    <t>283360.ED.WA</t>
  </si>
  <si>
    <t>283362.ED.WA</t>
  </si>
  <si>
    <t>283365.ED.ID</t>
  </si>
  <si>
    <t>283365.ED.WA</t>
  </si>
  <si>
    <t>283366.ED.ID</t>
  </si>
  <si>
    <t>283366.ED.WA</t>
  </si>
  <si>
    <t>283370.ED.ID</t>
  </si>
  <si>
    <t>283375.ED.ID</t>
  </si>
  <si>
    <t>283375.ED.WA</t>
  </si>
  <si>
    <t>283380.ED.ID</t>
  </si>
  <si>
    <t>283382.ED.AN</t>
  </si>
  <si>
    <t>283382.ED.ID</t>
  </si>
  <si>
    <t>283382.ED.WA</t>
  </si>
  <si>
    <t>283390.GD.AN</t>
  </si>
  <si>
    <t>283390.GD.ID</t>
  </si>
  <si>
    <t>283390.GD.WA</t>
  </si>
  <si>
    <t>283400.ED.ID</t>
  </si>
  <si>
    <t>283400.ED.WA</t>
  </si>
  <si>
    <t>283450.ED.ID</t>
  </si>
  <si>
    <t>283450.ED.WA</t>
  </si>
  <si>
    <t>283600.ED.AN</t>
  </si>
  <si>
    <t>283600.ED.WA</t>
  </si>
  <si>
    <t>283700.ZZ.ZZ</t>
  </si>
  <si>
    <t>283710.ED.WA</t>
  </si>
  <si>
    <t>283710.GD.OR</t>
  </si>
  <si>
    <t>283720.ED.ID</t>
  </si>
  <si>
    <t>283720.GD.ID</t>
  </si>
  <si>
    <t>283720.GD.WA</t>
  </si>
  <si>
    <t>283740.ZZ.ZZ</t>
  </si>
  <si>
    <t>283741.ZZ.ZZ</t>
  </si>
  <si>
    <t>283750.CD.AA</t>
  </si>
  <si>
    <t>283750.GD.OR</t>
  </si>
  <si>
    <t>283750.ZZ.ZZ</t>
  </si>
  <si>
    <t>283760.ED.ID</t>
  </si>
  <si>
    <t>283800.ZZ.ZZ</t>
  </si>
  <si>
    <t>283810.ED.WA</t>
  </si>
  <si>
    <t>283850.CD.AA</t>
  </si>
  <si>
    <t>283850.ED.AN</t>
  </si>
  <si>
    <t>283850.ZZ.ZZ</t>
  </si>
  <si>
    <t>283855.ED.AN</t>
  </si>
  <si>
    <t>283950.ZZ.ZZ</t>
  </si>
  <si>
    <t>283990.GD.AA</t>
  </si>
  <si>
    <t>283990.GD.AN</t>
  </si>
  <si>
    <t>403000.CD.AA</t>
  </si>
  <si>
    <t>403000.CD.AN</t>
  </si>
  <si>
    <t>403000.CD.ID</t>
  </si>
  <si>
    <t>403000.CD.OS</t>
  </si>
  <si>
    <t>403000.CD.WA</t>
  </si>
  <si>
    <t>403000.E1.AN</t>
  </si>
  <si>
    <t>403000.E2.AN</t>
  </si>
  <si>
    <t>403000.E2.ID</t>
  </si>
  <si>
    <t>403000.E2.WA</t>
  </si>
  <si>
    <t>403000.ED.AN</t>
  </si>
  <si>
    <t>403000.ED.ID</t>
  </si>
  <si>
    <t>403000.ED.MT</t>
  </si>
  <si>
    <t>403000.ED.WA</t>
  </si>
  <si>
    <t>403000.G1.AN</t>
  </si>
  <si>
    <t>403000.G1.AS</t>
  </si>
  <si>
    <t>403000.G2.AN</t>
  </si>
  <si>
    <t>403000.G2.ID</t>
  </si>
  <si>
    <t>403000.G2.WA</t>
  </si>
  <si>
    <t>403000.G3.AN</t>
  </si>
  <si>
    <t>403000.G3.AS</t>
  </si>
  <si>
    <t>403000.GD.AA</t>
  </si>
  <si>
    <t>403000.GD.AN</t>
  </si>
  <si>
    <t>403000.GD.AS</t>
  </si>
  <si>
    <t>403000.GD.CA</t>
  </si>
  <si>
    <t>403000.GD.ID</t>
  </si>
  <si>
    <t>403000.GD.OR</t>
  </si>
  <si>
    <t>403000.GD.OS</t>
  </si>
  <si>
    <t>403000.GD.WA</t>
  </si>
  <si>
    <t>403000.ZZ.ZZ</t>
  </si>
  <si>
    <t>403700.GD.CA</t>
  </si>
  <si>
    <t>403700.GD.OR</t>
  </si>
  <si>
    <t>404000.CD.AA</t>
  </si>
  <si>
    <t>404000.CD.AN</t>
  </si>
  <si>
    <t>404000.CD.ID</t>
  </si>
  <si>
    <t>404000.CD.OS</t>
  </si>
  <si>
    <t>404000.E1.AN</t>
  </si>
  <si>
    <t>404000.E2.AN</t>
  </si>
  <si>
    <t>404000.E2.ID</t>
  </si>
  <si>
    <t>404000.ED.AN</t>
  </si>
  <si>
    <t>404000.ED.ID</t>
  </si>
  <si>
    <t>404000.ED.MT</t>
  </si>
  <si>
    <t>404000.ED.WA</t>
  </si>
  <si>
    <t>404000.G1.AN</t>
  </si>
  <si>
    <t>404000.G1.AS</t>
  </si>
  <si>
    <t>404000.G2.AN</t>
  </si>
  <si>
    <t>404000.G2.ID</t>
  </si>
  <si>
    <t>404000.G3.AN</t>
  </si>
  <si>
    <t>404000.G3.AS</t>
  </si>
  <si>
    <t>404000.GD.AA</t>
  </si>
  <si>
    <t>404000.GD.AN</t>
  </si>
  <si>
    <t>404000.GD.AS</t>
  </si>
  <si>
    <t>404000.GD.CA</t>
  </si>
  <si>
    <t>404000.GD.ID</t>
  </si>
  <si>
    <t>404000.GD.OR</t>
  </si>
  <si>
    <t>404000.GD.OS</t>
  </si>
  <si>
    <t>404000.GD.WA</t>
  </si>
  <si>
    <t>405930.ED.WA</t>
  </si>
  <si>
    <t>406100.ED.ID</t>
  </si>
  <si>
    <t>406100.ED.WA</t>
  </si>
  <si>
    <t>407000.ED.AN</t>
  </si>
  <si>
    <t>407000.ED.ID</t>
  </si>
  <si>
    <t>407025.GD.WA</t>
  </si>
  <si>
    <t>407025.ZZ.ZZ</t>
  </si>
  <si>
    <t>407312.ED.WA</t>
  </si>
  <si>
    <t>407320.ED.WA</t>
  </si>
  <si>
    <t>407321.GD.OR</t>
  </si>
  <si>
    <t>407322.ED.ID</t>
  </si>
  <si>
    <t>407322.ED.WA</t>
  </si>
  <si>
    <t>407324.ED.AN</t>
  </si>
  <si>
    <t>407324.ED.WA</t>
  </si>
  <si>
    <t>407325.ED.AN</t>
  </si>
  <si>
    <t>407325.ED.WA</t>
  </si>
  <si>
    <t>407328.GD.ID</t>
  </si>
  <si>
    <t>407328.GD.WA</t>
  </si>
  <si>
    <t>407329.GD.WA</t>
  </si>
  <si>
    <t>407330.GD.OR</t>
  </si>
  <si>
    <t>407331.ED.ID</t>
  </si>
  <si>
    <t>407331.ED.WA</t>
  </si>
  <si>
    <t>407333.ED.AN</t>
  </si>
  <si>
    <t>407335.ED.ID</t>
  </si>
  <si>
    <t>407335.GD.ID</t>
  </si>
  <si>
    <t>407350.ED.WA</t>
  </si>
  <si>
    <t>407351.ED.ID</t>
  </si>
  <si>
    <t>407351.ED.WA</t>
  </si>
  <si>
    <t>407360.ED.ID</t>
  </si>
  <si>
    <t>407360.ED.WA</t>
  </si>
  <si>
    <t>407362.ED.WA</t>
  </si>
  <si>
    <t>407365.ED.ID</t>
  </si>
  <si>
    <t>407370.ED.ID</t>
  </si>
  <si>
    <t>407380.ED.ID</t>
  </si>
  <si>
    <t>407380.ED.WA</t>
  </si>
  <si>
    <t>407382.ED.AN</t>
  </si>
  <si>
    <t>407382.ED.ID</t>
  </si>
  <si>
    <t>407382.ED.WA</t>
  </si>
  <si>
    <t>407390.GD.ID</t>
  </si>
  <si>
    <t>407390.GD.WA</t>
  </si>
  <si>
    <t>407395.ED.ID</t>
  </si>
  <si>
    <t>407395.ED.WA</t>
  </si>
  <si>
    <t>407400.ED.ID</t>
  </si>
  <si>
    <t>407403.ED.WA</t>
  </si>
  <si>
    <t>407405.ED.ID</t>
  </si>
  <si>
    <t>407406.ED.ID</t>
  </si>
  <si>
    <t>407408.GD.OR</t>
  </si>
  <si>
    <t>407410.ED.ID</t>
  </si>
  <si>
    <t>407420.ED.ID</t>
  </si>
  <si>
    <t>407421.GD.OR</t>
  </si>
  <si>
    <t>407422.ED.ID</t>
  </si>
  <si>
    <t>407422.ED.WA</t>
  </si>
  <si>
    <t>407424.ED.WA</t>
  </si>
  <si>
    <t>407425.GD.OR</t>
  </si>
  <si>
    <t>407425.GD.WA</t>
  </si>
  <si>
    <t>407428.GD.WA</t>
  </si>
  <si>
    <t>407429.GD.WA</t>
  </si>
  <si>
    <t>407431.GD.OR</t>
  </si>
  <si>
    <t>407450.ED.ID</t>
  </si>
  <si>
    <t>407450.ED.WA</t>
  </si>
  <si>
    <t>407460.ED.ID</t>
  </si>
  <si>
    <t>407460.ED.WA</t>
  </si>
  <si>
    <t>407462.ED.WA</t>
  </si>
  <si>
    <t>407482.ED.ID</t>
  </si>
  <si>
    <t>407482.ED.WA</t>
  </si>
  <si>
    <t>407495.CD.AA</t>
  </si>
  <si>
    <t>407495.ED.AN</t>
  </si>
  <si>
    <t>407495.ZZ.ZZ</t>
  </si>
  <si>
    <t>407496.ED.WA</t>
  </si>
  <si>
    <t>407498.ED.ID</t>
  </si>
  <si>
    <t>407499.ED.ID</t>
  </si>
  <si>
    <t>407499.ED.WA</t>
  </si>
  <si>
    <t>407980.ED.ID</t>
  </si>
  <si>
    <t>407990.ED.ID</t>
  </si>
  <si>
    <t>407990.ED.WA</t>
  </si>
  <si>
    <t>408100.ED.WA</t>
  </si>
  <si>
    <t>408110.CD.WA</t>
  </si>
  <si>
    <t>408110.ED.ID</t>
  </si>
  <si>
    <t>408110.ED.WA</t>
  </si>
  <si>
    <t>408110.GD.ID</t>
  </si>
  <si>
    <t>408110.GD.WA</t>
  </si>
  <si>
    <t>408120.ED.ID</t>
  </si>
  <si>
    <t>408120.ED.OR</t>
  </si>
  <si>
    <t>408120.ED.WA</t>
  </si>
  <si>
    <t>408120.GD.AS</t>
  </si>
  <si>
    <t>408120.GD.CA</t>
  </si>
  <si>
    <t>408120.GD.ID</t>
  </si>
  <si>
    <t>408120.GD.OR</t>
  </si>
  <si>
    <t>408120.GD.WA</t>
  </si>
  <si>
    <t>408130.ED.AN</t>
  </si>
  <si>
    <t>408130.ED.ID</t>
  </si>
  <si>
    <t>408130.ED.MT</t>
  </si>
  <si>
    <t>408130.ED.WA</t>
  </si>
  <si>
    <t>408130.GD.WA</t>
  </si>
  <si>
    <t>408140.ED.AN</t>
  </si>
  <si>
    <t>408140.ED.ID</t>
  </si>
  <si>
    <t>408140.ED.MT</t>
  </si>
  <si>
    <t>408150.CD.ID</t>
  </si>
  <si>
    <t>408150.ED.AN</t>
  </si>
  <si>
    <t>408150.ED.ID</t>
  </si>
  <si>
    <t>408150.ED.MT</t>
  </si>
  <si>
    <t>408150.ED.OR</t>
  </si>
  <si>
    <t>408150.ED.WA</t>
  </si>
  <si>
    <t>408150.GD.CA</t>
  </si>
  <si>
    <t>408150.GD.ID</t>
  </si>
  <si>
    <t>408150.GD.OR</t>
  </si>
  <si>
    <t>408150.GD.WA</t>
  </si>
  <si>
    <t>408150.ZZ.ZZ</t>
  </si>
  <si>
    <t>408160.CD.AA</t>
  </si>
  <si>
    <t>408160.CD.CA</t>
  </si>
  <si>
    <t>408160.CD.ZZ</t>
  </si>
  <si>
    <t>408160.ED.AN</t>
  </si>
  <si>
    <t>408160.ED.ID</t>
  </si>
  <si>
    <t>408160.ED.MT</t>
  </si>
  <si>
    <t>408160.ED.WA</t>
  </si>
  <si>
    <t>408160.GD.CA</t>
  </si>
  <si>
    <t>408170.ED.AN</t>
  </si>
  <si>
    <t>408170.ED.ID</t>
  </si>
  <si>
    <t>408170.ED.MT</t>
  </si>
  <si>
    <t>408170.ED.WA</t>
  </si>
  <si>
    <t>408170.GD.AN</t>
  </si>
  <si>
    <t>408170.GD.ID</t>
  </si>
  <si>
    <t>408170.GD.OR</t>
  </si>
  <si>
    <t>408170.GD.WA</t>
  </si>
  <si>
    <t>408180.ED.AN</t>
  </si>
  <si>
    <t>408180.ED.ID</t>
  </si>
  <si>
    <t>408180.ED.MT</t>
  </si>
  <si>
    <t>408180.ED.OR</t>
  </si>
  <si>
    <t>408180.ED.WA</t>
  </si>
  <si>
    <t>408190.GD.WA</t>
  </si>
  <si>
    <t>408200.ZZ.ZZ</t>
  </si>
  <si>
    <t>408250.CD.ID</t>
  </si>
  <si>
    <t>408250.CD.WA</t>
  </si>
  <si>
    <t>408250.ED.AN</t>
  </si>
  <si>
    <t>408250.ED.ID</t>
  </si>
  <si>
    <t>408250.ED.WA</t>
  </si>
  <si>
    <t>408250.ZZ.ZZ</t>
  </si>
  <si>
    <t>409000.CD.AA</t>
  </si>
  <si>
    <t>409000.CD.OR</t>
  </si>
  <si>
    <t>409000.ED.AN</t>
  </si>
  <si>
    <t>409000.ED.ID</t>
  </si>
  <si>
    <t>409000.GD.AN</t>
  </si>
  <si>
    <t>409000.GD.AS</t>
  </si>
  <si>
    <t>409000.GD.CA</t>
  </si>
  <si>
    <t>409000.GD.ID</t>
  </si>
  <si>
    <t>409000.GD.OR</t>
  </si>
  <si>
    <t>409000.ZZ.ZZ</t>
  </si>
  <si>
    <t>409100.CD.AA</t>
  </si>
  <si>
    <t>409100.ED.AN</t>
  </si>
  <si>
    <t>409100.ED.ID</t>
  </si>
  <si>
    <t>409100.ED.MT</t>
  </si>
  <si>
    <t>409100.ED.OR</t>
  </si>
  <si>
    <t>409100.GD.AN</t>
  </si>
  <si>
    <t>409100.GD.CA</t>
  </si>
  <si>
    <t>409100.GD.ID</t>
  </si>
  <si>
    <t>409100.GD.OR</t>
  </si>
  <si>
    <t>409100.ZZ.ZZ</t>
  </si>
  <si>
    <t>409110.ED.AN</t>
  </si>
  <si>
    <t>409210.ZZ.ZZ</t>
  </si>
  <si>
    <t>409220.ZZ.ZZ</t>
  </si>
  <si>
    <t>409230.ZZ.ZZ</t>
  </si>
  <si>
    <t>410100.CD.AA</t>
  </si>
  <si>
    <t>410100.CD.AN</t>
  </si>
  <si>
    <t>410100.CD.OS</t>
  </si>
  <si>
    <t>410100.E1.AN</t>
  </si>
  <si>
    <t>410100.E2.AN</t>
  </si>
  <si>
    <t>410100.ED.AN</t>
  </si>
  <si>
    <t>410100.ED.ID</t>
  </si>
  <si>
    <t>410100.ED.WA</t>
  </si>
  <si>
    <t>410100.G1.AN</t>
  </si>
  <si>
    <t>410100.G1.AS</t>
  </si>
  <si>
    <t>410100.G2.AN</t>
  </si>
  <si>
    <t>410100.G3.AN</t>
  </si>
  <si>
    <t>410100.G3.AS</t>
  </si>
  <si>
    <t>410100.GD.AA</t>
  </si>
  <si>
    <t>410100.GD.AN</t>
  </si>
  <si>
    <t>410100.GD.AS</t>
  </si>
  <si>
    <t>410100.GD.CA</t>
  </si>
  <si>
    <t>410100.GD.ID</t>
  </si>
  <si>
    <t>410100.GD.OR</t>
  </si>
  <si>
    <t>410100.GD.OS</t>
  </si>
  <si>
    <t>410100.GD.WA</t>
  </si>
  <si>
    <t>410100.ZZ.ZZ</t>
  </si>
  <si>
    <t>410140.CD.AA</t>
  </si>
  <si>
    <t>410140.CD.AN</t>
  </si>
  <si>
    <t>410140.CD.OS</t>
  </si>
  <si>
    <t>410140.E1.AN</t>
  </si>
  <si>
    <t>410140.E1.ID</t>
  </si>
  <si>
    <t>410140.E2.AN</t>
  </si>
  <si>
    <t>410140.E2.ID</t>
  </si>
  <si>
    <t>410140.ED.AN</t>
  </si>
  <si>
    <t>410140.ED.ID</t>
  </si>
  <si>
    <t>410140.G1.AN</t>
  </si>
  <si>
    <t>410140.G1.AS</t>
  </si>
  <si>
    <t>410140.G1.ID</t>
  </si>
  <si>
    <t>410140.G2.AN</t>
  </si>
  <si>
    <t>410140.G2.ID</t>
  </si>
  <si>
    <t>410140.G3.AS</t>
  </si>
  <si>
    <t>410140.G3.ID</t>
  </si>
  <si>
    <t>410140.GD.AN</t>
  </si>
  <si>
    <t>410140.GD.AS</t>
  </si>
  <si>
    <t>410140.GD.ID</t>
  </si>
  <si>
    <t>410140.GD.OR</t>
  </si>
  <si>
    <t>410140.ZZ.ZZ</t>
  </si>
  <si>
    <t>410200.ZZ.ZZ</t>
  </si>
  <si>
    <t>411100.CD.AA</t>
  </si>
  <si>
    <t>411100.CD.AN</t>
  </si>
  <si>
    <t>411100.CD.OS</t>
  </si>
  <si>
    <t>411100.E1.AN</t>
  </si>
  <si>
    <t>411100.E2.AN</t>
  </si>
  <si>
    <t>411100.ED.AN</t>
  </si>
  <si>
    <t>411100.ED.ID</t>
  </si>
  <si>
    <t>411100.ED.WA</t>
  </si>
  <si>
    <t>411100.G1.AN</t>
  </si>
  <si>
    <t>411100.G1.AS</t>
  </si>
  <si>
    <t>411100.G2.AN</t>
  </si>
  <si>
    <t>411100.GD.AN</t>
  </si>
  <si>
    <t>411100.GD.AS</t>
  </si>
  <si>
    <t>411100.GD.ID</t>
  </si>
  <si>
    <t>411100.GD.OR</t>
  </si>
  <si>
    <t>411100.GD.WA</t>
  </si>
  <si>
    <t>411100.ZZ.ZZ</t>
  </si>
  <si>
    <t>411200.ZZ.ZZ</t>
  </si>
  <si>
    <t>411400.ED.AN</t>
  </si>
  <si>
    <t>411400.ED.WA</t>
  </si>
  <si>
    <t>411400.GD.ID</t>
  </si>
  <si>
    <t>411400.GD.WA</t>
  </si>
  <si>
    <t>416000.ZZ.ZZ</t>
  </si>
  <si>
    <t>417000.ZZ.ZZ</t>
  </si>
  <si>
    <t>417100.ED.AN</t>
  </si>
  <si>
    <t>417100.ZZ.ZZ</t>
  </si>
  <si>
    <t>417120.ZZ.ZZ</t>
  </si>
  <si>
    <t>417190.ZZ.ZZ</t>
  </si>
  <si>
    <t>418000.NU.ZZ</t>
  </si>
  <si>
    <t>418000.ZZ.ZZ</t>
  </si>
  <si>
    <t>418030.ZZ.ZZ</t>
  </si>
  <si>
    <t>418050.ZZ.ZZ</t>
  </si>
  <si>
    <t>418060.ZZ.ZZ</t>
  </si>
  <si>
    <t>418080.ZZ.ZZ</t>
  </si>
  <si>
    <t>418120.GD.ID</t>
  </si>
  <si>
    <t>418120.ZZ.ZZ</t>
  </si>
  <si>
    <t>418170.ZZ.ZZ</t>
  </si>
  <si>
    <t>418180.ZZ.ZZ</t>
  </si>
  <si>
    <t>418190.ZZ.ZZ</t>
  </si>
  <si>
    <t>418205.ZZ.ZZ</t>
  </si>
  <si>
    <t>418225.ZZ.ZZ</t>
  </si>
  <si>
    <t>418300.ZZ.ZZ</t>
  </si>
  <si>
    <t>418310.ZZ.ZZ</t>
  </si>
  <si>
    <t>419000.GD.ID</t>
  </si>
  <si>
    <t>419000.GD.OR</t>
  </si>
  <si>
    <t>419000.ZZ.ZZ</t>
  </si>
  <si>
    <t>419001.ZZ.ZZ</t>
  </si>
  <si>
    <t>419005.ZZ.ZZ</t>
  </si>
  <si>
    <t>419055.ZZ.ZZ</t>
  </si>
  <si>
    <t>419100.CD.AA</t>
  </si>
  <si>
    <t>419100.CD.AN</t>
  </si>
  <si>
    <t>419100.CD.ID</t>
  </si>
  <si>
    <t>419100.CD.OR</t>
  </si>
  <si>
    <t>419100.CD.WA</t>
  </si>
  <si>
    <t>419100.ED.AA</t>
  </si>
  <si>
    <t>419100.ED.AN</t>
  </si>
  <si>
    <t>419100.ED.ID</t>
  </si>
  <si>
    <t>419100.ED.MT</t>
  </si>
  <si>
    <t>419100.ED.WA</t>
  </si>
  <si>
    <t>419100.GD.AA</t>
  </si>
  <si>
    <t>419100.GD.AN</t>
  </si>
  <si>
    <t>419100.GD.AS</t>
  </si>
  <si>
    <t>419100.GD.CA</t>
  </si>
  <si>
    <t>419100.GD.ID</t>
  </si>
  <si>
    <t>419100.GD.OR</t>
  </si>
  <si>
    <t>419100.GD.WA</t>
  </si>
  <si>
    <t>419100.ZZ.ZZ</t>
  </si>
  <si>
    <t>419200.ZZ.ZZ</t>
  </si>
  <si>
    <t>419312.ED.WA</t>
  </si>
  <si>
    <t>419322.ED.ID</t>
  </si>
  <si>
    <t>419322.ED.WA</t>
  </si>
  <si>
    <t>419323.ED.ID</t>
  </si>
  <si>
    <t>419323.ED.WA</t>
  </si>
  <si>
    <t>419324.ED.WA</t>
  </si>
  <si>
    <t>419365.ED.ID</t>
  </si>
  <si>
    <t>419365.ED.WA</t>
  </si>
  <si>
    <t>419382.ED.ID</t>
  </si>
  <si>
    <t>419382.ED.WA</t>
  </si>
  <si>
    <t>419390.ED.ID</t>
  </si>
  <si>
    <t>419600.ED.ID</t>
  </si>
  <si>
    <t>419600.ED.WA</t>
  </si>
  <si>
    <t>419600.GD.ID</t>
  </si>
  <si>
    <t>419600.GD.OR</t>
  </si>
  <si>
    <t>419600.GD.WA</t>
  </si>
  <si>
    <t>419600.ZZ.ZZ</t>
  </si>
  <si>
    <t>419605.GD.OR</t>
  </si>
  <si>
    <t>419605.GD.WA</t>
  </si>
  <si>
    <t>421100.ED.AN</t>
  </si>
  <si>
    <t>421100.GD.AN</t>
  </si>
  <si>
    <t>421100.ZZ.ZZ</t>
  </si>
  <si>
    <t>421200.CD.AA</t>
  </si>
  <si>
    <t>421200.CD.AN</t>
  </si>
  <si>
    <t>421200.ED.AN</t>
  </si>
  <si>
    <t>421200.ED.WA</t>
  </si>
  <si>
    <t>421200.GD.CA</t>
  </si>
  <si>
    <t>421200.GD.ID</t>
  </si>
  <si>
    <t>421200.GD.OR</t>
  </si>
  <si>
    <t>421200.GD.WA</t>
  </si>
  <si>
    <t>421200.ZZ.ZZ</t>
  </si>
  <si>
    <t>421300.ZZ.ZZ</t>
  </si>
  <si>
    <t>425680.GD.CA</t>
  </si>
  <si>
    <t>425680.GD.OR</t>
  </si>
  <si>
    <t>426100.ZZ.ZZ</t>
  </si>
  <si>
    <t>426210.ZZ.ZZ</t>
  </si>
  <si>
    <t>426220.ZZ.ZZ</t>
  </si>
  <si>
    <t>426240.ZZ.ZZ</t>
  </si>
  <si>
    <t>426250.ZZ.ZZ</t>
  </si>
  <si>
    <t>426280.ZZ.ZZ</t>
  </si>
  <si>
    <t>426290.ZZ.ZZ</t>
  </si>
  <si>
    <t>426300.GD.WA</t>
  </si>
  <si>
    <t>426300.ZZ.ZZ</t>
  </si>
  <si>
    <t>426400.CD.AA</t>
  </si>
  <si>
    <t>426400.ZZ.ZZ</t>
  </si>
  <si>
    <t>426500.CD.AA</t>
  </si>
  <si>
    <t>426500.GD.OR</t>
  </si>
  <si>
    <t>426500.ZZ.ZZ</t>
  </si>
  <si>
    <t>426505.ZZ.ZZ</t>
  </si>
  <si>
    <t>426510.ED.WA</t>
  </si>
  <si>
    <t>426510.ZZ.ZZ</t>
  </si>
  <si>
    <t>426520.ED.ID</t>
  </si>
  <si>
    <t>426520.ED.WA</t>
  </si>
  <si>
    <t>426550.ED.ID</t>
  </si>
  <si>
    <t>426550.ED.ZZ</t>
  </si>
  <si>
    <t>427320.ZZ.ZZ</t>
  </si>
  <si>
    <t>427370.ZZ.ZZ</t>
  </si>
  <si>
    <t>427380.ZZ.ZZ</t>
  </si>
  <si>
    <t>427430.ZZ.ZZ</t>
  </si>
  <si>
    <t>427440.ZZ.ZZ</t>
  </si>
  <si>
    <t>427610.ZZ.ZZ</t>
  </si>
  <si>
    <t>427660.ZZ.ZZ</t>
  </si>
  <si>
    <t>427670.ZZ.ZZ</t>
  </si>
  <si>
    <t>427680.ZZ.ZZ</t>
  </si>
  <si>
    <t>427690.ZZ.ZZ</t>
  </si>
  <si>
    <t>428110.ZZ.ZZ</t>
  </si>
  <si>
    <t>428200.ZZ.ZZ</t>
  </si>
  <si>
    <t>428610.ZZ.ZZ</t>
  </si>
  <si>
    <t>429000.ZZ.ZZ</t>
  </si>
  <si>
    <t>430200.ZZ.ZZ</t>
  </si>
  <si>
    <t>430300.ZZ.ZZ</t>
  </si>
  <si>
    <t>430400.ZZ.ZZ</t>
  </si>
  <si>
    <t>430670.ZZ.ZZ</t>
  </si>
  <si>
    <t>431005.ZZ.ZZ</t>
  </si>
  <si>
    <t>431016.ED.WA</t>
  </si>
  <si>
    <t>431100.ED.WA</t>
  </si>
  <si>
    <t>431100.GD.WA</t>
  </si>
  <si>
    <t>431100.ZZ.ZZ</t>
  </si>
  <si>
    <t>431155.ZZ.ZZ</t>
  </si>
  <si>
    <t>431200.ZZ.ZZ</t>
  </si>
  <si>
    <t>431210.GD.ID</t>
  </si>
  <si>
    <t>431210.ZZ.ZZ</t>
  </si>
  <si>
    <t>431300.ED.ID</t>
  </si>
  <si>
    <t>431310.ZZ.ZZ</t>
  </si>
  <si>
    <t>431600.ED.ID</t>
  </si>
  <si>
    <t>431600.ED.WA</t>
  </si>
  <si>
    <t>431600.GD.ID</t>
  </si>
  <si>
    <t>431600.GD.OR</t>
  </si>
  <si>
    <t>431600.GD.WA</t>
  </si>
  <si>
    <t>431605.GD.WA</t>
  </si>
  <si>
    <t>431606.GD.OR</t>
  </si>
  <si>
    <t>431607.ED.ID</t>
  </si>
  <si>
    <t>431610.ZZ.ZZ</t>
  </si>
  <si>
    <t>431620.ZZ.ZZ</t>
  </si>
  <si>
    <t>432000.CD.AA</t>
  </si>
  <si>
    <t>432000.CD.AN</t>
  </si>
  <si>
    <t>432000.CD.ID</t>
  </si>
  <si>
    <t>432000.CD.OR</t>
  </si>
  <si>
    <t>432000.CD.WA</t>
  </si>
  <si>
    <t>432000.ED.AA</t>
  </si>
  <si>
    <t>432000.ED.AN</t>
  </si>
  <si>
    <t>432000.ED.ID</t>
  </si>
  <si>
    <t>432000.ED.MT</t>
  </si>
  <si>
    <t>432000.ED.WA</t>
  </si>
  <si>
    <t>432000.GD.AA</t>
  </si>
  <si>
    <t>432000.GD.AN</t>
  </si>
  <si>
    <t>432000.GD.AS</t>
  </si>
  <si>
    <t>432000.GD.CA</t>
  </si>
  <si>
    <t>432000.GD.ID</t>
  </si>
  <si>
    <t>432000.GD.OR</t>
  </si>
  <si>
    <t>432000.GD.WA</t>
  </si>
  <si>
    <t>432000.ZZ.ZZ</t>
  </si>
  <si>
    <t>432770.ZZ.ZZ</t>
  </si>
  <si>
    <t>440000.ED.ID</t>
  </si>
  <si>
    <t>440000.ED.MT</t>
  </si>
  <si>
    <t>440000.ED.WA</t>
  </si>
  <si>
    <t>442200.ED.ID</t>
  </si>
  <si>
    <t>442200.ED.MT</t>
  </si>
  <si>
    <t>442200.ED.WA</t>
  </si>
  <si>
    <t>442300.ED.ID</t>
  </si>
  <si>
    <t>442300.ED.WA</t>
  </si>
  <si>
    <t>444000.ED.ID</t>
  </si>
  <si>
    <t>444000.ED.WA</t>
  </si>
  <si>
    <t>447000.ED.AN</t>
  </si>
  <si>
    <t>447100.ED.AN</t>
  </si>
  <si>
    <t>447313.ED.AN</t>
  </si>
  <si>
    <t>447700.ED.AN</t>
  </si>
  <si>
    <t>447710.ED.AN</t>
  </si>
  <si>
    <t>447720.ED.AN</t>
  </si>
  <si>
    <t>448000.ED.ID</t>
  </si>
  <si>
    <t>448000.ED.MT</t>
  </si>
  <si>
    <t>448000.ED.WA</t>
  </si>
  <si>
    <t>449100.ED.ID</t>
  </si>
  <si>
    <t>451000.ED.ID</t>
  </si>
  <si>
    <t>451000.ED.WA</t>
  </si>
  <si>
    <t>453000.ED.AN</t>
  </si>
  <si>
    <t>454000.ED.AN</t>
  </si>
  <si>
    <t>454000.ED.ID</t>
  </si>
  <si>
    <t>454000.ED.MT</t>
  </si>
  <si>
    <t>454000.ED.WA</t>
  </si>
  <si>
    <t>456000.ED.AN</t>
  </si>
  <si>
    <t>456000.ED.ID</t>
  </si>
  <si>
    <t>456000.ED.MT</t>
  </si>
  <si>
    <t>456000.ED.WA</t>
  </si>
  <si>
    <t>456010.ED.AN</t>
  </si>
  <si>
    <t>456015.ED.AN</t>
  </si>
  <si>
    <t>456016.ED.AN</t>
  </si>
  <si>
    <t>456016.ED.WA</t>
  </si>
  <si>
    <t>456017.ED.AN</t>
  </si>
  <si>
    <t>456100.ED.AN</t>
  </si>
  <si>
    <t>456120.ED.AN</t>
  </si>
  <si>
    <t>456150.ED.AN</t>
  </si>
  <si>
    <t>456160.ED.AN</t>
  </si>
  <si>
    <t>456700.ED.ID</t>
  </si>
  <si>
    <t>456700.ED.WA</t>
  </si>
  <si>
    <t>456705.ED.AN</t>
  </si>
  <si>
    <t>456710.ED.AN</t>
  </si>
  <si>
    <t>456711.ED.AN</t>
  </si>
  <si>
    <t>456720.ED.AN</t>
  </si>
  <si>
    <t>456730.ED.AN</t>
  </si>
  <si>
    <t>480000.GD.CA</t>
  </si>
  <si>
    <t>480000.GD.ID</t>
  </si>
  <si>
    <t>480000.GD.OR</t>
  </si>
  <si>
    <t>480000.GD.WA</t>
  </si>
  <si>
    <t>481200.GD.CA</t>
  </si>
  <si>
    <t>481200.GD.ID</t>
  </si>
  <si>
    <t>481200.GD.OR</t>
  </si>
  <si>
    <t>481200.GD.WA</t>
  </si>
  <si>
    <t>481250.GD.ID</t>
  </si>
  <si>
    <t>481250.GD.OR</t>
  </si>
  <si>
    <t>481250.GD.WA</t>
  </si>
  <si>
    <t>481300.GD.ID</t>
  </si>
  <si>
    <t>481300.GD.OR</t>
  </si>
  <si>
    <t>481300.GD.WA</t>
  </si>
  <si>
    <t>481400.GD.ID</t>
  </si>
  <si>
    <t>481400.GD.OR</t>
  </si>
  <si>
    <t>481400.GD.WA</t>
  </si>
  <si>
    <t>483000.GD.AN</t>
  </si>
  <si>
    <t>483000.GD.CA</t>
  </si>
  <si>
    <t>483000.GD.OR</t>
  </si>
  <si>
    <t>483600.GD.AN</t>
  </si>
  <si>
    <t>483600.GD.OR</t>
  </si>
  <si>
    <t>483700.GD.AA</t>
  </si>
  <si>
    <t>483700.GD.AN</t>
  </si>
  <si>
    <t>483700.GD.CA</t>
  </si>
  <si>
    <t>483700.GD.OR</t>
  </si>
  <si>
    <t>483711.GD.AA</t>
  </si>
  <si>
    <t>483711.GD.AN</t>
  </si>
  <si>
    <t>483711.GD.OR</t>
  </si>
  <si>
    <t>483730.GD.AA</t>
  </si>
  <si>
    <t>483730.GD.AN</t>
  </si>
  <si>
    <t>483730.GD.OR</t>
  </si>
  <si>
    <t>484000.GD.CA</t>
  </si>
  <si>
    <t>484000.GD.ID</t>
  </si>
  <si>
    <t>484000.GD.OR</t>
  </si>
  <si>
    <t>484000.GD.WA</t>
  </si>
  <si>
    <t>484100.GD.CA</t>
  </si>
  <si>
    <t>484100.GD.OR</t>
  </si>
  <si>
    <t>488000.GD.AN</t>
  </si>
  <si>
    <t>488000.GD.CA</t>
  </si>
  <si>
    <t>488000.GD.ID</t>
  </si>
  <si>
    <t>488000.GD.OR</t>
  </si>
  <si>
    <t>488000.GD.WA</t>
  </si>
  <si>
    <t>489300.GD.CA</t>
  </si>
  <si>
    <t>489300.GD.ID</t>
  </si>
  <si>
    <t>489300.GD.OR</t>
  </si>
  <si>
    <t>489300.GD.WA</t>
  </si>
  <si>
    <t>489310.GD.WA</t>
  </si>
  <si>
    <t>493000.GD.AN</t>
  </si>
  <si>
    <t>493000.GD.OR</t>
  </si>
  <si>
    <t>493000.GD.WA</t>
  </si>
  <si>
    <t>495000.GD.AN</t>
  </si>
  <si>
    <t>495000.GD.OR</t>
  </si>
  <si>
    <t>495000.GD.WA</t>
  </si>
  <si>
    <t>495028.GD.AN</t>
  </si>
  <si>
    <t>495600.GD.OR</t>
  </si>
  <si>
    <t>495680.GD.OR</t>
  </si>
  <si>
    <t>495711.GD.OR</t>
  </si>
  <si>
    <t>495780.GD.CA</t>
  </si>
  <si>
    <t>496100.GD.ID</t>
  </si>
  <si>
    <t>499000.ED.ID</t>
  </si>
  <si>
    <t>499000.ED.WA</t>
  </si>
  <si>
    <t>499000.GD.CA</t>
  </si>
  <si>
    <t>499000.GD.ID</t>
  </si>
  <si>
    <t>499000.GD.OR</t>
  </si>
  <si>
    <t>499000.GD.WA</t>
  </si>
  <si>
    <t>499200.ED.ID</t>
  </si>
  <si>
    <t>499200.ED.WA</t>
  </si>
  <si>
    <t>499200.GD.CA</t>
  </si>
  <si>
    <t>499200.GD.ID</t>
  </si>
  <si>
    <t>499200.GD.OR</t>
  </si>
  <si>
    <t>499200.GD.WA</t>
  </si>
  <si>
    <t>499250.GD.OR</t>
  </si>
  <si>
    <t>499300.ED.ID</t>
  </si>
  <si>
    <t>499300.ED.WA</t>
  </si>
  <si>
    <t>499300.GD.ID</t>
  </si>
  <si>
    <t>499300.GD.OR</t>
  </si>
  <si>
    <t>499300.GD.WA</t>
  </si>
  <si>
    <t>499400.GD.ID</t>
  </si>
  <si>
    <t>499400.GD.OR</t>
  </si>
  <si>
    <t>499900.GD.CA</t>
  </si>
  <si>
    <t>499900.GD.ID</t>
  </si>
  <si>
    <t>499900.GD.OR</t>
  </si>
  <si>
    <t>499900.GD.WA</t>
  </si>
  <si>
    <t>500000.ED.AN</t>
  </si>
  <si>
    <t>501110.ED.AN</t>
  </si>
  <si>
    <t>501120.ED.AN</t>
  </si>
  <si>
    <t>501140.ED.AN</t>
  </si>
  <si>
    <t>501160.ED.AN</t>
  </si>
  <si>
    <t>501200.ED.AN</t>
  </si>
  <si>
    <t>502000.ED.AN</t>
  </si>
  <si>
    <t>503000.ED.AN</t>
  </si>
  <si>
    <t>505000.ED.AN</t>
  </si>
  <si>
    <t>506000.ED.AN</t>
  </si>
  <si>
    <t>506000.ED.ID</t>
  </si>
  <si>
    <t>506000.ED.WA</t>
  </si>
  <si>
    <t>507000.ED.AN</t>
  </si>
  <si>
    <t>510000.ED.AN</t>
  </si>
  <si>
    <t>511000.ED.AN</t>
  </si>
  <si>
    <t>512000.ED.AN</t>
  </si>
  <si>
    <t>513000.ED.AN</t>
  </si>
  <si>
    <t>514000.ED.AN</t>
  </si>
  <si>
    <t>535000.ED.AN</t>
  </si>
  <si>
    <t>536000.ED.AN</t>
  </si>
  <si>
    <t>537000.ED.AN</t>
  </si>
  <si>
    <t>537000.ED.ID</t>
  </si>
  <si>
    <t>537000.ED.WA</t>
  </si>
  <si>
    <t>537200.ED.AN</t>
  </si>
  <si>
    <t>537200.ED.ID</t>
  </si>
  <si>
    <t>537200.ED.WA</t>
  </si>
  <si>
    <t>537300.ED.AN</t>
  </si>
  <si>
    <t>537300.ED.ID</t>
  </si>
  <si>
    <t>537300.ED.WA</t>
  </si>
  <si>
    <t>538000.ED.AN</t>
  </si>
  <si>
    <t>539000.ED.AN</t>
  </si>
  <si>
    <t>540000.ED.AN</t>
  </si>
  <si>
    <t>540000.ED.ID</t>
  </si>
  <si>
    <t>540000.ED.WA</t>
  </si>
  <si>
    <t>540100.ED.ID</t>
  </si>
  <si>
    <t>540100.ED.WA</t>
  </si>
  <si>
    <t>541000.ED.AN</t>
  </si>
  <si>
    <t>542000.ED.AN</t>
  </si>
  <si>
    <t>543000.ED.AN</t>
  </si>
  <si>
    <t>544000.ED.AN</t>
  </si>
  <si>
    <t>545000.ED.AN</t>
  </si>
  <si>
    <t>545300.ED.AN</t>
  </si>
  <si>
    <t>546000.ED.AN</t>
  </si>
  <si>
    <t>547000.ED.AN</t>
  </si>
  <si>
    <t>547200.ED.AN</t>
  </si>
  <si>
    <t>547211.ED.AN</t>
  </si>
  <si>
    <t>547213.ED.AN</t>
  </si>
  <si>
    <t>547216.ED.AN</t>
  </si>
  <si>
    <t>547250.ED.AN</t>
  </si>
  <si>
    <t>547310.ED.AN</t>
  </si>
  <si>
    <t>547312.ED.AN</t>
  </si>
  <si>
    <t>547313.ED.AN</t>
  </si>
  <si>
    <t>547510.ED.AN</t>
  </si>
  <si>
    <t>547610.ED.AN</t>
  </si>
  <si>
    <t>548000.ED.AN</t>
  </si>
  <si>
    <t>549000.ED.AN</t>
  </si>
  <si>
    <t>550000.ED.AN</t>
  </si>
  <si>
    <t>550010.ED.AN</t>
  </si>
  <si>
    <t>551000.ED.AN</t>
  </si>
  <si>
    <t>552000.ED.AN</t>
  </si>
  <si>
    <t>553000.ED.AN</t>
  </si>
  <si>
    <t>554000.ED.AN</t>
  </si>
  <si>
    <t>555000.ED.AN</t>
  </si>
  <si>
    <t>555100.ED.AN</t>
  </si>
  <si>
    <t>555312.ED.AN</t>
  </si>
  <si>
    <t>555313.ED.AN</t>
  </si>
  <si>
    <t>555380.ED.AN</t>
  </si>
  <si>
    <t>555380.ED.ID</t>
  </si>
  <si>
    <t>555550.ED.AN</t>
  </si>
  <si>
    <t>555700.ED.AN</t>
  </si>
  <si>
    <t>555710.ED.AN</t>
  </si>
  <si>
    <t>555750.ED.AN</t>
  </si>
  <si>
    <t>556000.ED.AN</t>
  </si>
  <si>
    <t>557000.ED.AN</t>
  </si>
  <si>
    <t>557000.ED.ID</t>
  </si>
  <si>
    <t>557010.ED.AN</t>
  </si>
  <si>
    <t>557150.ED.AN</t>
  </si>
  <si>
    <t>557160.ED.AN</t>
  </si>
  <si>
    <t>557160.ED.ID</t>
  </si>
  <si>
    <t>557160.ED.WA</t>
  </si>
  <si>
    <t>557161.ED.ID</t>
  </si>
  <si>
    <t>557161.ED.WA</t>
  </si>
  <si>
    <t>557162.ED.WA</t>
  </si>
  <si>
    <t>557170.ED.AN</t>
  </si>
  <si>
    <t>557170.ED.WA</t>
  </si>
  <si>
    <t>557171.ED.AN</t>
  </si>
  <si>
    <t>557171.ED.WA</t>
  </si>
  <si>
    <t>557200.ED.AN</t>
  </si>
  <si>
    <t>557200.ED.ID</t>
  </si>
  <si>
    <t>557200.ED.WA</t>
  </si>
  <si>
    <t>557270.ED.WA</t>
  </si>
  <si>
    <t>557280.ED.WA</t>
  </si>
  <si>
    <t>557290.ED.WA</t>
  </si>
  <si>
    <t>557312.ED.WA</t>
  </si>
  <si>
    <t>557322.ED.WA</t>
  </si>
  <si>
    <t>557331.ED.WA</t>
  </si>
  <si>
    <t>557370.ED.ID</t>
  </si>
  <si>
    <t>557380.ED.ID</t>
  </si>
  <si>
    <t>557390.ED.ID</t>
  </si>
  <si>
    <t>557395.ED.AN</t>
  </si>
  <si>
    <t>557610.ED.AN</t>
  </si>
  <si>
    <t>557700.ED.AN</t>
  </si>
  <si>
    <t>557711.ED.AN</t>
  </si>
  <si>
    <t>557730.ED.AN</t>
  </si>
  <si>
    <t>560000.ED.AN</t>
  </si>
  <si>
    <t>560350.ED.ID</t>
  </si>
  <si>
    <t>560350.ED.WA</t>
  </si>
  <si>
    <t>561000.ED.AN</t>
  </si>
  <si>
    <t>561110.ED.AN</t>
  </si>
  <si>
    <t>561210.ED.AN</t>
  </si>
  <si>
    <t>561310.ED.AN</t>
  </si>
  <si>
    <t>561610.ED.AN</t>
  </si>
  <si>
    <t>562000.ED.AN</t>
  </si>
  <si>
    <t>563000.ED.AN</t>
  </si>
  <si>
    <t>565000.ED.AN</t>
  </si>
  <si>
    <t>565312.ED.AN</t>
  </si>
  <si>
    <t>565710.ED.AN</t>
  </si>
  <si>
    <t>566000.ED.AN</t>
  </si>
  <si>
    <t>566610.ED.AN</t>
  </si>
  <si>
    <t>567000.ED.AN</t>
  </si>
  <si>
    <t>568000.ED.AN</t>
  </si>
  <si>
    <t>568000.ED.ID</t>
  </si>
  <si>
    <t>568000.ED.WA</t>
  </si>
  <si>
    <t>569000.ED.AN</t>
  </si>
  <si>
    <t>569000.ED.ID</t>
  </si>
  <si>
    <t>569000.ED.WA</t>
  </si>
  <si>
    <t>570000.ED.AN</t>
  </si>
  <si>
    <t>570000.ED.WA</t>
  </si>
  <si>
    <t>571000.ED.AN</t>
  </si>
  <si>
    <t>571000.ED.ID</t>
  </si>
  <si>
    <t>571000.ED.WA</t>
  </si>
  <si>
    <t>572000.ED.AN</t>
  </si>
  <si>
    <t>572000.ED.ID</t>
  </si>
  <si>
    <t>573000.ED.AN</t>
  </si>
  <si>
    <t>573000.ED.ID</t>
  </si>
  <si>
    <t>573000.ED.WA</t>
  </si>
  <si>
    <t>580000.ED.AN</t>
  </si>
  <si>
    <t>580000.ED.ID</t>
  </si>
  <si>
    <t>580000.ED.WA</t>
  </si>
  <si>
    <t>582000.ED.AN</t>
  </si>
  <si>
    <t>582000.ED.ID</t>
  </si>
  <si>
    <t>582000.ED.MT</t>
  </si>
  <si>
    <t>582000.ED.WA</t>
  </si>
  <si>
    <t>583000.ED.AN</t>
  </si>
  <si>
    <t>583000.ED.ID</t>
  </si>
  <si>
    <t>583000.ED.MT</t>
  </si>
  <si>
    <t>583000.ED.WA</t>
  </si>
  <si>
    <t>584000.ED.AN</t>
  </si>
  <si>
    <t>584000.ED.ID</t>
  </si>
  <si>
    <t>584000.ED.WA</t>
  </si>
  <si>
    <t>585000.ED.AN</t>
  </si>
  <si>
    <t>585000.ED.ID</t>
  </si>
  <si>
    <t>585000.ED.WA</t>
  </si>
  <si>
    <t>586000.ED.AN</t>
  </si>
  <si>
    <t>586000.ED.ID</t>
  </si>
  <si>
    <t>586000.ED.WA</t>
  </si>
  <si>
    <t>587000.ED.AN</t>
  </si>
  <si>
    <t>587000.ED.ID</t>
  </si>
  <si>
    <t>587000.ED.WA</t>
  </si>
  <si>
    <t>588000.ED.AN</t>
  </si>
  <si>
    <t>588000.ED.ID</t>
  </si>
  <si>
    <t>588000.ED.WA</t>
  </si>
  <si>
    <t>589000.ED.AN</t>
  </si>
  <si>
    <t>589000.ED.ID</t>
  </si>
  <si>
    <t>589000.ED.MT</t>
  </si>
  <si>
    <t>589000.ED.WA</t>
  </si>
  <si>
    <t>590000.ED.AN</t>
  </si>
  <si>
    <t>590000.ED.ID</t>
  </si>
  <si>
    <t>590000.ED.MT</t>
  </si>
  <si>
    <t>590000.ED.WA</t>
  </si>
  <si>
    <t>591000.ED.AN</t>
  </si>
  <si>
    <t>591000.ED.ID</t>
  </si>
  <si>
    <t>591000.ED.WA</t>
  </si>
  <si>
    <t>592000.ED.AN</t>
  </si>
  <si>
    <t>592000.ED.ID</t>
  </si>
  <si>
    <t>592000.ED.MT</t>
  </si>
  <si>
    <t>592000.ED.WA</t>
  </si>
  <si>
    <t>593000.ED.AN</t>
  </si>
  <si>
    <t>593000.ED.ID</t>
  </si>
  <si>
    <t>593000.ED.MT</t>
  </si>
  <si>
    <t>593000.ED.WA</t>
  </si>
  <si>
    <t>594000.ED.AN</t>
  </si>
  <si>
    <t>594000.ED.ID</t>
  </si>
  <si>
    <t>594000.ED.WA</t>
  </si>
  <si>
    <t>595000.ED.AN</t>
  </si>
  <si>
    <t>595000.ED.ID</t>
  </si>
  <si>
    <t>595000.ED.WA</t>
  </si>
  <si>
    <t>596000.ED.AN</t>
  </si>
  <si>
    <t>596000.ED.ID</t>
  </si>
  <si>
    <t>596000.ED.WA</t>
  </si>
  <si>
    <t>597000.ED.AN</t>
  </si>
  <si>
    <t>597000.ED.ID</t>
  </si>
  <si>
    <t>597000.ED.WA</t>
  </si>
  <si>
    <t>598000.ED.AN</t>
  </si>
  <si>
    <t>598000.ED.ID</t>
  </si>
  <si>
    <t>598000.ED.WA</t>
  </si>
  <si>
    <t>699999.ZZ.ZZ</t>
  </si>
  <si>
    <t>804000.GD.AN</t>
  </si>
  <si>
    <t>804000.GD.CA</t>
  </si>
  <si>
    <t>804000.GD.ID</t>
  </si>
  <si>
    <t>804000.GD.OR</t>
  </si>
  <si>
    <t>804000.GD.WA</t>
  </si>
  <si>
    <t>804001.G3.AN</t>
  </si>
  <si>
    <t>804001.G3.AS</t>
  </si>
  <si>
    <t>804001.GD.AA</t>
  </si>
  <si>
    <t>804001.GD.AN</t>
  </si>
  <si>
    <t>804001.GD.CA</t>
  </si>
  <si>
    <t>804001.GD.ID</t>
  </si>
  <si>
    <t>804001.GD.OR</t>
  </si>
  <si>
    <t>804001.GD.OS</t>
  </si>
  <si>
    <t>804001.GD.WA</t>
  </si>
  <si>
    <t>804002.GD.AN</t>
  </si>
  <si>
    <t>804002.GD.OR</t>
  </si>
  <si>
    <t>804010.GD.AN</t>
  </si>
  <si>
    <t>804010.GD.OR</t>
  </si>
  <si>
    <t>804014.GD.ID</t>
  </si>
  <si>
    <t>804014.GD.OR</t>
  </si>
  <si>
    <t>804014.GD.WA</t>
  </si>
  <si>
    <t>804017.GD.AN</t>
  </si>
  <si>
    <t>804017.GD.OR</t>
  </si>
  <si>
    <t>804140.GD.ID</t>
  </si>
  <si>
    <t>804140.GD.WA</t>
  </si>
  <si>
    <t>804170.GD.AN</t>
  </si>
  <si>
    <t>804170.GD.OR</t>
  </si>
  <si>
    <t>804600.GD.AN</t>
  </si>
  <si>
    <t>804600.GD.OR</t>
  </si>
  <si>
    <t>804700.G3.AN</t>
  </si>
  <si>
    <t>804700.G3.AS</t>
  </si>
  <si>
    <t>804700.GD.AA</t>
  </si>
  <si>
    <t>804700.GD.AN</t>
  </si>
  <si>
    <t>804700.GD.CA</t>
  </si>
  <si>
    <t>804700.GD.OR</t>
  </si>
  <si>
    <t>804700.GD.OS</t>
  </si>
  <si>
    <t>804711.G3.AN</t>
  </si>
  <si>
    <t>804711.G3.AS</t>
  </si>
  <si>
    <t>804711.GD.AA</t>
  </si>
  <si>
    <t>804711.GD.AN</t>
  </si>
  <si>
    <t>804711.GD.OR</t>
  </si>
  <si>
    <t>804711.GD.OS</t>
  </si>
  <si>
    <t>804730.G3.AN</t>
  </si>
  <si>
    <t>804730.G3.AS</t>
  </si>
  <si>
    <t>804730.GD.AA</t>
  </si>
  <si>
    <t>804730.GD.AN</t>
  </si>
  <si>
    <t>804730.GD.OR</t>
  </si>
  <si>
    <t>804730.GD.OS</t>
  </si>
  <si>
    <t>804999.GD.AN</t>
  </si>
  <si>
    <t>804999.GD.CA</t>
  </si>
  <si>
    <t>804999.GD.OR</t>
  </si>
  <si>
    <t>805110.GD.ID</t>
  </si>
  <si>
    <t>805110.GD.OR</t>
  </si>
  <si>
    <t>805110.GD.WA</t>
  </si>
  <si>
    <t>805111.GD.ID</t>
  </si>
  <si>
    <t>805115.GD.OR</t>
  </si>
  <si>
    <t>805116.GD.OR</t>
  </si>
  <si>
    <t>805120.GD.CA</t>
  </si>
  <si>
    <t>805120.GD.ID</t>
  </si>
  <si>
    <t>805120.GD.OR</t>
  </si>
  <si>
    <t>805120.GD.WA</t>
  </si>
  <si>
    <t>805270.GD.OR</t>
  </si>
  <si>
    <t>805300.GD.OR</t>
  </si>
  <si>
    <t>805680.GD.OR</t>
  </si>
  <si>
    <t>805980.GD.CA</t>
  </si>
  <si>
    <t>805980.GD.ID</t>
  </si>
  <si>
    <t>805980.GD.OR</t>
  </si>
  <si>
    <t>805980.GD.WA</t>
  </si>
  <si>
    <t>805990.GD.AN</t>
  </si>
  <si>
    <t>805990.GD.CA</t>
  </si>
  <si>
    <t>805990.GD.ID</t>
  </si>
  <si>
    <t>805990.GD.OR</t>
  </si>
  <si>
    <t>805990.GD.WA</t>
  </si>
  <si>
    <t>807000.G3.AN</t>
  </si>
  <si>
    <t>807000.G3.AS</t>
  </si>
  <si>
    <t>807000.GD.AA</t>
  </si>
  <si>
    <t>808000.GD.CA</t>
  </si>
  <si>
    <t>808100.GD.AN</t>
  </si>
  <si>
    <t>808100.GD.CA</t>
  </si>
  <si>
    <t>808100.GD.OR</t>
  </si>
  <si>
    <t>808200.GD.AN</t>
  </si>
  <si>
    <t>808200.GD.CA</t>
  </si>
  <si>
    <t>808200.GD.OR</t>
  </si>
  <si>
    <t>811000.GD.AN</t>
  </si>
  <si>
    <t>811000.GD.OR</t>
  </si>
  <si>
    <t>813000.G3.AN</t>
  </si>
  <si>
    <t>813000.G3.AS</t>
  </si>
  <si>
    <t>813000.GD.AA</t>
  </si>
  <si>
    <t>813000.GD.AN</t>
  </si>
  <si>
    <t>813000.GD.OS</t>
  </si>
  <si>
    <t>813010.GD.AN</t>
  </si>
  <si>
    <t>813010.GD.ID</t>
  </si>
  <si>
    <t>813010.GD.OR</t>
  </si>
  <si>
    <t>813010.GD.WA</t>
  </si>
  <si>
    <t>813610.G3.AN</t>
  </si>
  <si>
    <t>813610.G3.AS</t>
  </si>
  <si>
    <t>813610.GD.AA</t>
  </si>
  <si>
    <t>813610.GD.OS</t>
  </si>
  <si>
    <t>814000.GD.AN</t>
  </si>
  <si>
    <t>824000.GD.AN</t>
  </si>
  <si>
    <t>824000.GD.OR</t>
  </si>
  <si>
    <t>837000.GD.AN</t>
  </si>
  <si>
    <t>837000.GD.OR</t>
  </si>
  <si>
    <t>870000.G3.AN</t>
  </si>
  <si>
    <t>870000.G3.AS</t>
  </si>
  <si>
    <t>870000.GD.AA</t>
  </si>
  <si>
    <t>870000.GD.AN</t>
  </si>
  <si>
    <t>870000.GD.AS</t>
  </si>
  <si>
    <t>870000.GD.CA</t>
  </si>
  <si>
    <t>870000.GD.ID</t>
  </si>
  <si>
    <t>870000.GD.OR</t>
  </si>
  <si>
    <t>870000.GD.OS</t>
  </si>
  <si>
    <t>870000.GD.WA</t>
  </si>
  <si>
    <t>871000.GD.WA</t>
  </si>
  <si>
    <t>874000.G3.AN</t>
  </si>
  <si>
    <t>874000.G3.AS</t>
  </si>
  <si>
    <t>874000.GD.AA</t>
  </si>
  <si>
    <t>874000.GD.AN</t>
  </si>
  <si>
    <t>874000.GD.AS</t>
  </si>
  <si>
    <t>874000.GD.CA</t>
  </si>
  <si>
    <t>874000.GD.ID</t>
  </si>
  <si>
    <t>874000.GD.OR</t>
  </si>
  <si>
    <t>874000.GD.OS</t>
  </si>
  <si>
    <t>874000.GD.WA</t>
  </si>
  <si>
    <t>875000.G3.AN</t>
  </si>
  <si>
    <t>875000.G3.AS</t>
  </si>
  <si>
    <t>875000.GD.AA</t>
  </si>
  <si>
    <t>875000.GD.AN</t>
  </si>
  <si>
    <t>875000.GD.AS</t>
  </si>
  <si>
    <t>875000.GD.CA</t>
  </si>
  <si>
    <t>875000.GD.ID</t>
  </si>
  <si>
    <t>875000.GD.OR</t>
  </si>
  <si>
    <t>875000.GD.OS</t>
  </si>
  <si>
    <t>875000.GD.WA</t>
  </si>
  <si>
    <t>876000.GD.AN</t>
  </si>
  <si>
    <t>876000.GD.ID</t>
  </si>
  <si>
    <t>876000.GD.OR</t>
  </si>
  <si>
    <t>876000.GD.WA</t>
  </si>
  <si>
    <t>877000.G3.AN</t>
  </si>
  <si>
    <t>877000.G3.AS</t>
  </si>
  <si>
    <t>877000.GD.AA</t>
  </si>
  <si>
    <t>877000.GD.AN</t>
  </si>
  <si>
    <t>877000.GD.AS</t>
  </si>
  <si>
    <t>877000.GD.CA</t>
  </si>
  <si>
    <t>877000.GD.ID</t>
  </si>
  <si>
    <t>877000.GD.OR</t>
  </si>
  <si>
    <t>877000.GD.OS</t>
  </si>
  <si>
    <t>877000.GD.WA</t>
  </si>
  <si>
    <t>878000.GD.AN</t>
  </si>
  <si>
    <t>878000.GD.AS</t>
  </si>
  <si>
    <t>878000.GD.CA</t>
  </si>
  <si>
    <t>878000.GD.ID</t>
  </si>
  <si>
    <t>878000.GD.OR</t>
  </si>
  <si>
    <t>878000.GD.WA</t>
  </si>
  <si>
    <t>879000.G3.AN</t>
  </si>
  <si>
    <t>879000.G3.AS</t>
  </si>
  <si>
    <t>879000.GD.AA</t>
  </si>
  <si>
    <t>879000.GD.AN</t>
  </si>
  <si>
    <t>879000.GD.AS</t>
  </si>
  <si>
    <t>879000.GD.CA</t>
  </si>
  <si>
    <t>879000.GD.ID</t>
  </si>
  <si>
    <t>879000.GD.OR</t>
  </si>
  <si>
    <t>879000.GD.OS</t>
  </si>
  <si>
    <t>879000.GD.WA</t>
  </si>
  <si>
    <t>880000.G3.AN</t>
  </si>
  <si>
    <t>880000.G3.AS</t>
  </si>
  <si>
    <t>880000.GD.AA</t>
  </si>
  <si>
    <t>880000.GD.AN</t>
  </si>
  <si>
    <t>880000.GD.AS</t>
  </si>
  <si>
    <t>880000.GD.CA</t>
  </si>
  <si>
    <t>880000.GD.ID</t>
  </si>
  <si>
    <t>880000.GD.OR</t>
  </si>
  <si>
    <t>880000.GD.OS</t>
  </si>
  <si>
    <t>880000.GD.WA</t>
  </si>
  <si>
    <t>881000.G3.AN</t>
  </si>
  <si>
    <t>881000.G3.AS</t>
  </si>
  <si>
    <t>881000.GD.AA</t>
  </si>
  <si>
    <t>881000.GD.CA</t>
  </si>
  <si>
    <t>881000.GD.ID</t>
  </si>
  <si>
    <t>881000.GD.OR</t>
  </si>
  <si>
    <t>881000.GD.OS</t>
  </si>
  <si>
    <t>881000.GD.WA</t>
  </si>
  <si>
    <t>885000.G3.AN</t>
  </si>
  <si>
    <t>885000.G3.AS</t>
  </si>
  <si>
    <t>885000.GD.AA</t>
  </si>
  <si>
    <t>885000.GD.AN</t>
  </si>
  <si>
    <t>885000.GD.AS</t>
  </si>
  <si>
    <t>885000.GD.ID</t>
  </si>
  <si>
    <t>885000.GD.OR</t>
  </si>
  <si>
    <t>885000.GD.OS</t>
  </si>
  <si>
    <t>885000.GD.WA</t>
  </si>
  <si>
    <t>886000.GD.WA</t>
  </si>
  <si>
    <t>887000.G3.AN</t>
  </si>
  <si>
    <t>887000.G3.AS</t>
  </si>
  <si>
    <t>887000.GD.AA</t>
  </si>
  <si>
    <t>887000.GD.AN</t>
  </si>
  <si>
    <t>887000.GD.AS</t>
  </si>
  <si>
    <t>887000.GD.CA</t>
  </si>
  <si>
    <t>887000.GD.ID</t>
  </si>
  <si>
    <t>887000.GD.OR</t>
  </si>
  <si>
    <t>887000.GD.OS</t>
  </si>
  <si>
    <t>887000.GD.WA</t>
  </si>
  <si>
    <t>889000.GD.AN</t>
  </si>
  <si>
    <t>889000.GD.AS</t>
  </si>
  <si>
    <t>889000.GD.CA</t>
  </si>
  <si>
    <t>889000.GD.ID</t>
  </si>
  <si>
    <t>889000.GD.OR</t>
  </si>
  <si>
    <t>889000.GD.WA</t>
  </si>
  <si>
    <t>890000.GD.AN</t>
  </si>
  <si>
    <t>890000.GD.AS</t>
  </si>
  <si>
    <t>890000.GD.CA</t>
  </si>
  <si>
    <t>890000.GD.ID</t>
  </si>
  <si>
    <t>890000.GD.OR</t>
  </si>
  <si>
    <t>890000.GD.WA</t>
  </si>
  <si>
    <t>891000.GD.AN</t>
  </si>
  <si>
    <t>891000.GD.AS</t>
  </si>
  <si>
    <t>891000.GD.ID</t>
  </si>
  <si>
    <t>891000.GD.OR</t>
  </si>
  <si>
    <t>891000.GD.WA</t>
  </si>
  <si>
    <t>892000.G3.AN</t>
  </si>
  <si>
    <t>892000.G3.AS</t>
  </si>
  <si>
    <t>892000.GD.AA</t>
  </si>
  <si>
    <t>892000.GD.AN</t>
  </si>
  <si>
    <t>892000.GD.AS</t>
  </si>
  <si>
    <t>892000.GD.CA</t>
  </si>
  <si>
    <t>892000.GD.ID</t>
  </si>
  <si>
    <t>892000.GD.OR</t>
  </si>
  <si>
    <t>892000.GD.OS</t>
  </si>
  <si>
    <t>892000.GD.WA</t>
  </si>
  <si>
    <t>893000.G3.AN</t>
  </si>
  <si>
    <t>893000.G3.AS</t>
  </si>
  <si>
    <t>893000.GD.AA</t>
  </si>
  <si>
    <t>893000.GD.AN</t>
  </si>
  <si>
    <t>893000.GD.AS</t>
  </si>
  <si>
    <t>893000.GD.CA</t>
  </si>
  <si>
    <t>893000.GD.ID</t>
  </si>
  <si>
    <t>893000.GD.OR</t>
  </si>
  <si>
    <t>893000.GD.OS</t>
  </si>
  <si>
    <t>893000.GD.WA</t>
  </si>
  <si>
    <t>894000.G3.AN</t>
  </si>
  <si>
    <t>894000.G3.AS</t>
  </si>
  <si>
    <t>894000.GD.AA</t>
  </si>
  <si>
    <t>894000.GD.AN</t>
  </si>
  <si>
    <t>894000.GD.AS</t>
  </si>
  <si>
    <t>894000.GD.CA</t>
  </si>
  <si>
    <t>894000.GD.ID</t>
  </si>
  <si>
    <t>894000.GD.OR</t>
  </si>
  <si>
    <t>894000.GD.OS</t>
  </si>
  <si>
    <t>894000.GD.WA</t>
  </si>
  <si>
    <t>901000.CD.AA</t>
  </si>
  <si>
    <t>901000.CD.OR</t>
  </si>
  <si>
    <t>901000.CD.OS</t>
  </si>
  <si>
    <t>901000.E1.AN</t>
  </si>
  <si>
    <t>901000.ED.AN</t>
  </si>
  <si>
    <t>901000.G1.AN</t>
  </si>
  <si>
    <t>901000.G1.AS</t>
  </si>
  <si>
    <t>901000.GD.AN</t>
  </si>
  <si>
    <t>901000.GD.OR</t>
  </si>
  <si>
    <t>902000.CD.AA</t>
  </si>
  <si>
    <t>902000.CD.AN</t>
  </si>
  <si>
    <t>902000.CD.ID</t>
  </si>
  <si>
    <t>902000.CD.OS</t>
  </si>
  <si>
    <t>902000.CD.WA</t>
  </si>
  <si>
    <t>902000.E1.AN</t>
  </si>
  <si>
    <t>902000.E2.AN</t>
  </si>
  <si>
    <t>902000.E2.ID</t>
  </si>
  <si>
    <t>902000.E2.WA</t>
  </si>
  <si>
    <t>902000.ED.AN</t>
  </si>
  <si>
    <t>902000.ED.ID</t>
  </si>
  <si>
    <t>902000.ED.WA</t>
  </si>
  <si>
    <t>902000.G1.AN</t>
  </si>
  <si>
    <t>902000.G1.AS</t>
  </si>
  <si>
    <t>902000.G2.AN</t>
  </si>
  <si>
    <t>902000.G2.ID</t>
  </si>
  <si>
    <t>902000.G2.WA</t>
  </si>
  <si>
    <t>902000.GD.AN</t>
  </si>
  <si>
    <t>902000.GD.AS</t>
  </si>
  <si>
    <t>902000.GD.CA</t>
  </si>
  <si>
    <t>902000.GD.ID</t>
  </si>
  <si>
    <t>902000.GD.OR</t>
  </si>
  <si>
    <t>902000.GD.WA</t>
  </si>
  <si>
    <t>903000.CD.AA</t>
  </si>
  <si>
    <t>903000.CD.AN</t>
  </si>
  <si>
    <t>903000.CD.ID</t>
  </si>
  <si>
    <t>903000.CD.OR</t>
  </si>
  <si>
    <t>903000.CD.OS</t>
  </si>
  <si>
    <t>903000.CD.WA</t>
  </si>
  <si>
    <t>903000.E1.AN</t>
  </si>
  <si>
    <t>903000.E2.AN</t>
  </si>
  <si>
    <t>903000.E2.ID</t>
  </si>
  <si>
    <t>903000.E2.WA</t>
  </si>
  <si>
    <t>903000.ED.AN</t>
  </si>
  <si>
    <t>903000.ED.ID</t>
  </si>
  <si>
    <t>903000.ED.WA</t>
  </si>
  <si>
    <t>903000.G1.AN</t>
  </si>
  <si>
    <t>903000.G1.AS</t>
  </si>
  <si>
    <t>903000.G2.AN</t>
  </si>
  <si>
    <t>903000.G2.ID</t>
  </si>
  <si>
    <t>903000.G2.WA</t>
  </si>
  <si>
    <t>903000.GD.AN</t>
  </si>
  <si>
    <t>903000.GD.AS</t>
  </si>
  <si>
    <t>903000.GD.CA</t>
  </si>
  <si>
    <t>903000.GD.ID</t>
  </si>
  <si>
    <t>903000.GD.OR</t>
  </si>
  <si>
    <t>903000.GD.WA</t>
  </si>
  <si>
    <t>903000.ZZ.ZZ</t>
  </si>
  <si>
    <t>903920.CD.AA</t>
  </si>
  <si>
    <t>903920.CD.OS</t>
  </si>
  <si>
    <t>903920.E1.AN</t>
  </si>
  <si>
    <t>903920.ED.AN</t>
  </si>
  <si>
    <t>903920.G1.AN</t>
  </si>
  <si>
    <t>903920.G1.AS</t>
  </si>
  <si>
    <t>903920.GD.AN</t>
  </si>
  <si>
    <t>903930.CD.AA</t>
  </si>
  <si>
    <t>903930.CD.OS</t>
  </si>
  <si>
    <t>903930.E1.AN</t>
  </si>
  <si>
    <t>903930.G1.AN</t>
  </si>
  <si>
    <t>903930.G1.AS</t>
  </si>
  <si>
    <t>904000.CD.AA</t>
  </si>
  <si>
    <t>904000.CD.AN</t>
  </si>
  <si>
    <t>904000.CD.ID</t>
  </si>
  <si>
    <t>904000.CD.OS</t>
  </si>
  <si>
    <t>904000.CD.WA</t>
  </si>
  <si>
    <t>904000.E1.AN</t>
  </si>
  <si>
    <t>904000.E2.AN</t>
  </si>
  <si>
    <t>904000.E2.ID</t>
  </si>
  <si>
    <t>904000.E2.WA</t>
  </si>
  <si>
    <t>904000.ED.AN</t>
  </si>
  <si>
    <t>904000.G1.AN</t>
  </si>
  <si>
    <t>904000.G1.AS</t>
  </si>
  <si>
    <t>904000.G2.AN</t>
  </si>
  <si>
    <t>904000.G2.ID</t>
  </si>
  <si>
    <t>904000.GD.AN</t>
  </si>
  <si>
    <t>904000.GD.CA</t>
  </si>
  <si>
    <t>904000.GD.OR</t>
  </si>
  <si>
    <t>905000.CD.AA</t>
  </si>
  <si>
    <t>905000.CD.OS</t>
  </si>
  <si>
    <t>905000.E1.AN</t>
  </si>
  <si>
    <t>905000.E2.AN</t>
  </si>
  <si>
    <t>905000.E2.ID</t>
  </si>
  <si>
    <t>905000.E2.WA</t>
  </si>
  <si>
    <t>905000.ED.AN</t>
  </si>
  <si>
    <t>905000.G1.AN</t>
  </si>
  <si>
    <t>905000.G1.AS</t>
  </si>
  <si>
    <t>905000.G2.AN</t>
  </si>
  <si>
    <t>905000.G2.ID</t>
  </si>
  <si>
    <t>905000.G2.WA</t>
  </si>
  <si>
    <t>905000.GD.AN</t>
  </si>
  <si>
    <t>905000.GD.AS</t>
  </si>
  <si>
    <t>905000.GD.OR</t>
  </si>
  <si>
    <t>908000.CD.AA</t>
  </si>
  <si>
    <t>908000.CD.AN</t>
  </si>
  <si>
    <t>908000.CD.ID</t>
  </si>
  <si>
    <t>908000.CD.OS</t>
  </si>
  <si>
    <t>908000.CD.WA</t>
  </si>
  <si>
    <t>908000.E1.AN</t>
  </si>
  <si>
    <t>908000.E2.AN</t>
  </si>
  <si>
    <t>908000.E2.ID</t>
  </si>
  <si>
    <t>908000.E2.WA</t>
  </si>
  <si>
    <t>908000.ED.AN</t>
  </si>
  <si>
    <t>908000.ED.ID</t>
  </si>
  <si>
    <t>908000.ED.WA</t>
  </si>
  <si>
    <t>908000.G1.AN</t>
  </si>
  <si>
    <t>908000.G1.AS</t>
  </si>
  <si>
    <t>908000.G2.AN</t>
  </si>
  <si>
    <t>908000.G2.ID</t>
  </si>
  <si>
    <t>908000.G2.WA</t>
  </si>
  <si>
    <t>908000.G3.AN</t>
  </si>
  <si>
    <t>908000.G3.AS</t>
  </si>
  <si>
    <t>908000.GD.AA</t>
  </si>
  <si>
    <t>908000.GD.AN</t>
  </si>
  <si>
    <t>908000.GD.AS</t>
  </si>
  <si>
    <t>908000.GD.ID</t>
  </si>
  <si>
    <t>908000.GD.OR</t>
  </si>
  <si>
    <t>908000.GD.OS</t>
  </si>
  <si>
    <t>908000.GD.WA</t>
  </si>
  <si>
    <t>908250.GD.OR</t>
  </si>
  <si>
    <t>908250.ZZ.ZZ</t>
  </si>
  <si>
    <t>908600.ED.ID</t>
  </si>
  <si>
    <t>908600.ED.WA</t>
  </si>
  <si>
    <t>908600.GD.ID</t>
  </si>
  <si>
    <t>908600.GD.OR</t>
  </si>
  <si>
    <t>908600.GD.WA</t>
  </si>
  <si>
    <t>908610.ED.WA</t>
  </si>
  <si>
    <t>908610.GD.OR</t>
  </si>
  <si>
    <t>908610.GD.WA</t>
  </si>
  <si>
    <t>908690.ED.ID</t>
  </si>
  <si>
    <t>908690.ED.WA</t>
  </si>
  <si>
    <t>908690.GD.ID</t>
  </si>
  <si>
    <t>908690.GD.WA</t>
  </si>
  <si>
    <t>908990.ED.ID</t>
  </si>
  <si>
    <t>908990.GD.AN</t>
  </si>
  <si>
    <t>908990.GD.ID</t>
  </si>
  <si>
    <t>908990.GD.WA</t>
  </si>
  <si>
    <t>909000.CD.AA</t>
  </si>
  <si>
    <t>909000.CD.AN</t>
  </si>
  <si>
    <t>909000.CD.ID</t>
  </si>
  <si>
    <t>909000.CD.OS</t>
  </si>
  <si>
    <t>909000.CD.WA</t>
  </si>
  <si>
    <t>909000.E1.AN</t>
  </si>
  <si>
    <t>909000.E2.AN</t>
  </si>
  <si>
    <t>909000.E2.ID</t>
  </si>
  <si>
    <t>909000.E2.WA</t>
  </si>
  <si>
    <t>909000.ED.AN</t>
  </si>
  <si>
    <t>909000.ED.ID</t>
  </si>
  <si>
    <t>909000.ED.MT</t>
  </si>
  <si>
    <t>909000.ED.WA</t>
  </si>
  <si>
    <t>909000.G1.AN</t>
  </si>
  <si>
    <t>909000.G1.AS</t>
  </si>
  <si>
    <t>909000.G2.AN</t>
  </si>
  <si>
    <t>909000.G2.ID</t>
  </si>
  <si>
    <t>909000.G2.WA</t>
  </si>
  <si>
    <t>909000.G3.AN</t>
  </si>
  <si>
    <t>909000.G3.AS</t>
  </si>
  <si>
    <t>909000.GD.AA</t>
  </si>
  <si>
    <t>909000.GD.AN</t>
  </si>
  <si>
    <t>909000.GD.AS</t>
  </si>
  <si>
    <t>909000.GD.CA</t>
  </si>
  <si>
    <t>909000.GD.ID</t>
  </si>
  <si>
    <t>909000.GD.OR</t>
  </si>
  <si>
    <t>909000.GD.OS</t>
  </si>
  <si>
    <t>909000.GD.WA</t>
  </si>
  <si>
    <t>910000.CD.AA</t>
  </si>
  <si>
    <t>910000.CD.AN</t>
  </si>
  <si>
    <t>910000.CD.OS</t>
  </si>
  <si>
    <t>910000.E1.AN</t>
  </si>
  <si>
    <t>910000.E2.AN</t>
  </si>
  <si>
    <t>910000.ED.AN</t>
  </si>
  <si>
    <t>910000.ED.WA</t>
  </si>
  <si>
    <t>910000.G1.AN</t>
  </si>
  <si>
    <t>910000.G1.AS</t>
  </si>
  <si>
    <t>910000.G2.AN</t>
  </si>
  <si>
    <t>910000.G3.AN</t>
  </si>
  <si>
    <t>910000.G3.AS</t>
  </si>
  <si>
    <t>910000.GD.AA</t>
  </si>
  <si>
    <t>910000.GD.AN</t>
  </si>
  <si>
    <t>910000.GD.OS</t>
  </si>
  <si>
    <t>912000.CD.AA</t>
  </si>
  <si>
    <t>912000.CD.AN</t>
  </si>
  <si>
    <t>912000.CD.ID</t>
  </si>
  <si>
    <t>912000.CD.OS</t>
  </si>
  <si>
    <t>912000.E1.AN</t>
  </si>
  <si>
    <t>912000.E2.AN</t>
  </si>
  <si>
    <t>912000.E2.ID</t>
  </si>
  <si>
    <t>912000.E2.WA</t>
  </si>
  <si>
    <t>912000.ED.AN</t>
  </si>
  <si>
    <t>912000.G1.AN</t>
  </si>
  <si>
    <t>912000.G1.AS</t>
  </si>
  <si>
    <t>912000.G2.AN</t>
  </si>
  <si>
    <t>912000.G2.ID</t>
  </si>
  <si>
    <t>912000.G2.WA</t>
  </si>
  <si>
    <t>912000.G3.AN</t>
  </si>
  <si>
    <t>912000.G3.AS</t>
  </si>
  <si>
    <t>912000.GD.AA</t>
  </si>
  <si>
    <t>912000.GD.AN</t>
  </si>
  <si>
    <t>912000.GD.OR</t>
  </si>
  <si>
    <t>912000.GD.OS</t>
  </si>
  <si>
    <t>912000.GD.WA</t>
  </si>
  <si>
    <t>913000.CD.AA</t>
  </si>
  <si>
    <t>913000.CD.AN</t>
  </si>
  <si>
    <t>913000.CD.OS</t>
  </si>
  <si>
    <t>913000.CD.WA</t>
  </si>
  <si>
    <t>913000.E1.AN</t>
  </si>
  <si>
    <t>913000.E2.AN</t>
  </si>
  <si>
    <t>913000.E2.ID</t>
  </si>
  <si>
    <t>913000.E2.WA</t>
  </si>
  <si>
    <t>913000.ED.AN</t>
  </si>
  <si>
    <t>913000.G1.AN</t>
  </si>
  <si>
    <t>913000.G1.AS</t>
  </si>
  <si>
    <t>913000.G2.AN</t>
  </si>
  <si>
    <t>913000.G2.ID</t>
  </si>
  <si>
    <t>913000.G2.WA</t>
  </si>
  <si>
    <t>913000.G3.AN</t>
  </si>
  <si>
    <t>913000.G3.AS</t>
  </si>
  <si>
    <t>913000.GD.AN</t>
  </si>
  <si>
    <t>913000.GD.OR</t>
  </si>
  <si>
    <t>916000.CD.AA</t>
  </si>
  <si>
    <t>916000.CD.AN</t>
  </si>
  <si>
    <t>916000.CD.ID</t>
  </si>
  <si>
    <t>916000.CD.OS</t>
  </si>
  <si>
    <t>916000.CD.WA</t>
  </si>
  <si>
    <t>916000.E1.AN</t>
  </si>
  <si>
    <t>916000.E2.AN</t>
  </si>
  <si>
    <t>916000.E2.ID</t>
  </si>
  <si>
    <t>916000.E2.WA</t>
  </si>
  <si>
    <t>916000.ED.AN</t>
  </si>
  <si>
    <t>916000.G1.AN</t>
  </si>
  <si>
    <t>916000.G1.AS</t>
  </si>
  <si>
    <t>916000.G2.AN</t>
  </si>
  <si>
    <t>916000.G2.ID</t>
  </si>
  <si>
    <t>916000.G2.WA</t>
  </si>
  <si>
    <t>916000.GD.AN</t>
  </si>
  <si>
    <t>916000.GD.WA</t>
  </si>
  <si>
    <t>920000.CD.AA</t>
  </si>
  <si>
    <t>920000.CD.AN</t>
  </si>
  <si>
    <t>920000.CD.ID</t>
  </si>
  <si>
    <t>920000.CD.OS</t>
  </si>
  <si>
    <t>920000.CD.WA</t>
  </si>
  <si>
    <t>920000.E1.AN</t>
  </si>
  <si>
    <t>920000.E2.AN</t>
  </si>
  <si>
    <t>920000.E2.ID</t>
  </si>
  <si>
    <t>920000.E2.WA</t>
  </si>
  <si>
    <t>920000.ED.AN</t>
  </si>
  <si>
    <t>920000.ED.ID</t>
  </si>
  <si>
    <t>920000.ED.WA</t>
  </si>
  <si>
    <t>920000.G1.AN</t>
  </si>
  <si>
    <t>920000.G1.AS</t>
  </si>
  <si>
    <t>920000.G2.AN</t>
  </si>
  <si>
    <t>920000.G2.ID</t>
  </si>
  <si>
    <t>920000.G2.WA</t>
  </si>
  <si>
    <t>920000.G3.AN</t>
  </si>
  <si>
    <t>920000.G3.AS</t>
  </si>
  <si>
    <t>920000.GD.AA</t>
  </si>
  <si>
    <t>920000.GD.AN</t>
  </si>
  <si>
    <t>920000.GD.AS</t>
  </si>
  <si>
    <t>920000.GD.CA</t>
  </si>
  <si>
    <t>920000.GD.OR</t>
  </si>
  <si>
    <t>920000.GD.OS</t>
  </si>
  <si>
    <t>920000.GD.WA</t>
  </si>
  <si>
    <t>920000.ZZ.ZZ</t>
  </si>
  <si>
    <t>921000.CD.AA</t>
  </si>
  <si>
    <t>921000.CD.AN</t>
  </si>
  <si>
    <t>921000.CD.ID</t>
  </si>
  <si>
    <t>921000.CD.OS</t>
  </si>
  <si>
    <t>921000.CD.WA</t>
  </si>
  <si>
    <t>921000.E1.AN</t>
  </si>
  <si>
    <t>921000.E2.AN</t>
  </si>
  <si>
    <t>921000.E2.ID</t>
  </si>
  <si>
    <t>921000.E2.WA</t>
  </si>
  <si>
    <t>921000.ED.AN</t>
  </si>
  <si>
    <t>921000.ED.ID</t>
  </si>
  <si>
    <t>921000.ED.MT</t>
  </si>
  <si>
    <t>921000.ED.WA</t>
  </si>
  <si>
    <t>921000.G1.AN</t>
  </si>
  <si>
    <t>921000.G1.AS</t>
  </si>
  <si>
    <t>921000.G2.AN</t>
  </si>
  <si>
    <t>921000.G2.ID</t>
  </si>
  <si>
    <t>921000.G2.WA</t>
  </si>
  <si>
    <t>921000.G3.AN</t>
  </si>
  <si>
    <t>921000.G3.AS</t>
  </si>
  <si>
    <t>921000.GD.AA</t>
  </si>
  <si>
    <t>921000.GD.AN</t>
  </si>
  <si>
    <t>921000.GD.AS</t>
  </si>
  <si>
    <t>921000.GD.CA</t>
  </si>
  <si>
    <t>921000.GD.OR</t>
  </si>
  <si>
    <t>921000.GD.OS</t>
  </si>
  <si>
    <t>922000.CD.AA</t>
  </si>
  <si>
    <t>922000.CD.ID</t>
  </si>
  <si>
    <t>922000.CD.OS</t>
  </si>
  <si>
    <t>922000.E1.AN</t>
  </si>
  <si>
    <t>922000.E2.AN</t>
  </si>
  <si>
    <t>922000.E2.ID</t>
  </si>
  <si>
    <t>922000.ED.AN</t>
  </si>
  <si>
    <t>922000.G1.AN</t>
  </si>
  <si>
    <t>922000.G1.AS</t>
  </si>
  <si>
    <t>922000.G2.AN</t>
  </si>
  <si>
    <t>922000.G2.ID</t>
  </si>
  <si>
    <t>922000.GD.AN</t>
  </si>
  <si>
    <t>923000.CD.AA</t>
  </si>
  <si>
    <t>923000.CD.AN</t>
  </si>
  <si>
    <t>923000.CD.ID</t>
  </si>
  <si>
    <t>923000.CD.OS</t>
  </si>
  <si>
    <t>923000.CD.WA</t>
  </si>
  <si>
    <t>923000.E1.AN</t>
  </si>
  <si>
    <t>923000.E2.AN</t>
  </si>
  <si>
    <t>923000.E2.ID</t>
  </si>
  <si>
    <t>923000.E2.WA</t>
  </si>
  <si>
    <t>923000.ED.AN</t>
  </si>
  <si>
    <t>923000.ED.ID</t>
  </si>
  <si>
    <t>923000.ED.MT</t>
  </si>
  <si>
    <t>923000.ED.WA</t>
  </si>
  <si>
    <t>923000.G1.AN</t>
  </si>
  <si>
    <t>923000.G1.AS</t>
  </si>
  <si>
    <t>923000.G2.AN</t>
  </si>
  <si>
    <t>923000.G2.ID</t>
  </si>
  <si>
    <t>923000.G2.WA</t>
  </si>
  <si>
    <t>923000.G3.AN</t>
  </si>
  <si>
    <t>923000.G3.AS</t>
  </si>
  <si>
    <t>923000.GD.AA</t>
  </si>
  <si>
    <t>923000.GD.AN</t>
  </si>
  <si>
    <t>923000.GD.AS</t>
  </si>
  <si>
    <t>923000.GD.CA</t>
  </si>
  <si>
    <t>923000.GD.ID</t>
  </si>
  <si>
    <t>923000.GD.OR</t>
  </si>
  <si>
    <t>923000.GD.OS</t>
  </si>
  <si>
    <t>923000.ZZ.ZZ</t>
  </si>
  <si>
    <t>924000.CD.AA</t>
  </si>
  <si>
    <t>924000.CD.AN</t>
  </si>
  <si>
    <t>924000.CD.OS</t>
  </si>
  <si>
    <t>924000.E1.AN</t>
  </si>
  <si>
    <t>924000.E2.AN</t>
  </si>
  <si>
    <t>924000.ED.AN</t>
  </si>
  <si>
    <t>924000.G1.AN</t>
  </si>
  <si>
    <t>924000.G1.AS</t>
  </si>
  <si>
    <t>924000.G2.AN</t>
  </si>
  <si>
    <t>924000.G3.AN</t>
  </si>
  <si>
    <t>924000.G3.AS</t>
  </si>
  <si>
    <t>924000.GD.AA</t>
  </si>
  <si>
    <t>924000.GD.AN</t>
  </si>
  <si>
    <t>924000.GD.ID</t>
  </si>
  <si>
    <t>924000.GD.OS</t>
  </si>
  <si>
    <t>925100.CD.AA</t>
  </si>
  <si>
    <t>925100.CD.AN</t>
  </si>
  <si>
    <t>925100.CD.ID</t>
  </si>
  <si>
    <t>925100.CD.OS</t>
  </si>
  <si>
    <t>925100.CD.WA</t>
  </si>
  <si>
    <t>925100.E1.AN</t>
  </si>
  <si>
    <t>925100.E2.AN</t>
  </si>
  <si>
    <t>925100.E2.ID</t>
  </si>
  <si>
    <t>925100.E2.WA</t>
  </si>
  <si>
    <t>925100.ED.AN</t>
  </si>
  <si>
    <t>925100.ED.ID</t>
  </si>
  <si>
    <t>925100.ED.WA</t>
  </si>
  <si>
    <t>925100.G1.AN</t>
  </si>
  <si>
    <t>925100.G1.AS</t>
  </si>
  <si>
    <t>925100.G2.AN</t>
  </si>
  <si>
    <t>925100.G2.ID</t>
  </si>
  <si>
    <t>925100.G2.WA</t>
  </si>
  <si>
    <t>925100.G3.AN</t>
  </si>
  <si>
    <t>925100.G3.AS</t>
  </si>
  <si>
    <t>925100.GD.AA</t>
  </si>
  <si>
    <t>925100.GD.AN</t>
  </si>
  <si>
    <t>925100.GD.AS</t>
  </si>
  <si>
    <t>925100.GD.OR</t>
  </si>
  <si>
    <t>925100.GD.OS</t>
  </si>
  <si>
    <t>925110.ED.AN</t>
  </si>
  <si>
    <t>925110.GD.AN</t>
  </si>
  <si>
    <t>925110.GD.AS</t>
  </si>
  <si>
    <t>925110.GD.WA</t>
  </si>
  <si>
    <t>925200.CD.AA</t>
  </si>
  <si>
    <t>925200.CD.AN</t>
  </si>
  <si>
    <t>925200.CD.OS</t>
  </si>
  <si>
    <t>925200.E1.AN</t>
  </si>
  <si>
    <t>925200.E2.AN</t>
  </si>
  <si>
    <t>925200.E2.ID</t>
  </si>
  <si>
    <t>925200.E2.WA</t>
  </si>
  <si>
    <t>925200.ED.AN</t>
  </si>
  <si>
    <t>925200.G1.AN</t>
  </si>
  <si>
    <t>925200.G1.AS</t>
  </si>
  <si>
    <t>925200.G2.AN</t>
  </si>
  <si>
    <t>925200.G2.ID</t>
  </si>
  <si>
    <t>925200.G2.WA</t>
  </si>
  <si>
    <t>925200.GD.AN</t>
  </si>
  <si>
    <t>925200.GD.OR</t>
  </si>
  <si>
    <t>925200.ZZ.ZZ</t>
  </si>
  <si>
    <t>925300.CD.OS</t>
  </si>
  <si>
    <t>925300.ED.AN</t>
  </si>
  <si>
    <t>925300.ED.OS</t>
  </si>
  <si>
    <t>925300.GD.AN</t>
  </si>
  <si>
    <t>925300.GD.AS</t>
  </si>
  <si>
    <t>925300.GD.OS</t>
  </si>
  <si>
    <t>925300.GD.WA</t>
  </si>
  <si>
    <t>926100.CD.AA</t>
  </si>
  <si>
    <t>926100.CD.AN</t>
  </si>
  <si>
    <t>926100.CD.OS</t>
  </si>
  <si>
    <t>926100.CD.WA</t>
  </si>
  <si>
    <t>926100.E1.AN</t>
  </si>
  <si>
    <t>926100.E2.AN</t>
  </si>
  <si>
    <t>926100.E2.ID</t>
  </si>
  <si>
    <t>926100.E2.WA</t>
  </si>
  <si>
    <t>926100.ED.AN</t>
  </si>
  <si>
    <t>926100.ED.ID</t>
  </si>
  <si>
    <t>926100.ED.MT</t>
  </si>
  <si>
    <t>926100.ED.WA</t>
  </si>
  <si>
    <t>926100.G1.AN</t>
  </si>
  <si>
    <t>926100.G1.AS</t>
  </si>
  <si>
    <t>926100.G2.AN</t>
  </si>
  <si>
    <t>926100.G2.ID</t>
  </si>
  <si>
    <t>926100.G2.WA</t>
  </si>
  <si>
    <t>926100.G3.AN</t>
  </si>
  <si>
    <t>926100.G3.AS</t>
  </si>
  <si>
    <t>926100.GD.AA</t>
  </si>
  <si>
    <t>926100.GD.AN</t>
  </si>
  <si>
    <t>926100.GD.AS</t>
  </si>
  <si>
    <t>926100.GD.CA</t>
  </si>
  <si>
    <t>926100.GD.ID</t>
  </si>
  <si>
    <t>926100.GD.OR</t>
  </si>
  <si>
    <t>926100.GD.OS</t>
  </si>
  <si>
    <t>926100.GD.WA</t>
  </si>
  <si>
    <t>926200.CD.AA</t>
  </si>
  <si>
    <t>926200.CD.AN</t>
  </si>
  <si>
    <t>926200.CD.OS</t>
  </si>
  <si>
    <t>926200.E1.AN</t>
  </si>
  <si>
    <t>926200.E2.AN</t>
  </si>
  <si>
    <t>926200.ED.AN</t>
  </si>
  <si>
    <t>926200.G1.AN</t>
  </si>
  <si>
    <t>926200.G1.AS</t>
  </si>
  <si>
    <t>926200.G2.AN</t>
  </si>
  <si>
    <t>926200.G3.AN</t>
  </si>
  <si>
    <t>926200.G3.AS</t>
  </si>
  <si>
    <t>926200.GD.AA</t>
  </si>
  <si>
    <t>926200.GD.AN</t>
  </si>
  <si>
    <t>926200.GD.OS</t>
  </si>
  <si>
    <t>926200.GD.WA</t>
  </si>
  <si>
    <t>926210.E1.AN</t>
  </si>
  <si>
    <t>926210.G1.AN</t>
  </si>
  <si>
    <t>926210.G1.AS</t>
  </si>
  <si>
    <t>926215.E1.AN</t>
  </si>
  <si>
    <t>926215.G1.AN</t>
  </si>
  <si>
    <t>926215.G1.AS</t>
  </si>
  <si>
    <t>926220.E1.AN</t>
  </si>
  <si>
    <t>926220.E2.AN</t>
  </si>
  <si>
    <t>926220.ED.AN</t>
  </si>
  <si>
    <t>926220.G1.AN</t>
  </si>
  <si>
    <t>926220.G1.AS</t>
  </si>
  <si>
    <t>926220.G2.AN</t>
  </si>
  <si>
    <t>926220.GD.AN</t>
  </si>
  <si>
    <t>926220.GD.AS</t>
  </si>
  <si>
    <t>926225.E1.AN</t>
  </si>
  <si>
    <t>926225.G1.AN</t>
  </si>
  <si>
    <t>926225.G1.AS</t>
  </si>
  <si>
    <t>926230.E1.AN</t>
  </si>
  <si>
    <t>926230.ED.AN</t>
  </si>
  <si>
    <t>926230.G1.AN</t>
  </si>
  <si>
    <t>926230.G1.AS</t>
  </si>
  <si>
    <t>926230.GD.AN</t>
  </si>
  <si>
    <t>926230.GD.AS</t>
  </si>
  <si>
    <t>926235.E1.AN</t>
  </si>
  <si>
    <t>926235.G1.AN</t>
  </si>
  <si>
    <t>926235.G1.AS</t>
  </si>
  <si>
    <t>926240.CD.AA</t>
  </si>
  <si>
    <t>926240.CD.OS</t>
  </si>
  <si>
    <t>926240.E1.AN</t>
  </si>
  <si>
    <t>926240.ED.ID</t>
  </si>
  <si>
    <t>926240.ED.WA</t>
  </si>
  <si>
    <t>926240.G1.AN</t>
  </si>
  <si>
    <t>926240.G1.AS</t>
  </si>
  <si>
    <t>926240.GD.WA</t>
  </si>
  <si>
    <t>926245.CD.AA</t>
  </si>
  <si>
    <t>926245.CD.OS</t>
  </si>
  <si>
    <t>926245.E1.AN</t>
  </si>
  <si>
    <t>926245.G1.AN</t>
  </si>
  <si>
    <t>926245.G1.AS</t>
  </si>
  <si>
    <t>926300.CD.OS</t>
  </si>
  <si>
    <t>926300.ED.AN</t>
  </si>
  <si>
    <t>926300.ED.OS</t>
  </si>
  <si>
    <t>926300.GD.AN</t>
  </si>
  <si>
    <t>926300.GD.AS</t>
  </si>
  <si>
    <t>926300.GD.OS</t>
  </si>
  <si>
    <t>926400.ED.AN</t>
  </si>
  <si>
    <t>926400.ED.ID</t>
  </si>
  <si>
    <t>926400.ED.WA</t>
  </si>
  <si>
    <t>926400.GD.AN</t>
  </si>
  <si>
    <t>926400.GD.WA</t>
  </si>
  <si>
    <t>926410.ED.AN</t>
  </si>
  <si>
    <t>926410.ED.ID</t>
  </si>
  <si>
    <t>926410.ED.WA</t>
  </si>
  <si>
    <t>926410.GD.WA</t>
  </si>
  <si>
    <t>927000.ED.AN</t>
  </si>
  <si>
    <t>927000.ED.ID</t>
  </si>
  <si>
    <t>928000.CD.AA</t>
  </si>
  <si>
    <t>928000.CD.AN</t>
  </si>
  <si>
    <t>928000.CD.ID</t>
  </si>
  <si>
    <t>928000.CD.OS</t>
  </si>
  <si>
    <t>928000.CD.WA</t>
  </si>
  <si>
    <t>928000.E1.AN</t>
  </si>
  <si>
    <t>928000.E2.AN</t>
  </si>
  <si>
    <t>928000.E2.ID</t>
  </si>
  <si>
    <t>928000.E2.WA</t>
  </si>
  <si>
    <t>928000.ED.AN</t>
  </si>
  <si>
    <t>928000.ED.ID</t>
  </si>
  <si>
    <t>928000.ED.MT</t>
  </si>
  <si>
    <t>928000.ED.WA</t>
  </si>
  <si>
    <t>928000.G1.AN</t>
  </si>
  <si>
    <t>928000.G1.AS</t>
  </si>
  <si>
    <t>928000.G2.AN</t>
  </si>
  <si>
    <t>928000.G2.ID</t>
  </si>
  <si>
    <t>928000.G2.WA</t>
  </si>
  <si>
    <t>928000.GD.AN</t>
  </si>
  <si>
    <t>928000.GD.AS</t>
  </si>
  <si>
    <t>928000.GD.CA</t>
  </si>
  <si>
    <t>928000.GD.ID</t>
  </si>
  <si>
    <t>928000.GD.OR</t>
  </si>
  <si>
    <t>928000.GD.WA</t>
  </si>
  <si>
    <t>930000.CD.AA</t>
  </si>
  <si>
    <t>930000.CD.OS</t>
  </si>
  <si>
    <t>930000.CD.WA</t>
  </si>
  <si>
    <t>930000.E1.AN</t>
  </si>
  <si>
    <t>930000.E2.WA</t>
  </si>
  <si>
    <t>930000.ED.AN</t>
  </si>
  <si>
    <t>930000.ED.ID</t>
  </si>
  <si>
    <t>930000.ED.WA</t>
  </si>
  <si>
    <t>930000.G1.AN</t>
  </si>
  <si>
    <t>930000.G1.AS</t>
  </si>
  <si>
    <t>930000.G2.WA</t>
  </si>
  <si>
    <t>930000.GD.AN</t>
  </si>
  <si>
    <t>930000.GD.AS</t>
  </si>
  <si>
    <t>930000.GD.CA</t>
  </si>
  <si>
    <t>930000.GD.ID</t>
  </si>
  <si>
    <t>930000.GD.OR</t>
  </si>
  <si>
    <t>930000.GD.WA</t>
  </si>
  <si>
    <t>930100.CD.AA</t>
  </si>
  <si>
    <t>930100.CD.OS</t>
  </si>
  <si>
    <t>930100.CD.WA</t>
  </si>
  <si>
    <t>930100.E1.AN</t>
  </si>
  <si>
    <t>930100.E2.AN</t>
  </si>
  <si>
    <t>930100.E2.ID</t>
  </si>
  <si>
    <t>930100.E2.WA</t>
  </si>
  <si>
    <t>930100.ED.AN</t>
  </si>
  <si>
    <t>930100.G1.AN</t>
  </si>
  <si>
    <t>930100.G1.AS</t>
  </si>
  <si>
    <t>930100.G2.AN</t>
  </si>
  <si>
    <t>930100.G2.ID</t>
  </si>
  <si>
    <t>930100.G2.WA</t>
  </si>
  <si>
    <t>930100.GD.AN</t>
  </si>
  <si>
    <t>930100.GD.AS</t>
  </si>
  <si>
    <t>930200.CD.AA</t>
  </si>
  <si>
    <t>930200.CD.AN</t>
  </si>
  <si>
    <t>930200.CD.ID</t>
  </si>
  <si>
    <t>930200.CD.OS</t>
  </si>
  <si>
    <t>930200.CD.WA</t>
  </si>
  <si>
    <t>930200.E1.AN</t>
  </si>
  <si>
    <t>930200.E2.AN</t>
  </si>
  <si>
    <t>930200.E2.ID</t>
  </si>
  <si>
    <t>930200.E2.WA</t>
  </si>
  <si>
    <t>930200.ED.AN</t>
  </si>
  <si>
    <t>930200.ED.WA</t>
  </si>
  <si>
    <t>930200.G1.AN</t>
  </si>
  <si>
    <t>930200.G1.AS</t>
  </si>
  <si>
    <t>930200.G2.AN</t>
  </si>
  <si>
    <t>930200.G2.ID</t>
  </si>
  <si>
    <t>930200.G2.WA</t>
  </si>
  <si>
    <t>930200.G3.AN</t>
  </si>
  <si>
    <t>930200.G3.AS</t>
  </si>
  <si>
    <t>930200.GD.AA</t>
  </si>
  <si>
    <t>930200.GD.AN</t>
  </si>
  <si>
    <t>930200.GD.OR</t>
  </si>
  <si>
    <t>930200.GD.OS</t>
  </si>
  <si>
    <t>930200.ZZ.ZZ</t>
  </si>
  <si>
    <t>931000.CD.AA</t>
  </si>
  <si>
    <t>931000.CD.AN</t>
  </si>
  <si>
    <t>931000.CD.ID</t>
  </si>
  <si>
    <t>931000.CD.OS</t>
  </si>
  <si>
    <t>931000.CD.WA</t>
  </si>
  <si>
    <t>931000.E1.AN</t>
  </si>
  <si>
    <t>931000.E2.AN</t>
  </si>
  <si>
    <t>931000.E2.ID</t>
  </si>
  <si>
    <t>931000.E2.WA</t>
  </si>
  <si>
    <t>931000.ED.AN</t>
  </si>
  <si>
    <t>931000.ED.ID</t>
  </si>
  <si>
    <t>931000.ED.MT</t>
  </si>
  <si>
    <t>931000.ED.WA</t>
  </si>
  <si>
    <t>931000.G1.AN</t>
  </si>
  <si>
    <t>931000.G1.AS</t>
  </si>
  <si>
    <t>931000.G2.AN</t>
  </si>
  <si>
    <t>931000.G2.ID</t>
  </si>
  <si>
    <t>931000.G2.WA</t>
  </si>
  <si>
    <t>931000.GD.AN</t>
  </si>
  <si>
    <t>931000.GD.ID</t>
  </si>
  <si>
    <t>931000.GD.WA</t>
  </si>
  <si>
    <t>931000.ZZ.ZZ</t>
  </si>
  <si>
    <t>935000.CD.AA</t>
  </si>
  <si>
    <t>935000.CD.AN</t>
  </si>
  <si>
    <t>935000.CD.ID</t>
  </si>
  <si>
    <t>935000.CD.OS</t>
  </si>
  <si>
    <t>935000.CD.WA</t>
  </si>
  <si>
    <t>935000.E1.AN</t>
  </si>
  <si>
    <t>935000.E2.AN</t>
  </si>
  <si>
    <t>935000.E2.ID</t>
  </si>
  <si>
    <t>935000.E2.WA</t>
  </si>
  <si>
    <t>935000.ED.AN</t>
  </si>
  <si>
    <t>935000.ED.ID</t>
  </si>
  <si>
    <t>935000.ED.WA</t>
  </si>
  <si>
    <t>935000.G1.AN</t>
  </si>
  <si>
    <t>935000.G1.AS</t>
  </si>
  <si>
    <t>935000.G2.AN</t>
  </si>
  <si>
    <t>935000.G2.ID</t>
  </si>
  <si>
    <t>935000.G2.WA</t>
  </si>
  <si>
    <t>935000.GD.AN</t>
  </si>
  <si>
    <t>935000.GD.AS</t>
  </si>
  <si>
    <t>935000.GD.CA</t>
  </si>
  <si>
    <t>935000.GD.ID</t>
  </si>
  <si>
    <t>935000.GD.OR</t>
  </si>
  <si>
    <t>935000.GD.WA</t>
  </si>
  <si>
    <t>999560.CD.AA</t>
  </si>
  <si>
    <t>999560.ZZ.ZZ</t>
  </si>
  <si>
    <t>999600.ZZ.ZZ</t>
  </si>
  <si>
    <t>999610.ZZ.ZZ</t>
  </si>
  <si>
    <t>999620.ZZ.AA</t>
  </si>
  <si>
    <t>999630.ZZ.ZZ</t>
  </si>
  <si>
    <t>999700.ZZ.ZZ</t>
  </si>
  <si>
    <t>999705.ZZ.ZZ</t>
  </si>
  <si>
    <t>999710.ZZ.ZZ</t>
  </si>
  <si>
    <t>999715.ZZ.ZZ</t>
  </si>
  <si>
    <t>999720.ZZ.ZZ</t>
  </si>
  <si>
    <t>999725.ZZ.ZZ</t>
  </si>
  <si>
    <t>999730.ZZ.ZZ</t>
  </si>
  <si>
    <t>999735.ZZ.ZZ</t>
  </si>
  <si>
    <t>999740.ZZ.ZZ</t>
  </si>
  <si>
    <t>999750.ZZ.ZZ</t>
  </si>
  <si>
    <t>999755.ZZ.ZZ</t>
  </si>
  <si>
    <t>999760.ZZ.ZZ</t>
  </si>
  <si>
    <t>999765.ZZ.ZZ</t>
  </si>
  <si>
    <t>999770.ZZ.ZZ</t>
  </si>
  <si>
    <t>999775.ZZ.ZZ</t>
  </si>
  <si>
    <t>999780.ZZ.ZZ</t>
  </si>
  <si>
    <t>999785.ZZ.ZZ</t>
  </si>
  <si>
    <t>999790.ZZ.ZZ</t>
  </si>
  <si>
    <t>999795.ZZ.ZZ</t>
  </si>
  <si>
    <t>999800.ZZ.ZZ</t>
  </si>
  <si>
    <t>999810.ZZ.ZZ</t>
  </si>
  <si>
    <t>999815.ZZ.ZZ</t>
  </si>
  <si>
    <t>999825.ZZ.ZZ</t>
  </si>
  <si>
    <t>999850.ZZ.ZZ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</si>
  <si>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</si>
  <si>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</si>
  <si>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</si>
  <si>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</si>
  <si>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</si>
  <si>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</si>
  <si>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</si>
  <si>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</si>
  <si>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</si>
  <si>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</si>
  <si>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</si>
  <si>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</si>
  <si>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</si>
  <si>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Dec13AMA</t>
  </si>
  <si>
    <t>W/C Description</t>
  </si>
  <si>
    <t>W/C Line-Jeanne</t>
  </si>
  <si>
    <t>W/C Description-Jeanne</t>
  </si>
  <si>
    <t>Allocation Factor-Ser.Jur</t>
  </si>
  <si>
    <t>Allocation Factor - Note</t>
  </si>
  <si>
    <t>CD.AA</t>
  </si>
  <si>
    <t>CD.AN</t>
  </si>
  <si>
    <t>CD.ID</t>
  </si>
  <si>
    <t>CD.WA</t>
  </si>
  <si>
    <t>ED.AN</t>
  </si>
  <si>
    <t>ED.ID</t>
  </si>
  <si>
    <t>ED.MT</t>
  </si>
  <si>
    <t>ED.WA</t>
  </si>
  <si>
    <t>GD.AA</t>
  </si>
  <si>
    <t>GD.AN</t>
  </si>
  <si>
    <t>GD.ID</t>
  </si>
  <si>
    <t>GD.OR</t>
  </si>
  <si>
    <t>GD.WA</t>
  </si>
  <si>
    <t>ED.OR</t>
  </si>
  <si>
    <t>(Multiple Items)</t>
  </si>
  <si>
    <t>Total</t>
  </si>
  <si>
    <t>1 Total</t>
  </si>
  <si>
    <t>CD.AA Total</t>
  </si>
  <si>
    <t>2 Total</t>
  </si>
  <si>
    <t>4 Total</t>
  </si>
  <si>
    <t>20 Total</t>
  </si>
  <si>
    <t>Grand Total</t>
  </si>
  <si>
    <t>Sum of Dec13AMA</t>
  </si>
  <si>
    <t>Proposed W/C Line</t>
  </si>
  <si>
    <t>Non-Operating</t>
  </si>
  <si>
    <t>Operating</t>
  </si>
  <si>
    <t>ED-WA</t>
  </si>
  <si>
    <t>ED-ID</t>
  </si>
  <si>
    <t>GD-WA</t>
  </si>
  <si>
    <t>GD-ID</t>
  </si>
  <si>
    <t>GD-OR</t>
  </si>
  <si>
    <t>For the Twelve Month Period Ended December 31, 2013 AMA</t>
  </si>
  <si>
    <t>12-31-2013 AMA</t>
  </si>
  <si>
    <t>Sum of Dec12AMA</t>
  </si>
  <si>
    <t>Combined Note &amp; Ser.Jur.</t>
  </si>
  <si>
    <t xml:space="preserve">Adjustment </t>
  </si>
  <si>
    <t>ED.AN Total</t>
  </si>
  <si>
    <t>GD.AA Total</t>
  </si>
  <si>
    <t>ED.WA Total</t>
  </si>
  <si>
    <t>GD.AN Total</t>
  </si>
  <si>
    <t>GD.OR Total</t>
  </si>
  <si>
    <t>GD.WA Total</t>
  </si>
  <si>
    <t>CD.ID Total</t>
  </si>
  <si>
    <t>CD.WA Total</t>
  </si>
  <si>
    <t>GD.ID Total</t>
  </si>
  <si>
    <t>ED.ID Total</t>
  </si>
  <si>
    <t>ED.MT Total</t>
  </si>
  <si>
    <t>CD.AN Total</t>
  </si>
  <si>
    <t>ED.OR Total</t>
  </si>
  <si>
    <t>Electric</t>
  </si>
  <si>
    <t>Gas North</t>
  </si>
  <si>
    <t>Gas South</t>
  </si>
  <si>
    <t xml:space="preserve">Washington Electric - 12.2013 Amount Per Electric CBR </t>
  </si>
  <si>
    <t>Washington Gas - 12.2013 Amount Per Natural Gas CBR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</si>
  <si>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</si>
  <si>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</si>
  <si>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</si>
  <si>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</si>
  <si>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</si>
  <si>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</si>
  <si>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</si>
  <si>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</si>
  <si>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</si>
  <si>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</si>
  <si>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</si>
  <si>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</si>
  <si>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</si>
  <si>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(E X K)</t>
  </si>
  <si>
    <t>Q</t>
  </si>
  <si>
    <t>S</t>
  </si>
  <si>
    <t>T</t>
  </si>
  <si>
    <t>(E X M)</t>
  </si>
  <si>
    <t>(E X N)</t>
  </si>
  <si>
    <t>Line No.</t>
  </si>
  <si>
    <t>% OF NON-OP</t>
  </si>
  <si>
    <t>A</t>
  </si>
  <si>
    <t>Combined Working Capital Calculation Allocated to Operating and Non-Operating Business</t>
  </si>
  <si>
    <t>Combined Working Capital Summary</t>
  </si>
  <si>
    <t>Page 1 of 1</t>
  </si>
  <si>
    <t>Combined</t>
  </si>
  <si>
    <t>Balance Sheet</t>
  </si>
  <si>
    <t>AMA</t>
  </si>
  <si>
    <t>= (C X H)</t>
  </si>
  <si>
    <t>= (C X I)</t>
  </si>
  <si>
    <t>= (A - B)</t>
  </si>
  <si>
    <t>Line 3 multiplied by Line 12</t>
  </si>
  <si>
    <t>Line 14 subtracted from Line 7</t>
  </si>
  <si>
    <t>Exhibit No. (BAE-4), Line 28</t>
  </si>
  <si>
    <t>Exhibit No. (BAE-4), Line 9</t>
  </si>
  <si>
    <t>Exhibit No. (BAE-4), Line 53</t>
  </si>
  <si>
    <t>Exhibit No. (BAE-4), Line 69</t>
  </si>
  <si>
    <t>Exhibit No. (BAE-5) at 4:221 / Line 5 subtracted from Line 1</t>
  </si>
  <si>
    <t>Ex (BAE-4), Ln 75</t>
  </si>
  <si>
    <t>Line 53</t>
  </si>
  <si>
    <t>Sum of Lines 62 through 65</t>
  </si>
  <si>
    <t>Line 55</t>
  </si>
  <si>
    <t>Line 68 divided by Line 66</t>
  </si>
  <si>
    <t>Line 28</t>
  </si>
  <si>
    <t>Line 71 multiplied by Line 69</t>
  </si>
  <si>
    <t>Line 73 subtracted from Line 68</t>
  </si>
  <si>
    <t>Line 28 added to Line 35 added to Line 51</t>
  </si>
  <si>
    <t>Exhibit No. (BAE-5) at 4:221 / Line 53 subtracted from Line 9</t>
  </si>
  <si>
    <t>Line 14 multiplied by Allocation Factor in BAE_3, at Column F</t>
  </si>
  <si>
    <t>Line 14 multiplied by Allocation Factor in BAE_3, at Column G</t>
  </si>
  <si>
    <t>Account Totals</t>
  </si>
  <si>
    <t>Total Operating Working Capital - WA ELECTRIC</t>
  </si>
  <si>
    <t>Total Operating Working Capital - WA GAS</t>
  </si>
  <si>
    <t>II - ALLOCATION OF OPERATING WORKING CAPITAL - WA ELECTRIC &amp; WA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</si>
</sst>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-yy"/>
    <numFmt numFmtId="166" formatCode="0.000%"/>
    <numFmt numFmtId="167" formatCode="_(&quot;$&quot;* #,##0_);_(&quot;$&quot;* \(#,##0\);_(&quot;$&quot;* &quot;-&quot;??_);_(@_)"/>
    <numFmt numFmtId="168" formatCode="0.000000"/>
    <numFmt numFmtId="169" formatCode="0.00_)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8"/>
      <name val="Arial"/>
      <family val="2"/>
    </font>
    <font>
      <b/>
      <sz val="8"/>
      <name val="Arial"/>
      <family val="2"/>
    </font>
    <font>
      <sz val="12"/>
      <color indexed="10"/>
      <name val="Times New Roman"/>
      <family val="1"/>
    </font>
    <font>
      <b/>
      <i/>
      <sz val="16"/>
      <name val="Helv"/>
    </font>
    <font>
      <sz val="12"/>
      <name val="Times New Roman"/>
      <family val="1"/>
    </font>
    <font>
      <sz val="12"/>
      <name val="Helv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11"/>
      <color theme="1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45">
    <xf numFmtId="0" fontId="0" fillId="0" borderId="0"/>
    <xf numFmtId="43" fontId="5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>
      <alignment horizontal="left"/>
    </xf>
    <xf numFmtId="0" fontId="11" fillId="15" borderId="0">
      <alignment horizontal="right"/>
    </xf>
    <xf numFmtId="0" fontId="11" fillId="15" borderId="0">
      <alignment horizontal="center"/>
    </xf>
    <xf numFmtId="0" fontId="11" fillId="15" borderId="0">
      <alignment horizontal="right"/>
    </xf>
    <xf numFmtId="0" fontId="12" fillId="15" borderId="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/>
    <xf numFmtId="38" fontId="13" fillId="16" borderId="0" applyNumberFormat="0" applyBorder="0" applyAlignment="0" applyProtection="0"/>
    <xf numFmtId="38" fontId="14" fillId="0" borderId="0"/>
    <xf numFmtId="40" fontId="14" fillId="0" borderId="0"/>
    <xf numFmtId="10" fontId="13" fillId="17" borderId="8" applyNumberFormat="0" applyBorder="0" applyAlignment="0" applyProtection="0"/>
    <xf numFmtId="0" fontId="10" fillId="15" borderId="0">
      <alignment horizontal="left"/>
    </xf>
    <xf numFmtId="0" fontId="10" fillId="15" borderId="0">
      <alignment horizontal="left"/>
    </xf>
    <xf numFmtId="0" fontId="15" fillId="18" borderId="0"/>
    <xf numFmtId="169" fontId="16" fillId="0" borderId="0"/>
    <xf numFmtId="0" fontId="1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37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40" fontId="20" fillId="17" borderId="0">
      <alignment horizontal="right"/>
    </xf>
    <xf numFmtId="0" fontId="21" fillId="17" borderId="0">
      <alignment horizontal="right"/>
    </xf>
    <xf numFmtId="0" fontId="22" fillId="17" borderId="9"/>
    <xf numFmtId="0" fontId="22" fillId="0" borderId="0" applyBorder="0">
      <alignment horizontal="centerContinuous"/>
    </xf>
    <xf numFmtId="0" fontId="23" fillId="0" borderId="0" applyBorder="0">
      <alignment horizontal="centerContinuous"/>
    </xf>
    <xf numFmtId="10" fontId="7" fillId="0" borderId="0" applyFont="0" applyFill="0" applyBorder="0" applyAlignment="0" applyProtection="0"/>
    <xf numFmtId="0" fontId="10" fillId="15" borderId="0">
      <alignment horizontal="center"/>
    </xf>
    <xf numFmtId="49" fontId="24" fillId="15" borderId="0">
      <alignment horizontal="center"/>
    </xf>
    <xf numFmtId="0" fontId="11" fillId="15" borderId="0">
      <alignment horizontal="center"/>
    </xf>
    <xf numFmtId="0" fontId="11" fillId="15" borderId="0">
      <alignment horizontal="centerContinuous"/>
    </xf>
    <xf numFmtId="0" fontId="25" fillId="15" borderId="0">
      <alignment horizontal="left"/>
    </xf>
    <xf numFmtId="49" fontId="25" fillId="15" borderId="0">
      <alignment horizontal="center"/>
    </xf>
    <xf numFmtId="0" fontId="10" fillId="15" borderId="0">
      <alignment horizontal="left"/>
    </xf>
    <xf numFmtId="49" fontId="25" fillId="15" borderId="0">
      <alignment horizontal="left"/>
    </xf>
    <xf numFmtId="0" fontId="10" fillId="15" borderId="0">
      <alignment horizontal="centerContinuous"/>
    </xf>
    <xf numFmtId="0" fontId="10" fillId="15" borderId="0">
      <alignment horizontal="right"/>
    </xf>
    <xf numFmtId="49" fontId="10" fillId="15" borderId="0">
      <alignment horizontal="left"/>
    </xf>
    <xf numFmtId="0" fontId="11" fillId="15" borderId="0">
      <alignment horizontal="right"/>
    </xf>
    <xf numFmtId="0" fontId="25" fillId="19" borderId="0">
      <alignment horizontal="center"/>
    </xf>
    <xf numFmtId="0" fontId="26" fillId="19" borderId="0">
      <alignment horizontal="center"/>
    </xf>
    <xf numFmtId="38" fontId="13" fillId="0" borderId="10"/>
    <xf numFmtId="38" fontId="14" fillId="0" borderId="4"/>
    <xf numFmtId="168" fontId="7" fillId="0" borderId="0">
      <alignment horizontal="left" wrapText="1"/>
    </xf>
    <xf numFmtId="0" fontId="27" fillId="15" borderId="0">
      <alignment horizontal="center"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136">
    <xf numFmtId="0" fontId="0" fillId="0" borderId="0" xfId="0"/>
    <xf numFmtId="1" fontId="13" fillId="0" borderId="8" xfId="46" applyNumberFormat="1" applyFont="1" applyFill="1" applyBorder="1" applyAlignment="1">
      <alignment horizontal="center"/>
    </xf>
    <xf numFmtId="49" fontId="9" fillId="0" borderId="8" xfId="46" applyNumberFormat="1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/>
    <xf numFmtId="43" fontId="9" fillId="0" borderId="8" xfId="1" applyNumberFormat="1" applyFont="1" applyFill="1" applyBorder="1" applyAlignment="1">
      <alignment horizontal="center"/>
    </xf>
    <xf numFmtId="43" fontId="0" fillId="0" borderId="0" xfId="1" applyFont="1"/>
    <xf numFmtId="0" fontId="6" fillId="0" borderId="0" xfId="0" applyFont="1"/>
    <xf numFmtId="43" fontId="9" fillId="0" borderId="11" xfId="1" applyFont="1" applyFill="1" applyBorder="1"/>
    <xf numFmtId="43" fontId="9" fillId="0" borderId="0" xfId="1" applyFont="1" applyFill="1" applyBorder="1"/>
    <xf numFmtId="43" fontId="0" fillId="0" borderId="0" xfId="0" applyNumberFormat="1"/>
    <xf numFmtId="43" fontId="7" fillId="0" borderId="0" xfId="1" applyFont="1"/>
    <xf numFmtId="43" fontId="9" fillId="0" borderId="0" xfId="1" applyFont="1" applyFill="1"/>
    <xf numFmtId="1" fontId="13" fillId="20" borderId="8" xfId="46" applyNumberFormat="1" applyFont="1" applyFill="1" applyBorder="1" applyAlignment="1">
      <alignment horizontal="center"/>
    </xf>
    <xf numFmtId="43" fontId="6" fillId="0" borderId="0" xfId="1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pivotButton="1" applyBorder="1"/>
    <xf numFmtId="0" fontId="0" fillId="0" borderId="12" xfId="0" pivotButton="1" applyBorder="1"/>
    <xf numFmtId="4" fontId="0" fillId="0" borderId="15" xfId="0" applyNumberFormat="1" applyBorder="1"/>
    <xf numFmtId="4" fontId="6" fillId="21" borderId="12" xfId="0" applyNumberFormat="1" applyFont="1" applyFill="1" applyBorder="1"/>
    <xf numFmtId="0" fontId="6" fillId="0" borderId="8" xfId="0" applyFont="1" applyBorder="1" applyAlignment="1">
      <alignment horizontal="center"/>
    </xf>
    <xf numFmtId="0" fontId="0" fillId="0" borderId="19" xfId="0" applyBorder="1"/>
    <xf numFmtId="4" fontId="0" fillId="0" borderId="20" xfId="0" applyNumberFormat="1" applyBorder="1"/>
    <xf numFmtId="0" fontId="6" fillId="0" borderId="8" xfId="0" applyFont="1" applyFill="1" applyBorder="1" applyAlignment="1">
      <alignment horizontal="center"/>
    </xf>
    <xf numFmtId="0" fontId="30" fillId="0" borderId="0" xfId="47" applyFont="1" applyFill="1"/>
    <xf numFmtId="0" fontId="30" fillId="0" borderId="0" xfId="47" applyFont="1"/>
    <xf numFmtId="0" fontId="29" fillId="0" borderId="0" xfId="47" applyFont="1" applyFill="1" applyAlignment="1">
      <alignment horizontal="center"/>
    </xf>
    <xf numFmtId="0" fontId="29" fillId="0" borderId="2" xfId="47" applyFont="1" applyFill="1" applyBorder="1" applyAlignment="1">
      <alignment horizontal="center" wrapText="1"/>
    </xf>
    <xf numFmtId="0" fontId="29" fillId="0" borderId="2" xfId="47" applyFont="1" applyBorder="1"/>
    <xf numFmtId="15" fontId="30" fillId="0" borderId="2" xfId="47" applyNumberFormat="1" applyFont="1" applyFill="1" applyBorder="1" applyAlignment="1">
      <alignment horizontal="center"/>
    </xf>
    <xf numFmtId="0" fontId="28" fillId="0" borderId="0" xfId="47" applyFont="1" applyFill="1"/>
    <xf numFmtId="0" fontId="28" fillId="0" borderId="0" xfId="47" applyFont="1"/>
    <xf numFmtId="165" fontId="28" fillId="0" borderId="0" xfId="3" applyNumberFormat="1" applyFont="1" applyFill="1" applyAlignment="1">
      <alignment horizontal="center"/>
    </xf>
    <xf numFmtId="0" fontId="31" fillId="0" borderId="0" xfId="47" applyFont="1" applyFill="1"/>
    <xf numFmtId="0" fontId="31" fillId="0" borderId="0" xfId="47" applyFont="1"/>
    <xf numFmtId="0" fontId="28" fillId="0" borderId="0" xfId="47" applyFont="1" applyFill="1" applyAlignment="1">
      <alignment horizontal="center"/>
    </xf>
    <xf numFmtId="0" fontId="29" fillId="0" borderId="0" xfId="47" applyFont="1" applyBorder="1"/>
    <xf numFmtId="164" fontId="28" fillId="0" borderId="0" xfId="3" applyNumberFormat="1" applyFont="1" applyFill="1"/>
    <xf numFmtId="0" fontId="29" fillId="0" borderId="0" xfId="47" applyFont="1"/>
    <xf numFmtId="164" fontId="29" fillId="0" borderId="3" xfId="3" applyNumberFormat="1" applyFont="1" applyFill="1" applyBorder="1"/>
    <xf numFmtId="0" fontId="28" fillId="0" borderId="0" xfId="47" applyNumberFormat="1" applyFont="1" applyFill="1" applyBorder="1" applyAlignment="1" applyProtection="1">
      <alignment horizontal="left"/>
    </xf>
    <xf numFmtId="0" fontId="28" fillId="0" borderId="0" xfId="47" applyFont="1" applyBorder="1"/>
    <xf numFmtId="164" fontId="29" fillId="0" borderId="0" xfId="3" applyNumberFormat="1" applyFont="1" applyFill="1" applyBorder="1"/>
    <xf numFmtId="41" fontId="28" fillId="0" borderId="0" xfId="47" applyNumberFormat="1" applyFont="1" applyFill="1" applyBorder="1"/>
    <xf numFmtId="164" fontId="28" fillId="0" borderId="2" xfId="3" applyNumberFormat="1" applyFont="1" applyFill="1" applyBorder="1"/>
    <xf numFmtId="0" fontId="31" fillId="0" borderId="0" xfId="47" applyFont="1" applyFill="1" applyBorder="1"/>
    <xf numFmtId="0" fontId="31" fillId="0" borderId="0" xfId="47" applyFont="1" applyBorder="1"/>
    <xf numFmtId="0" fontId="29" fillId="0" borderId="0" xfId="47" applyFont="1" applyFill="1" applyBorder="1"/>
    <xf numFmtId="0" fontId="28" fillId="0" borderId="0" xfId="47" quotePrefix="1" applyFont="1" applyBorder="1" applyAlignment="1">
      <alignment horizontal="left"/>
    </xf>
    <xf numFmtId="0" fontId="28" fillId="0" borderId="0" xfId="47" applyFont="1" applyFill="1" applyBorder="1"/>
    <xf numFmtId="0" fontId="28" fillId="0" borderId="0" xfId="47" applyFont="1" applyBorder="1" applyAlignment="1">
      <alignment horizontal="left"/>
    </xf>
    <xf numFmtId="0" fontId="28" fillId="0" borderId="0" xfId="47" applyFont="1" applyFill="1" applyBorder="1" applyAlignment="1">
      <alignment horizontal="left"/>
    </xf>
    <xf numFmtId="164" fontId="29" fillId="0" borderId="4" xfId="3" applyNumberFormat="1" applyFont="1" applyFill="1" applyBorder="1"/>
    <xf numFmtId="164" fontId="28" fillId="0" borderId="0" xfId="3" applyNumberFormat="1" applyFont="1" applyFill="1" applyBorder="1"/>
    <xf numFmtId="164" fontId="28" fillId="0" borderId="5" xfId="47" applyNumberFormat="1" applyFont="1" applyFill="1" applyBorder="1"/>
    <xf numFmtId="164" fontId="29" fillId="0" borderId="6" xfId="47" applyNumberFormat="1" applyFont="1" applyFill="1" applyBorder="1"/>
    <xf numFmtId="42" fontId="28" fillId="0" borderId="0" xfId="47" applyNumberFormat="1" applyFont="1" applyFill="1" applyBorder="1"/>
    <xf numFmtId="0" fontId="29" fillId="0" borderId="0" xfId="47" applyFont="1" applyBorder="1" applyAlignment="1">
      <alignment horizontal="center" wrapText="1"/>
    </xf>
    <xf numFmtId="164" fontId="28" fillId="0" borderId="0" xfId="47" applyNumberFormat="1" applyFont="1" applyFill="1"/>
    <xf numFmtId="0" fontId="28" fillId="0" borderId="0" xfId="47" applyFont="1" applyAlignment="1">
      <alignment horizontal="left" indent="2"/>
    </xf>
    <xf numFmtId="166" fontId="28" fillId="0" borderId="0" xfId="177" applyNumberFormat="1" applyFont="1" applyFill="1" applyBorder="1"/>
    <xf numFmtId="167" fontId="28" fillId="0" borderId="7" xfId="178" applyNumberFormat="1" applyFont="1" applyFill="1" applyBorder="1"/>
    <xf numFmtId="44" fontId="28" fillId="0" borderId="7" xfId="178" applyFont="1" applyFill="1" applyBorder="1"/>
    <xf numFmtId="10" fontId="28" fillId="0" borderId="0" xfId="177" applyNumberFormat="1" applyFont="1" applyFill="1" applyBorder="1"/>
    <xf numFmtId="0" fontId="28" fillId="0" borderId="0" xfId="0" applyFont="1"/>
    <xf numFmtId="0" fontId="29" fillId="0" borderId="0" xfId="0" applyFont="1"/>
    <xf numFmtId="164" fontId="28" fillId="0" borderId="0" xfId="1" applyNumberFormat="1" applyFont="1"/>
    <xf numFmtId="0" fontId="28" fillId="0" borderId="0" xfId="0" applyFont="1" applyFill="1"/>
    <xf numFmtId="164" fontId="29" fillId="0" borderId="0" xfId="1" applyNumberFormat="1" applyFont="1" applyFill="1"/>
    <xf numFmtId="164" fontId="29" fillId="0" borderId="0" xfId="1" applyNumberFormat="1" applyFont="1"/>
    <xf numFmtId="0" fontId="29" fillId="0" borderId="0" xfId="0" applyFont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164" fontId="32" fillId="0" borderId="0" xfId="1" applyNumberFormat="1" applyFont="1" applyFill="1" applyAlignment="1">
      <alignment horizontal="center"/>
    </xf>
    <xf numFmtId="164" fontId="29" fillId="21" borderId="0" xfId="1" applyNumberFormat="1" applyFont="1" applyFill="1"/>
    <xf numFmtId="164" fontId="28" fillId="0" borderId="0" xfId="0" applyNumberFormat="1" applyFont="1"/>
    <xf numFmtId="10" fontId="28" fillId="0" borderId="0" xfId="177" applyNumberFormat="1" applyFont="1" applyFill="1"/>
    <xf numFmtId="10" fontId="28" fillId="0" borderId="0" xfId="177" applyNumberFormat="1" applyFont="1"/>
    <xf numFmtId="10" fontId="28" fillId="0" borderId="0" xfId="0" applyNumberFormat="1" applyFont="1"/>
    <xf numFmtId="164" fontId="28" fillId="0" borderId="0" xfId="1" applyNumberFormat="1" applyFont="1" applyFill="1"/>
    <xf numFmtId="164" fontId="28" fillId="0" borderId="0" xfId="0" applyNumberFormat="1" applyFont="1" applyFill="1"/>
    <xf numFmtId="10" fontId="28" fillId="0" borderId="0" xfId="0" applyNumberFormat="1" applyFont="1" applyFill="1"/>
    <xf numFmtId="10" fontId="28" fillId="0" borderId="0" xfId="177" applyNumberFormat="1" applyFont="1" applyFill="1" applyAlignment="1">
      <alignment horizontal="right"/>
    </xf>
    <xf numFmtId="164" fontId="29" fillId="21" borderId="2" xfId="1" applyNumberFormat="1" applyFont="1" applyFill="1" applyBorder="1"/>
    <xf numFmtId="164" fontId="28" fillId="0" borderId="2" xfId="0" applyNumberFormat="1" applyFont="1" applyBorder="1"/>
    <xf numFmtId="164" fontId="29" fillId="0" borderId="2" xfId="1" applyNumberFormat="1" applyFont="1" applyFill="1" applyBorder="1"/>
    <xf numFmtId="164" fontId="29" fillId="21" borderId="5" xfId="1" applyNumberFormat="1" applyFont="1" applyFill="1" applyBorder="1"/>
    <xf numFmtId="164" fontId="28" fillId="0" borderId="5" xfId="1" applyNumberFormat="1" applyFont="1" applyBorder="1"/>
    <xf numFmtId="164" fontId="29" fillId="0" borderId="5" xfId="1" applyNumberFormat="1" applyFont="1" applyFill="1" applyBorder="1"/>
    <xf numFmtId="164" fontId="29" fillId="0" borderId="0" xfId="1" applyNumberFormat="1" applyFont="1" applyFill="1" applyBorder="1"/>
    <xf numFmtId="164" fontId="28" fillId="0" borderId="0" xfId="1" applyNumberFormat="1" applyFont="1" applyBorder="1"/>
    <xf numFmtId="0" fontId="29" fillId="0" borderId="0" xfId="47" applyFont="1" applyBorder="1" applyAlignment="1">
      <alignment horizontal="right"/>
    </xf>
    <xf numFmtId="0" fontId="33" fillId="0" borderId="0" xfId="47" quotePrefix="1" applyFont="1"/>
    <xf numFmtId="164" fontId="29" fillId="0" borderId="0" xfId="2" applyNumberFormat="1" applyFont="1"/>
    <xf numFmtId="164" fontId="29" fillId="0" borderId="2" xfId="1" applyNumberFormat="1" applyFont="1" applyBorder="1"/>
    <xf numFmtId="0" fontId="29" fillId="0" borderId="0" xfId="47" applyFont="1" applyAlignment="1">
      <alignment horizontal="right"/>
    </xf>
    <xf numFmtId="0" fontId="34" fillId="0" borderId="0" xfId="47" applyFont="1" applyFill="1" applyAlignment="1">
      <alignment horizontal="right"/>
    </xf>
    <xf numFmtId="0" fontId="33" fillId="0" borderId="0" xfId="47" quotePrefix="1" applyFont="1" applyFill="1" applyAlignment="1">
      <alignment horizontal="right"/>
    </xf>
    <xf numFmtId="43" fontId="0" fillId="0" borderId="21" xfId="1" applyFont="1" applyBorder="1"/>
    <xf numFmtId="43" fontId="0" fillId="22" borderId="0" xfId="1" applyFont="1" applyFill="1"/>
    <xf numFmtId="10" fontId="31" fillId="0" borderId="0" xfId="244" applyNumberFormat="1" applyFont="1" applyFill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28" fillId="0" borderId="0" xfId="1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164" fontId="29" fillId="0" borderId="0" xfId="1" applyNumberFormat="1" applyFont="1" applyFill="1" applyAlignment="1">
      <alignment horizontal="center"/>
    </xf>
    <xf numFmtId="164" fontId="29" fillId="0" borderId="0" xfId="1" applyNumberFormat="1" applyFont="1" applyAlignment="1">
      <alignment horizontal="center"/>
    </xf>
    <xf numFmtId="43" fontId="28" fillId="0" borderId="0" xfId="0" applyNumberFormat="1" applyFont="1"/>
    <xf numFmtId="0" fontId="29" fillId="0" borderId="8" xfId="0" applyFont="1" applyBorder="1" applyAlignment="1">
      <alignment horizontal="center" wrapText="1"/>
    </xf>
    <xf numFmtId="164" fontId="29" fillId="21" borderId="22" xfId="1" applyNumberFormat="1" applyFont="1" applyFill="1" applyBorder="1"/>
    <xf numFmtId="164" fontId="29" fillId="0" borderId="22" xfId="1" applyNumberFormat="1" applyFont="1" applyFill="1" applyBorder="1"/>
    <xf numFmtId="164" fontId="29" fillId="21" borderId="23" xfId="1" applyNumberFormat="1" applyFont="1" applyFill="1" applyBorder="1"/>
    <xf numFmtId="164" fontId="29" fillId="21" borderId="24" xfId="1" applyNumberFormat="1" applyFont="1" applyFill="1" applyBorder="1"/>
    <xf numFmtId="164" fontId="29" fillId="0" borderId="23" xfId="1" applyNumberFormat="1" applyFont="1" applyBorder="1"/>
    <xf numFmtId="164" fontId="29" fillId="0" borderId="23" xfId="1" applyNumberFormat="1" applyFont="1" applyFill="1" applyBorder="1"/>
    <xf numFmtId="164" fontId="29" fillId="0" borderId="0" xfId="1" quotePrefix="1" applyNumberFormat="1" applyFont="1" applyFill="1" applyAlignment="1">
      <alignment horizontal="center"/>
    </xf>
    <xf numFmtId="164" fontId="29" fillId="0" borderId="24" xfId="1" applyNumberFormat="1" applyFont="1" applyFill="1" applyBorder="1"/>
    <xf numFmtId="0" fontId="28" fillId="0" borderId="0" xfId="47" applyFont="1" applyFill="1" applyBorder="1" applyAlignment="1">
      <alignment horizontal="right"/>
    </xf>
    <xf numFmtId="164" fontId="29" fillId="0" borderId="0" xfId="1" quotePrefix="1" applyNumberFormat="1" applyFont="1" applyAlignment="1">
      <alignment horizontal="center"/>
    </xf>
    <xf numFmtId="0" fontId="29" fillId="0" borderId="0" xfId="0" applyFont="1" applyFill="1" applyAlignment="1">
      <alignment horizontal="center"/>
    </xf>
    <xf numFmtId="164" fontId="28" fillId="0" borderId="0" xfId="47" applyNumberFormat="1" applyFont="1" applyFill="1" applyBorder="1"/>
    <xf numFmtId="164" fontId="31" fillId="0" borderId="0" xfId="1" applyNumberFormat="1" applyFont="1" applyFill="1"/>
    <xf numFmtId="164" fontId="28" fillId="0" borderId="0" xfId="1" applyNumberFormat="1" applyFont="1" applyFill="1" applyBorder="1"/>
    <xf numFmtId="0" fontId="28" fillId="0" borderId="0" xfId="47" applyFont="1" applyAlignment="1">
      <alignment horizontal="right"/>
    </xf>
    <xf numFmtId="0" fontId="28" fillId="0" borderId="0" xfId="47" applyFont="1" applyFill="1" applyAlignment="1">
      <alignment horizontal="right"/>
    </xf>
    <xf numFmtId="0" fontId="29" fillId="0" borderId="0" xfId="0" applyFont="1" applyAlignment="1"/>
    <xf numFmtId="0" fontId="28" fillId="0" borderId="0" xfId="47" applyFont="1" applyBorder="1" applyAlignment="1">
      <alignment horizontal="right"/>
    </xf>
    <xf numFmtId="0" fontId="29" fillId="0" borderId="2" xfId="47" applyFont="1" applyBorder="1" applyAlignment="1">
      <alignment horizontal="center" wrapText="1"/>
    </xf>
    <xf numFmtId="0" fontId="29" fillId="0" borderId="0" xfId="47" applyFont="1" applyAlignment="1">
      <alignment horizontal="center"/>
    </xf>
    <xf numFmtId="0" fontId="31" fillId="0" borderId="0" xfId="47" applyFont="1" applyFill="1" applyAlignment="1">
      <alignment horizontal="left" wrapText="1"/>
    </xf>
    <xf numFmtId="0" fontId="29" fillId="0" borderId="0" xfId="47" applyFont="1" applyAlignment="1">
      <alignment horizontal="center" wrapText="1"/>
    </xf>
  </cellXfs>
  <cellStyles count="245">
    <cellStyle name="20% - Accent1 2" xfId="4"/>
    <cellStyle name="20% - Accent1 2 2" xfId="107"/>
    <cellStyle name="20% - Accent1 2 2 2" xfId="179"/>
    <cellStyle name="20% - Accent1 2 3" xfId="180"/>
    <cellStyle name="20% - Accent1 2_12.2013 Trial Balance (2)" xfId="141"/>
    <cellStyle name="20% - Accent1 3" xfId="5"/>
    <cellStyle name="20% - Accent1 3 2" xfId="108"/>
    <cellStyle name="20% - Accent1 3 2 2" xfId="181"/>
    <cellStyle name="20% - Accent1 3 3" xfId="182"/>
    <cellStyle name="20% - Accent1 3_12.2013 Trial Balance (2)" xfId="142"/>
    <cellStyle name="20% - Accent2 2" xfId="6"/>
    <cellStyle name="20% - Accent2 2 2" xfId="109"/>
    <cellStyle name="20% - Accent2 2 2 2" xfId="183"/>
    <cellStyle name="20% - Accent2 2 3" xfId="184"/>
    <cellStyle name="20% - Accent2 2_12.2013 Trial Balance (2)" xfId="143"/>
    <cellStyle name="20% - Accent2 3" xfId="7"/>
    <cellStyle name="20% - Accent2 3 2" xfId="110"/>
    <cellStyle name="20% - Accent2 3 2 2" xfId="185"/>
    <cellStyle name="20% - Accent2 3 3" xfId="186"/>
    <cellStyle name="20% - Accent2 3_12.2013 Trial Balance (2)" xfId="144"/>
    <cellStyle name="20% - Accent3 2" xfId="8"/>
    <cellStyle name="20% - Accent3 2 2" xfId="111"/>
    <cellStyle name="20% - Accent3 2 2 2" xfId="187"/>
    <cellStyle name="20% - Accent3 2 3" xfId="188"/>
    <cellStyle name="20% - Accent3 2_12.2013 Trial Balance (2)" xfId="145"/>
    <cellStyle name="20% - Accent3 3" xfId="9"/>
    <cellStyle name="20% - Accent3 3 2" xfId="112"/>
    <cellStyle name="20% - Accent3 3 2 2" xfId="189"/>
    <cellStyle name="20% - Accent3 3 3" xfId="190"/>
    <cellStyle name="20% - Accent3 3_12.2013 Trial Balance (2)" xfId="146"/>
    <cellStyle name="20% - Accent4 2" xfId="10"/>
    <cellStyle name="20% - Accent4 2 2" xfId="113"/>
    <cellStyle name="20% - Accent4 2 2 2" xfId="191"/>
    <cellStyle name="20% - Accent4 2 3" xfId="192"/>
    <cellStyle name="20% - Accent4 2_12.2013 Trial Balance (2)" xfId="147"/>
    <cellStyle name="20% - Accent4 3" xfId="11"/>
    <cellStyle name="20% - Accent4 3 2" xfId="114"/>
    <cellStyle name="20% - Accent4 3 2 2" xfId="193"/>
    <cellStyle name="20% - Accent4 3 3" xfId="194"/>
    <cellStyle name="20% - Accent4 3_12.2013 Trial Balance (2)" xfId="148"/>
    <cellStyle name="20% - Accent5 2" xfId="12"/>
    <cellStyle name="20% - Accent5 2 2" xfId="115"/>
    <cellStyle name="20% - Accent5 2 2 2" xfId="195"/>
    <cellStyle name="20% - Accent5 2 3" xfId="196"/>
    <cellStyle name="20% - Accent5 2_12.2013 Trial Balance (2)" xfId="149"/>
    <cellStyle name="20% - Accent5 3" xfId="13"/>
    <cellStyle name="20% - Accent5 3 2" xfId="116"/>
    <cellStyle name="20% - Accent5 3 2 2" xfId="197"/>
    <cellStyle name="20% - Accent5 3 3" xfId="198"/>
    <cellStyle name="20% - Accent5 3_12.2013 Trial Balance (2)" xfId="150"/>
    <cellStyle name="20% - Accent6 2" xfId="14"/>
    <cellStyle name="20% - Accent6 2 2" xfId="117"/>
    <cellStyle name="20% - Accent6 2 2 2" xfId="199"/>
    <cellStyle name="20% - Accent6 2 3" xfId="200"/>
    <cellStyle name="20% - Accent6 2_12.2013 Trial Balance (2)" xfId="151"/>
    <cellStyle name="20% - Accent6 3" xfId="15"/>
    <cellStyle name="20% - Accent6 3 2" xfId="118"/>
    <cellStyle name="20% - Accent6 3 2 2" xfId="201"/>
    <cellStyle name="20% - Accent6 3 3" xfId="202"/>
    <cellStyle name="20% - Accent6 3_12.2013 Trial Balance (2)" xfId="152"/>
    <cellStyle name="40% - Accent1 2" xfId="16"/>
    <cellStyle name="40% - Accent1 2 2" xfId="119"/>
    <cellStyle name="40% - Accent1 2 2 2" xfId="203"/>
    <cellStyle name="40% - Accent1 2 3" xfId="204"/>
    <cellStyle name="40% - Accent1 2_12.2013 Trial Balance (2)" xfId="153"/>
    <cellStyle name="40% - Accent1 3" xfId="17"/>
    <cellStyle name="40% - Accent1 3 2" xfId="120"/>
    <cellStyle name="40% - Accent1 3 2 2" xfId="205"/>
    <cellStyle name="40% - Accent1 3 3" xfId="206"/>
    <cellStyle name="40% - Accent1 3_12.2013 Trial Balance (2)" xfId="154"/>
    <cellStyle name="40% - Accent2 2" xfId="18"/>
    <cellStyle name="40% - Accent2 2 2" xfId="121"/>
    <cellStyle name="40% - Accent2 2 2 2" xfId="207"/>
    <cellStyle name="40% - Accent2 2 3" xfId="208"/>
    <cellStyle name="40% - Accent2 2_12.2013 Trial Balance (2)" xfId="155"/>
    <cellStyle name="40% - Accent2 3" xfId="19"/>
    <cellStyle name="40% - Accent2 3 2" xfId="122"/>
    <cellStyle name="40% - Accent2 3 2 2" xfId="209"/>
    <cellStyle name="40% - Accent2 3 3" xfId="210"/>
    <cellStyle name="40% - Accent2 3_12.2013 Trial Balance (2)" xfId="156"/>
    <cellStyle name="40% - Accent3 2" xfId="20"/>
    <cellStyle name="40% - Accent3 2 2" xfId="123"/>
    <cellStyle name="40% - Accent3 2 2 2" xfId="211"/>
    <cellStyle name="40% - Accent3 2 3" xfId="212"/>
    <cellStyle name="40% - Accent3 2_12.2013 Trial Balance (2)" xfId="157"/>
    <cellStyle name="40% - Accent3 3" xfId="21"/>
    <cellStyle name="40% - Accent3 3 2" xfId="124"/>
    <cellStyle name="40% - Accent3 3 2 2" xfId="213"/>
    <cellStyle name="40% - Accent3 3 3" xfId="214"/>
    <cellStyle name="40% - Accent3 3_12.2013 Trial Balance (2)" xfId="158"/>
    <cellStyle name="40% - Accent4 2" xfId="22"/>
    <cellStyle name="40% - Accent4 2 2" xfId="125"/>
    <cellStyle name="40% - Accent4 2 2 2" xfId="215"/>
    <cellStyle name="40% - Accent4 2 3" xfId="216"/>
    <cellStyle name="40% - Accent4 2_12.2013 Trial Balance (2)" xfId="159"/>
    <cellStyle name="40% - Accent4 3" xfId="23"/>
    <cellStyle name="40% - Accent4 3 2" xfId="126"/>
    <cellStyle name="40% - Accent4 3 2 2" xfId="217"/>
    <cellStyle name="40% - Accent4 3 3" xfId="218"/>
    <cellStyle name="40% - Accent4 3_12.2013 Trial Balance (2)" xfId="160"/>
    <cellStyle name="40% - Accent5 2" xfId="24"/>
    <cellStyle name="40% - Accent5 2 2" xfId="127"/>
    <cellStyle name="40% - Accent5 2 2 2" xfId="219"/>
    <cellStyle name="40% - Accent5 2 3" xfId="220"/>
    <cellStyle name="40% - Accent5 2_12.2013 Trial Balance (2)" xfId="161"/>
    <cellStyle name="40% - Accent5 3" xfId="25"/>
    <cellStyle name="40% - Accent5 3 2" xfId="128"/>
    <cellStyle name="40% - Accent5 3 2 2" xfId="221"/>
    <cellStyle name="40% - Accent5 3 3" xfId="222"/>
    <cellStyle name="40% - Accent5 3_12.2013 Trial Balance (2)" xfId="162"/>
    <cellStyle name="40% - Accent6 2" xfId="26"/>
    <cellStyle name="40% - Accent6 2 2" xfId="129"/>
    <cellStyle name="40% - Accent6 2 2 2" xfId="223"/>
    <cellStyle name="40% - Accent6 2 3" xfId="224"/>
    <cellStyle name="40% - Accent6 2_12.2013 Trial Balance (2)" xfId="163"/>
    <cellStyle name="40% - Accent6 3" xfId="27"/>
    <cellStyle name="40% - Accent6 3 2" xfId="130"/>
    <cellStyle name="40% - Accent6 3 2 2" xfId="225"/>
    <cellStyle name="40% - Accent6 3 3" xfId="226"/>
    <cellStyle name="40% - Accent6 3_12.2013 Trial Balance (2)" xfId="164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1" builtinId="3"/>
    <cellStyle name="Comma 2" xfId="3"/>
    <cellStyle name="Comma 2 2" xfId="33"/>
    <cellStyle name="Comma 3" xfId="34"/>
    <cellStyle name="Comma 4" xfId="35"/>
    <cellStyle name="Comma 5" xfId="36"/>
    <cellStyle name="Comma 6" xfId="131"/>
    <cellStyle name="Comma 6 2" xfId="227"/>
    <cellStyle name="Currency 2" xfId="165"/>
    <cellStyle name="Currency 3" xfId="178"/>
    <cellStyle name="Entered" xfId="37"/>
    <cellStyle name="Grey" xfId="38"/>
    <cellStyle name="Heading1" xfId="39"/>
    <cellStyle name="Heading2" xfId="40"/>
    <cellStyle name="Input [yellow]" xfId="41"/>
    <cellStyle name="LineItemPrompt" xfId="42"/>
    <cellStyle name="LineItemValue" xfId="43"/>
    <cellStyle name="Manual-Input" xfId="44"/>
    <cellStyle name="Normal" xfId="0" builtinId="0"/>
    <cellStyle name="Normal - Style1" xfId="45"/>
    <cellStyle name="Normal 10" xfId="46"/>
    <cellStyle name="Normal 2" xfId="2"/>
    <cellStyle name="Normal 2 2" xfId="47"/>
    <cellStyle name="Normal 2 2 2" xfId="48"/>
    <cellStyle name="Normal 2 2 2 2" xfId="49"/>
    <cellStyle name="Normal 2 2 2 2 2" xfId="50"/>
    <cellStyle name="Normal 2 2 2 2 2 2" xfId="132"/>
    <cellStyle name="Normal 2 2 2 2 2 2 2" xfId="228"/>
    <cellStyle name="Normal 2 2 2 2 2 3" xfId="229"/>
    <cellStyle name="Normal 2 2 2 2 2_12.2013 Trial Balance (2)" xfId="168"/>
    <cellStyle name="Normal 2 2 2 3" xfId="133"/>
    <cellStyle name="Normal 2 2 2 3 2" xfId="230"/>
    <cellStyle name="Normal 2 2 2 4" xfId="231"/>
    <cellStyle name="Normal 2 2 2_12.2013 Trial Balance (2)" xfId="167"/>
    <cellStyle name="Normal 2 2 3" xfId="51"/>
    <cellStyle name="Normal 2 2 3 2" xfId="134"/>
    <cellStyle name="Normal 2 2 3 2 2" xfId="232"/>
    <cellStyle name="Normal 2 2 3 3" xfId="233"/>
    <cellStyle name="Normal 2 2 3_12.2013 Trial Balance (2)" xfId="169"/>
    <cellStyle name="Normal 2 2 4" xfId="52"/>
    <cellStyle name="Normal 2 2 4 2" xfId="135"/>
    <cellStyle name="Normal 2 2 4 2 2" xfId="234"/>
    <cellStyle name="Normal 2 2 4 3" xfId="235"/>
    <cellStyle name="Normal 2 2 4_12.2013 Trial Balance (2)" xfId="170"/>
    <cellStyle name="Normal 2 3" xfId="53"/>
    <cellStyle name="Normal 2 3 2" xfId="136"/>
    <cellStyle name="Normal 2 3 2 2" xfId="236"/>
    <cellStyle name="Normal 2 3 3" xfId="237"/>
    <cellStyle name="Normal 2 3_12.2013 Trial Balance (2)" xfId="171"/>
    <cellStyle name="Normal 2 4" xfId="54"/>
    <cellStyle name="Normal 2 4 2" xfId="137"/>
    <cellStyle name="Normal 2 4 2 2" xfId="238"/>
    <cellStyle name="Normal 2 4 3" xfId="239"/>
    <cellStyle name="Normal 2 4_12.2013 Trial Balance (2)" xfId="172"/>
    <cellStyle name="Normal 2 5" xfId="55"/>
    <cellStyle name="Normal 2 5 2" xfId="138"/>
    <cellStyle name="Normal 2 5 2 2" xfId="240"/>
    <cellStyle name="Normal 2 5 3" xfId="241"/>
    <cellStyle name="Normal 2 5_12.2013 Trial Balance (2)" xfId="173"/>
    <cellStyle name="Normal 2 6" xfId="56"/>
    <cellStyle name="Normal 2 7" xfId="57"/>
    <cellStyle name="Normal 2_12.2013 Trial Balance (2)" xfId="166"/>
    <cellStyle name="Normal 3" xfId="58"/>
    <cellStyle name="Normal 3 2" xfId="59"/>
    <cellStyle name="Normal 3 3" xfId="60"/>
    <cellStyle name="Normal 4" xfId="61"/>
    <cellStyle name="Normal 5" xfId="62"/>
    <cellStyle name="Normal 6" xfId="139"/>
    <cellStyle name="Normal 6 2" xfId="242"/>
    <cellStyle name="Normal 7" xfId="140"/>
    <cellStyle name="Normal 7 2" xfId="243"/>
    <cellStyle name="Note 10" xfId="63"/>
    <cellStyle name="Note 10 2" xfId="64"/>
    <cellStyle name="Note 11" xfId="65"/>
    <cellStyle name="Note 11 2" xfId="66"/>
    <cellStyle name="Note 2" xfId="67"/>
    <cellStyle name="Note 2 2" xfId="68"/>
    <cellStyle name="Note 3" xfId="69"/>
    <cellStyle name="Note 3 2" xfId="70"/>
    <cellStyle name="Note 4" xfId="71"/>
    <cellStyle name="Note 4 2" xfId="72"/>
    <cellStyle name="Note 5" xfId="73"/>
    <cellStyle name="Note 5 2" xfId="74"/>
    <cellStyle name="Note 6" xfId="75"/>
    <cellStyle name="Note 6 2" xfId="76"/>
    <cellStyle name="Note 7" xfId="77"/>
    <cellStyle name="Note 7 2" xfId="78"/>
    <cellStyle name="Note 8" xfId="79"/>
    <cellStyle name="Note 8 2" xfId="80"/>
    <cellStyle name="Note 9" xfId="81"/>
    <cellStyle name="Note 9 2" xfId="82"/>
    <cellStyle name="Output Amounts" xfId="83"/>
    <cellStyle name="Output Column Headings" xfId="84"/>
    <cellStyle name="Output Line Items" xfId="85"/>
    <cellStyle name="Output Report Heading" xfId="86"/>
    <cellStyle name="Output Report Title" xfId="87"/>
    <cellStyle name="Percent" xfId="244" builtinId="5"/>
    <cellStyle name="Percent [2]" xfId="88"/>
    <cellStyle name="Percent 2" xfId="174"/>
    <cellStyle name="Percent 3" xfId="175"/>
    <cellStyle name="Percent 4" xfId="176"/>
    <cellStyle name="Percent 5" xfId="177"/>
    <cellStyle name="ReportTitlePrompt" xfId="89"/>
    <cellStyle name="ReportTitleValue" xfId="90"/>
    <cellStyle name="RowAcctAbovePrompt" xfId="91"/>
    <cellStyle name="RowAcctSOBAbovePrompt" xfId="92"/>
    <cellStyle name="RowAcctSOBValue" xfId="93"/>
    <cellStyle name="RowAcctValue" xfId="94"/>
    <cellStyle name="RowAttrAbovePrompt" xfId="95"/>
    <cellStyle name="RowAttrValue" xfId="96"/>
    <cellStyle name="RowColSetAbovePrompt" xfId="97"/>
    <cellStyle name="RowColSetLeftPrompt" xfId="98"/>
    <cellStyle name="RowColSetValue" xfId="99"/>
    <cellStyle name="RowLeftPrompt" xfId="100"/>
    <cellStyle name="SampleUsingFormatMask" xfId="101"/>
    <cellStyle name="SampleWithNoFormatMask" xfId="102"/>
    <cellStyle name="StmtTtl1" xfId="103"/>
    <cellStyle name="StmtTtl2" xfId="104"/>
    <cellStyle name="Style 1" xfId="105"/>
    <cellStyle name="UploadThisRowValue" xfId="106"/>
  </cellStyles>
  <dxfs count="4">
    <dxf>
      <numFmt numFmtId="4" formatCode="#,##0.00"/>
    </dxf>
    <dxf>
      <fill>
        <patternFill patternType="solid">
          <bgColor theme="0" tint="-0.14999847407452621"/>
        </patternFill>
      </fill>
    </dxf>
    <dxf>
      <font>
        <b/>
      </font>
    </dxf>
    <dxf>
      <fill>
        <patternFill patternType="solid">
          <fgColor rgb="FF00B0F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n Buss" refreshedDate="41682.592246875" createdVersion="3" refreshedVersion="3" minRefreshableVersion="3" recordCount="1195">
  <cacheSource type="worksheet">
    <worksheetSource ref="B5:AA1200" sheet="BAE-5 Pages 4"/>
  </cacheSource>
  <cacheFields count="26">
    <cacheField name="Ferc Acct" numFmtId="0">
      <sharedItems containsBlank="1" count="760">
        <s v="101000"/>
        <s v="101030"/>
        <s v="101050"/>
        <s v="101060"/>
        <s v="101100"/>
        <s v="101120"/>
        <s v="102000"/>
        <s v="105000"/>
        <s v="107000"/>
        <s v="107010"/>
        <s v="107020"/>
        <s v="107025"/>
        <s v="107030"/>
        <s v="107035"/>
        <s v="107040"/>
        <s v="107045"/>
        <s v="107050"/>
        <s v="107060"/>
        <s v="108000"/>
        <s v="108030"/>
        <s v="108050"/>
        <s v="108060"/>
        <s v="108070"/>
        <s v="111000"/>
        <s v="111100"/>
        <s v="114000"/>
        <s v="115000"/>
        <s v="117100"/>
        <s v="121000"/>
        <s v="121110"/>
        <s v="122000"/>
        <s v="123000"/>
        <s v="123010"/>
        <s v="123100"/>
        <s v="123120"/>
        <s v="123125"/>
        <s v="123130"/>
        <s v="123210"/>
        <s v="123280"/>
        <s v="124080"/>
        <s v="124100"/>
        <s v="124200"/>
        <s v="124350"/>
        <s v="124600"/>
        <s v="124610"/>
        <s v="124680"/>
        <s v="124750"/>
        <s v="124800"/>
        <s v="124810"/>
        <s v="124900"/>
        <s v="124930"/>
        <s v="124950"/>
        <s v="128150"/>
        <s v="128155"/>
        <s v="128160"/>
        <s v="128170"/>
        <s v="128250"/>
        <s v="128300"/>
        <s v="128681"/>
        <s v="131100"/>
        <s v="131110"/>
        <s v="131120"/>
        <s v="131130"/>
        <s v="131140"/>
        <s v="131150"/>
        <s v="131160"/>
        <s v="131170"/>
        <s v="131200"/>
        <s v="131400"/>
        <s v="134100"/>
        <s v="134120"/>
        <s v="134121"/>
        <s v="134122"/>
        <s v="134150"/>
        <s v="134200"/>
        <s v="134300"/>
        <s v="134500"/>
        <s v="135100"/>
        <s v="135200"/>
        <s v="135400"/>
        <s v="135420"/>
        <s v="135430"/>
        <s v="135440"/>
        <s v="135450"/>
        <s v="135600"/>
        <s v="135630"/>
        <s v="136000"/>
        <s v="136050"/>
        <s v="136150"/>
        <s v="136200"/>
        <s v="136300"/>
        <s v="136510"/>
        <s v="141000"/>
        <s v="141150"/>
        <s v="142100"/>
        <s v="142150"/>
        <s v="142200"/>
        <s v="142350"/>
        <s v="142500"/>
        <s v="142510"/>
        <s v="142600"/>
        <s v="142610"/>
        <s v="142780"/>
        <s v="142900"/>
        <s v="143020"/>
        <s v="143025"/>
        <s v="143050"/>
        <s v="143100"/>
        <s v="143200"/>
        <s v="143210"/>
        <s v="143300"/>
        <s v="143350"/>
        <s v="143390"/>
        <s v="143500"/>
        <s v="143501"/>
        <s v="143502"/>
        <s v="143510"/>
        <s v="143550"/>
        <s v="143800"/>
        <s v="143900"/>
        <s v="144000"/>
        <s v="144010"/>
        <s v="144030"/>
        <s v="144080"/>
        <s v="144140"/>
        <s v="144200"/>
        <s v="144600"/>
        <s v="144610"/>
        <s v="144700"/>
        <s v="144990"/>
        <s v="145000"/>
        <s v="146000"/>
        <s v="146100"/>
        <s v="146150"/>
        <s v="146200"/>
        <s v="146205"/>
        <s v="146210"/>
        <s v="146240"/>
        <s v="146250"/>
        <s v="146260"/>
        <s v="146290"/>
        <s v="146300"/>
        <s v="146310"/>
        <s v="146320"/>
        <s v="146340"/>
        <s v="146360"/>
        <s v="146370"/>
        <s v="146500"/>
        <s v="146610"/>
        <s v="151120"/>
        <s v="151210"/>
        <s v="151310"/>
        <s v="151410"/>
        <s v="154100"/>
        <s v="154300"/>
        <s v="154400"/>
        <s v="154500"/>
        <s v="154550"/>
        <s v="154560"/>
        <s v="163000"/>
        <s v="163200"/>
        <s v="164100"/>
        <s v="164105"/>
        <s v="164110"/>
        <s v="164115"/>
        <s v="164200"/>
        <s v="164230"/>
        <s v="165100"/>
        <s v="165110"/>
        <s v="165120"/>
        <s v="165130"/>
        <s v="165140"/>
        <s v="165150"/>
        <s v="165170"/>
        <s v="165180"/>
        <s v="165190"/>
        <s v="165191"/>
        <s v="165200"/>
        <s v="165210"/>
        <s v="165220"/>
        <s v="165230"/>
        <s v="165240"/>
        <s v="165250"/>
        <s v="165260"/>
        <s v="165270"/>
        <s v="165280"/>
        <s v="165312"/>
        <s v="165320"/>
        <s v="165340"/>
        <s v="165350"/>
        <s v="165360"/>
        <s v="165370"/>
        <s v="165380"/>
        <s v="165390"/>
        <s v="165545"/>
        <s v="165550"/>
        <s v="165681"/>
        <s v="165810"/>
        <s v="171000"/>
        <s v="172500"/>
        <s v="172510"/>
        <s v="174050"/>
        <s v="174100"/>
        <s v="174500"/>
        <s v="175740"/>
        <s v="175750"/>
        <s v="176100"/>
        <s v="176110"/>
        <s v="176740"/>
        <s v="176745"/>
        <s v="176750"/>
        <s v="181330"/>
        <s v="181750"/>
        <s v="181860"/>
        <s v="181870"/>
        <s v="181880"/>
        <s v="181930"/>
        <s v="181950"/>
        <s v="181960"/>
        <s v="181990"/>
        <s v="182300"/>
        <s v="182301"/>
        <s v="182305"/>
        <s v="182310"/>
        <s v="182312"/>
        <s v="182315"/>
        <s v="182316"/>
        <s v="182320"/>
        <s v="182321"/>
        <s v="182322"/>
        <s v="182323"/>
        <s v="182324"/>
        <s v="182325"/>
        <s v="182326"/>
        <s v="182328"/>
        <s v="182329"/>
        <s v="182330"/>
        <s v="182333"/>
        <s v="182335"/>
        <s v="182340"/>
        <s v="182345"/>
        <s v="182346"/>
        <s v="182350"/>
        <s v="182351"/>
        <s v="182355"/>
        <s v="182360"/>
        <s v="182362"/>
        <s v="182364"/>
        <s v="182365"/>
        <s v="182370"/>
        <s v="182372"/>
        <s v="182374"/>
        <s v="182375"/>
        <s v="182376"/>
        <s v="182380"/>
        <s v="182381"/>
        <s v="182382"/>
        <s v="182383"/>
        <s v="182384"/>
        <s v="182385"/>
        <s v="182386"/>
        <s v="182387"/>
        <s v="182389"/>
        <s v="182390"/>
        <s v="182391"/>
        <s v="182395"/>
        <s v="182396"/>
        <s v="182399"/>
        <s v="182740"/>
        <s v="183000"/>
        <s v="184020"/>
        <s v="184054"/>
        <s v="184055"/>
        <s v="184057"/>
        <s v="184058"/>
        <s v="184068"/>
        <s v="184100"/>
        <s v="184150"/>
        <s v="184200"/>
        <s v="184250"/>
        <s v="184260"/>
        <s v="184270"/>
        <s v="184290"/>
        <s v="184300"/>
        <s v="184400"/>
        <s v="184500"/>
        <s v="184800"/>
        <s v="184900"/>
        <s v="184996"/>
        <s v="184997"/>
        <s v="184998"/>
        <s v="184999"/>
        <s v="186000"/>
        <s v="186010"/>
        <s v="186020"/>
        <s v="186030"/>
        <s v="186035"/>
        <s v="186040"/>
        <s v="186045"/>
        <s v="186050"/>
        <s v="186055"/>
        <s v="186060"/>
        <s v="186100"/>
        <s v="186155"/>
        <s v="186170"/>
        <s v="186180"/>
        <s v="186200"/>
        <s v="186205"/>
        <s v="186210"/>
        <s v="186270"/>
        <s v="186280"/>
        <s v="186290"/>
        <s v="186312"/>
        <s v="186320"/>
        <s v="186321"/>
        <s v="186322"/>
        <s v="186328"/>
        <s v="186330"/>
        <s v="186350"/>
        <s v="186360"/>
        <s v="186365"/>
        <s v="186370"/>
        <s v="186380"/>
        <s v="186382"/>
        <s v="186390"/>
        <s v="186400"/>
        <s v="186401"/>
        <s v="186410"/>
        <s v="186420"/>
        <s v="186430"/>
        <s v="186460"/>
        <s v="186650"/>
        <s v="186700"/>
        <s v="186710"/>
        <s v="186800"/>
        <s v="186810"/>
        <s v="186820"/>
        <s v="186830"/>
        <s v="186840"/>
        <s v="186850"/>
        <s v="186860"/>
        <s v="186870"/>
        <s v="186880"/>
        <s v="186890"/>
        <s v="186900"/>
        <s v="186910"/>
        <s v="186920"/>
        <s v="186940"/>
        <s v="186980"/>
        <s v="186990"/>
        <s v="189860"/>
        <s v="190000"/>
        <s v="190005"/>
        <s v="190010"/>
        <s v="190020"/>
        <s v="190025"/>
        <s v="190030"/>
        <s v="190040"/>
        <s v="190050"/>
        <s v="190060"/>
        <s v="190070"/>
        <s v="190080"/>
        <s v="190090"/>
        <s v="190100"/>
        <s v="190110"/>
        <s v="190120"/>
        <s v="190122"/>
        <s v="190130"/>
        <s v="190140"/>
        <s v="190150"/>
        <s v="190151"/>
        <s v="190155"/>
        <s v="190160"/>
        <s v="190170"/>
        <s v="190180"/>
        <s v="190190"/>
        <s v="190200"/>
        <s v="190210"/>
        <s v="190220"/>
        <s v="190230"/>
        <s v="190240"/>
        <s v="190250"/>
        <s v="190260"/>
        <s v="190300"/>
        <s v="190310"/>
        <s v="190325"/>
        <s v="190331"/>
        <s v="190335"/>
        <s v="190360"/>
        <s v="190390"/>
        <s v="190400"/>
        <s v="190420"/>
        <s v="190449"/>
        <s v="190450"/>
        <s v="190500"/>
        <s v="190510"/>
        <s v="190540"/>
        <s v="190600"/>
        <s v="190610"/>
        <s v="190615"/>
        <s v="190740"/>
        <s v="190741"/>
        <s v="190800"/>
        <s v="190810"/>
        <s v="190820"/>
        <s v="190821"/>
        <s v="190822"/>
        <s v="190830"/>
        <s v="190840"/>
        <s v="190850"/>
        <s v="190880"/>
        <s v="190950"/>
        <s v="191000"/>
        <s v="191001"/>
        <s v="191005"/>
        <s v="191010"/>
        <s v="191015"/>
        <s v="191020"/>
        <s v="191025"/>
        <s v="191500"/>
        <s v="191710"/>
        <s v="191711"/>
        <s v="191720"/>
        <s v="191721"/>
        <s v="191722"/>
        <s v="191723"/>
        <s v="191724"/>
        <s v="191890"/>
        <s v="191899"/>
        <s v="191900"/>
        <s v="191901"/>
        <s v="191902"/>
        <s v="191903"/>
        <s v="191904"/>
        <s v="191905"/>
        <s v="191906"/>
        <s v="191907"/>
        <s v="191908"/>
        <s v="191909"/>
        <s v="191910"/>
        <s v="191911"/>
        <s v="191912"/>
        <s v="191980"/>
        <s v="191990"/>
        <m/>
        <s v="TOTAL ASSETS"/>
        <s v="TOTAL PROFIT/LOSS CURRENT YEAR (400000 - 935999)"/>
        <s v="200000"/>
        <s v="201000"/>
        <s v="211000"/>
        <s v="214000"/>
        <s v="214010"/>
        <s v="214030"/>
        <s v="214040"/>
        <s v="214050"/>
        <s v="214060"/>
        <s v="214870"/>
        <s v="215100"/>
        <s v="216000"/>
        <s v="216100"/>
        <s v="216150"/>
        <s v="219000"/>
        <s v="219100"/>
        <s v="219200"/>
        <s v="219300"/>
        <s v="219400"/>
        <s v="219500"/>
        <s v="221160"/>
        <s v="221300"/>
        <s v="221330"/>
        <s v="221331"/>
        <s v="221332"/>
        <s v="221333"/>
        <s v="221334"/>
        <s v="221335"/>
        <s v="221336"/>
        <s v="221340"/>
        <s v="221350"/>
        <s v="221360"/>
        <s v="221370"/>
        <s v="221380"/>
        <s v="221390"/>
        <s v="221400"/>
        <s v="221410"/>
        <s v="221420"/>
        <s v="221430"/>
        <s v="221440"/>
        <s v="221450"/>
        <s v="221460"/>
        <s v="221470"/>
        <s v="221480"/>
        <s v="221500"/>
        <s v="221520"/>
        <s v="221540"/>
        <s v="221550"/>
        <s v="221560"/>
        <s v="221570"/>
        <s v="221580"/>
        <s v="221600"/>
        <s v="222000"/>
        <s v="223010"/>
        <s v="223300"/>
        <s v="223310"/>
        <s v="223320"/>
        <s v="224100"/>
        <s v="224500"/>
        <s v="224550"/>
        <s v="224600"/>
        <s v="224610"/>
        <s v="224620"/>
        <s v="224640"/>
        <s v="224650"/>
        <s v="225000"/>
        <s v="226000"/>
        <s v="227000"/>
        <s v="228200"/>
        <s v="228210"/>
        <s v="228300"/>
        <s v="228301"/>
        <s v="228310"/>
        <s v="228311"/>
        <s v="228320"/>
        <s v="228321"/>
        <s v="228330"/>
        <s v="228331"/>
        <s v="228335"/>
        <s v="228340"/>
        <s v="228350"/>
        <s v="228351"/>
        <s v="228399"/>
        <s v="228410"/>
        <s v="229000"/>
        <s v="230000"/>
        <s v="231000"/>
        <s v="232100"/>
        <s v="232110"/>
        <s v="232120"/>
        <s v="232130"/>
        <s v="232135"/>
        <s v="232140"/>
        <s v="232150"/>
        <s v="232160"/>
        <s v="232170"/>
        <s v="232180"/>
        <s v="232200"/>
        <s v="232250"/>
        <s v="232300"/>
        <s v="232350"/>
        <s v="232370"/>
        <s v="232380"/>
        <s v="232390"/>
        <s v="232400"/>
        <s v="232500"/>
        <s v="232545"/>
        <s v="232600"/>
        <s v="232605"/>
        <s v="232610"/>
        <s v="232620"/>
        <s v="232630"/>
        <s v="232640"/>
        <s v="232650"/>
        <s v="232660"/>
        <s v="232670"/>
        <s v="232681"/>
        <s v="232700"/>
        <s v="232710"/>
        <s v="232800"/>
        <s v="232810"/>
        <s v="232990"/>
        <s v="233120"/>
        <s v="233500"/>
        <s v="233600"/>
        <s v="234000"/>
        <s v="234290"/>
        <s v="234312"/>
        <s v="234390"/>
        <s v="234600"/>
        <s v="235100"/>
        <s v="235200"/>
        <s v="235201"/>
        <s v="235202"/>
        <s v="235300"/>
        <s v="235400"/>
        <s v="236000"/>
        <s v="236010"/>
        <s v="236050"/>
        <s v="236100"/>
        <s v="236220"/>
        <s v="236230"/>
        <s v="236240"/>
        <s v="236250"/>
        <s v="236300"/>
        <s v="236500"/>
        <s v="236680"/>
        <s v="236690"/>
        <s v="237100"/>
        <s v="237200"/>
        <s v="237210"/>
        <s v="237298"/>
        <s v="238000"/>
        <s v="241000"/>
        <s v="241200"/>
        <s v="241300"/>
        <s v="242000"/>
        <s v="242050"/>
        <s v="242055"/>
        <s v="242060"/>
        <s v="242090"/>
        <s v="242095"/>
        <s v="242100"/>
        <s v="242200"/>
        <s v="242300"/>
        <s v="242310"/>
        <s v="242350"/>
        <s v="242375"/>
        <s v="242400"/>
        <s v="242500"/>
        <s v="242600"/>
        <s v="242700"/>
        <s v="242710"/>
        <s v="242750"/>
        <s v="242760"/>
        <s v="242770"/>
        <s v="242775"/>
        <s v="242780"/>
        <s v="242790"/>
        <s v="242830"/>
        <s v="242900"/>
        <s v="242910"/>
        <s v="242970"/>
        <s v="242990"/>
        <s v="242999"/>
        <s v="243000"/>
        <s v="243100"/>
        <s v="244740"/>
        <s v="244741"/>
        <s v="244750"/>
        <s v="244751"/>
        <s v="245100"/>
        <s v="245740"/>
        <s v="245745"/>
        <s v="245750"/>
        <s v="252000"/>
        <s v="253000"/>
        <s v="253028"/>
        <s v="253080"/>
        <s v="253090"/>
        <s v="253100"/>
        <s v="253110"/>
        <s v="253120"/>
        <s v="253130"/>
        <s v="253140"/>
        <s v="253150"/>
        <s v="253151"/>
        <s v="253155"/>
        <s v="253160"/>
        <s v="253170"/>
        <s v="253290"/>
        <s v="253291"/>
        <s v="253400"/>
        <s v="253650"/>
        <s v="253850"/>
        <s v="253890"/>
        <s v="253900"/>
        <s v="253910"/>
        <s v="253920"/>
        <s v="253950"/>
        <s v="253990"/>
        <s v="254005"/>
        <s v="254010"/>
        <s v="254025"/>
        <s v="254028"/>
        <s v="254090"/>
        <s v="254100"/>
        <s v="254110"/>
        <s v="254120"/>
        <s v="254180"/>
        <s v="254220"/>
        <s v="254250"/>
        <s v="254300"/>
        <s v="254325"/>
        <s v="254328"/>
        <s v="254331"/>
        <s v="254335"/>
        <s v="254345"/>
        <s v="254346"/>
        <s v="254360"/>
        <s v="254399"/>
        <s v="254680"/>
        <s v="254700"/>
        <s v="254740"/>
        <s v="254750"/>
        <s v="254780"/>
        <s v="255000"/>
        <s v="257000"/>
        <s v="282190"/>
        <s v="282380"/>
        <s v="282400"/>
        <s v="282680"/>
        <s v="282780"/>
        <s v="282800"/>
        <s v="282900"/>
        <s v="283000"/>
        <s v="283005"/>
        <s v="283010"/>
        <s v="283040"/>
        <s v="283050"/>
        <s v="283070"/>
        <s v="283080"/>
        <s v="283090"/>
        <s v="283110"/>
        <s v="283120"/>
        <s v="283150"/>
        <s v="283151"/>
        <s v="283152"/>
        <s v="283153"/>
        <s v="283170"/>
        <s v="283180"/>
        <s v="283200"/>
        <s v="283280"/>
        <s v="283305"/>
        <s v="283312"/>
        <s v="283317"/>
        <s v="283321"/>
        <s v="283322"/>
        <s v="283323"/>
        <s v="283324"/>
        <s v="283325"/>
        <s v="283328"/>
        <s v="283330"/>
        <s v="283333"/>
        <s v="283350"/>
        <s v="283351"/>
        <s v="283355"/>
        <s v="283360"/>
        <s v="283362"/>
        <s v="283365"/>
        <s v="283366"/>
        <s v="283370"/>
        <s v="283375"/>
        <s v="283380"/>
        <s v="283382"/>
        <s v="283390"/>
        <s v="283400"/>
        <s v="283450"/>
        <s v="283600"/>
        <s v="283700"/>
        <s v="283710"/>
        <s v="283720"/>
        <s v="283740"/>
        <s v="283741"/>
        <s v="283750"/>
        <s v="283760"/>
        <s v="283800"/>
        <s v="283810"/>
        <s v="283850"/>
        <s v="283855"/>
        <s v="283950"/>
        <s v="283990"/>
        <s v="TOTAL LIABILITIES"/>
      </sharedItems>
    </cacheField>
    <cacheField name="Service" numFmtId="0">
      <sharedItems containsBlank="1" count="5">
        <s v="CD"/>
        <s v="ED"/>
        <s v="GD"/>
        <s v="ZZ"/>
        <m/>
      </sharedItems>
    </cacheField>
    <cacheField name="Jurisdiction" numFmtId="0">
      <sharedItems containsBlank="1" count="10">
        <s v="AA"/>
        <s v="AN"/>
        <s v="ID"/>
        <s v="WA"/>
        <s v="MT"/>
        <s v="AS"/>
        <s v="CA"/>
        <s v="OR"/>
        <s v="ZZ"/>
        <m/>
      </sharedItems>
    </cacheField>
    <cacheField name="Ferc Acct Desc" numFmtId="0">
      <sharedItems containsBlank="1" count="729">
        <s v="PLANT IN SERVICE OWNED"/>
        <s v="KFGS DISALLOWED PLANT/PLANT RE"/>
        <s v="BOULDER PARK (BPK) DISALLOWED "/>
        <s v="COYOTE SPRINGS (CS2) DISALLOWE"/>
        <s v="PLANT IN SERVICE LEASED"/>
        <s v="AIRPLANE IN SERVICE LEASED"/>
        <s v="PLANT PURCHASED OR SOLD"/>
        <s v=" PLANT HELD FOR FUTURE USE"/>
        <s v="CONSTRUCTION WORK IN PROGRESS-"/>
        <s v="CONSTRUCTION OVERHEAD A&amp;G"/>
        <s v="CONSTRUCTION OVERHEAD PRODUCTI"/>
        <s v="SAFETY CLOTHING - PRODUCTION"/>
        <s v="CONSTRUCTION OVERHEAD TRANSMIS"/>
        <s v="SAFETY CLOTHING - TRANSMISSION"/>
        <s v="CONSTRUCTION OVERHEAD DISTRIBU"/>
        <s v="SAFETY CLOTHING - DISTRIBUTION"/>
        <s v="CONSTRUCTION OVERHEAD NORTH GA"/>
        <s v="CONSTRUCTION OVERHEAD SOUTH GA"/>
        <s v="ACCUMULATED PROVISION DEPRECIA"/>
        <s v="ACC AMT KFGS DISALLOWED PLNT/R"/>
        <s v="ACC AMT BPK DISALLOWED PLANT"/>
        <s v="ACC AMT CS2 DISALLOWED PLANT"/>
        <s v="ACC AMT LEASED AIRPLANE"/>
        <s v="ACC PROVISION AMT OF UTILITY P"/>
        <s v="ACC AMT COLSTRIP AFUDC COMMON "/>
        <s v="PLANT ACQUISITION ADJUSTMENT"/>
        <s v="ACC PROV AMT OF PLT ACQUISITIO"/>
        <s v="GAS STORED-RECOVERABLE BASE GA"/>
        <s v="NONUTILITY PROPERTY"/>
        <s v="NON-UTILITY BUILDING"/>
        <s v="ACC DEPR NONUTILITY PROPERTY"/>
        <s v="INVESTMENT IN SPOKANE ENERGY"/>
        <s v="INVESTMENT IN AVISTA CAPITAL I"/>
        <s v="STOCK INVESTMENT IN SUBS"/>
        <s v="EQUITY INVESTMENT IN SUBS"/>
        <s v="ECOVA STOCK COMPENSATION"/>
        <s v="OCI INVESTMENT IN SUBS"/>
        <s v="INVESTMENT IN AVISTA ENERGY"/>
        <s v="INVESTMENT IN AVISTA LABS"/>
        <s v="OTHER INVESTMENT-TOPRS"/>
        <s v="OTHER INVESTMENT-MISCELLANEOUS"/>
        <s v="TAX-EXEMPT AUCTION RATE SECURI"/>
        <s v="OTHER INVEST-WZN LOANS SANDPOI"/>
        <s v="OTHER INVEST-COLI CASH VAL"/>
        <s v="OTHER INVEST-COLI BORROWINGS"/>
        <s v="OTHER INVESTMENT-WZN LOANS ORE"/>
        <s v="OTHER INVEST-ESOP CONTRA ACCOU"/>
        <s v="OTHER INVESTMENT-LAND SALES"/>
        <s v="OTHER INVEST-LUCAS NOTES REC"/>
        <s v="OTHER INVEST-WNP3 EXCHANGE POW"/>
        <s v="OTHER INVEST-AMT WNP3 EXCHANGE"/>
        <s v="OTHER INVEST-WIND POWER"/>
        <s v="SPECIAL FUNDS-CS2 GE LTSA ADVA"/>
        <s v="SPECIAL FUNDS-CS2 LTSA ADV-O&amp;M"/>
        <s v="SPECIAL FUNDS-SELF INSURANCE"/>
        <s v="SPECIAL FUNDS-RTO WEST"/>
        <s v="SPECIAL FUNDS-EXEC DEF COMP TR"/>
        <s v="SPECIAL FUNDS-TRANSMSN SRVC RE"/>
        <s v="SPECIAL FUNDS LAKE CDA IPA ESC"/>
        <s v="CASH-US BANK"/>
        <s v="CASH-WELLS FARGO"/>
        <s v="CASH-PAYROLL"/>
        <s v="CASH-RETIREMENT"/>
        <s v="CASH-WORKERS COMPENSATION"/>
        <s v="CASH-CS2"/>
        <s v="CASH - CAPITAL"/>
        <s v="CASH - AM&amp;D (METALFX)"/>
        <s v="CASH-CLEARING"/>
        <s v="CASH - CANADIAN ACCOUNT (USD)"/>
        <s v="SPECIAL DEPOSITS-INTEREST RATE"/>
        <s v="OTHER SPECIAL DEPOSITS - NEWED"/>
        <s v="SPECIAL DEPOSITS - NEWEDGE CON"/>
        <s v="OTHER SPECIAL DEPOSITS - MIZUH"/>
        <s v="OTHER SPECIAL DEPOSITS-ENERGY "/>
        <s v="RESTRICTED CASH"/>
        <s v="DEPOSITS WITH COUNTERPARTIES"/>
        <s v="DOC EECE GRANT MM"/>
        <s v="WORKING FUNDS-EMPLOYEE"/>
        <s v="WORKING FUNDS-PETTY CASH"/>
        <s v="WORKING FUND-REAL ESTATE DEPT"/>
        <s v="WORKING FUND-CLAIMS DEPT"/>
        <s v="WORKING FUND-FLEET MANAGEMENT"/>
        <s v="WORKING FUND-KETTLE FALLS"/>
        <s v="WORKING FUND-NOXON"/>
        <s v="WORKING FUND-CS2"/>
        <s v="WORKING FUND-COLSTRIP"/>
        <s v="TEMPORARY CASH INVESTMENTS"/>
        <s v="TEMP CASH INVEST-MARGIN CALL"/>
        <s v="TEMPORARY CASH INVESTMENT-CS2"/>
        <s v="TAX-EXEMPT MONEY MARKET - TEMP"/>
        <s v="TEMP CASH INVEST-AFS SECURITIE"/>
        <s v="TEMP CASH INVEST-TRANMSN SRV R"/>
        <s v="NOTES RECEIVABLE-SPOKANE INDUS"/>
        <s v="NOTE RECEIVABLE MISC."/>
        <s v="CUST ACCT REC-RETAIL SERVICE"/>
        <s v="CUST ACCT REC-CT FUEL SALES"/>
        <s v="CUST ACCT REC-CUSTOMER CONTRAC"/>
        <s v="CUST ACCT REC- NET PRESENTATIO"/>
        <s v="CUST ACCT REC-UNBILLED REV ELE"/>
        <s v="CUST ACCT REC-UNBILLED REV GAS"/>
        <s v="CUST ACCT REC-RESALE GAS"/>
        <s v="CUST ACCT REC-RESALE ELECTRIC"/>
        <s v="CUST ACCT REC-RESALE CALIF. GA"/>
        <s v="CUST ACCT REC-RECEIVABLE SALE"/>
        <s v="GST"/>
        <s v="HST"/>
        <s v="OTHER ACCT REC-RETIREE DEDUCTI"/>
        <s v="OTHER ACCT REC-TRANSPORT SUBSI"/>
        <s v="OTHER ACCT REC-OTHER MISC"/>
        <s v="OTHER ACCT REC-POWER TRANSACTI"/>
        <s v="OTHER ACCT REC-PGE"/>
        <s v="OTHER ACCT REC-A. CORP"/>
        <s v="OTHER ACCT REC-WILMINGTON TRUS"/>
        <s v="OTHER ACCT REC-MISCELLANEOUS"/>
        <s v="OTHER ACCT REC-PRE-LINE SCHOOL"/>
        <s v="OTHER ACCT REC-APP LNMN SCHOOL"/>
        <s v="CSS ACCOUNTS RECEIVABLES"/>
        <s v="OTHER ACCT REC-DAMAGE CLAIMS"/>
        <s v="OTHER ACCT REC-FIN 48"/>
        <s v="OTHER ACCT REC-DEVELOPERS PROM"/>
        <s v="ACC GL ADJUSTMENT RETAIL WRITE"/>
        <s v="ACCUMULATED RETAIL WRITEOFFS-E"/>
        <s v="ACC PRV UNCOLL NET OF ACTUAL-D"/>
        <s v="ACC WRITEOFF &amp; RECOVERIES WZN "/>
        <s v="ACC PROV UNCOLL NET OF ACTUALS"/>
        <s v="ACCUMULATED RETAIL WRITE-OFFS"/>
        <s v="ACCUMULATED RETAIL REINSTATEME"/>
        <s v="ACC PROV FOR UNCOLLECTIBLES-RE"/>
        <s v="ACCUMULATED RETAIL RECOVERIES"/>
        <s v="NOTES REC ASSOC CO-AVISTA CAPI"/>
        <s v="A/R ASSOC CO-GENERAL"/>
        <s v="A/R ASSOC CO-PENTZER"/>
        <s v="ACCTS REC ASSOC CO-AVISTA DVLP"/>
        <s v="ACCTS REC ASSOC CO-VP NET"/>
        <s v="A/R ASSOC CO-NW RESOURCES, LLC"/>
        <s v="A/R ASSOC CO-COURTYARD"/>
        <s v="A/R ASSOC CO STEAM PLANT BP"/>
        <s v="ACCTS REC ASSOC CO-STEAM PLANT"/>
        <s v="A/R ASSOC CO-AVISTA RATHDRUM"/>
        <s v="A/R ASSOC CO-CAPITAL"/>
        <s v="A/R ASSOC CO-ECOVA"/>
        <s v="A/R ASSOC CO-LABS"/>
        <s v="ACCTS REC ASSOC CO-AVISTA ENER"/>
        <s v="A/R ASSOC CO-VENTURES"/>
        <s v="A/R ASSOC CO-AVCOMM"/>
        <s v="ACCTS REC ASSOC CO-AVISTA POWE"/>
        <s v="ACCTS REC ASSOC CO-INTEREST"/>
        <s v="ACCTS REC ASSOC CO-AE TRANS SA"/>
        <s v="FUEL STOCK COAL-COLSTRIP"/>
        <s v="FUEL STOCK HOG FUEL-KFGS"/>
        <s v="FUEL STOCK DIESEL &amp; OIL-NECT"/>
        <s v="FUEL STOCK NATURAL GAS-RATHDRU"/>
        <s v="PLANT MATERIALS &amp; OPER SUPPLIE"/>
        <s v="PLANT MAT &amp; OPER SUP-COYOTE SP"/>
        <s v="PLANT MAT &amp; OPER SUP-COLSTRIP"/>
        <s v="SUPPLY CHAIN RECEIVING INVENTO"/>
        <s v="SUPPLY CHAIN AVERAGE COST VARI"/>
        <s v="SUPPLY CHAIN INVOICE PRICE VAR"/>
        <s v="STORES EXPENSE UNDISTRIBUTED"/>
        <s v="STORES EXPENSE-SUPPLY CHAIN IN"/>
        <s v="GAS STORED UNDERGND-408AVA-JP"/>
        <s v="GAS STORED UNDERGND-403NWPL-JP"/>
        <s v="GAS STORED UNDERGND-MIST STORA"/>
        <s v="GAS STORED UNDERGRND-CLAY BASI"/>
        <s v="LNG STORED-PLYMOUTH"/>
        <s v="LNG STORED-LOVELOCK"/>
        <s v="PREPAYMENTS-PREPAID INSURANCE"/>
        <s v="PREPAYMENTS-MISC"/>
        <s v="PREPAYMENTS-NUCLEUS SOFTWARE"/>
        <s v="PREPAID ON $ OFF COUPONS"/>
        <s v="PREPAID CFL AND FURNACE COUPON"/>
        <s v="PREPAYMENTS-PREPAID LICENSE FE"/>
        <s v="PREPAYMENTS-COLUMBIA GRID"/>
        <s v="PREPAYMENTS-CUSTOMER BILLING S"/>
        <s v="RESOURCE DEFERRED OPT EXPENSE"/>
        <s v="RESOURCE DEFERRED OPT EXPENSE "/>
        <s v="PREPAYMENTS-POSTAGE METERS"/>
        <s v="PREPAYMENTS-RATHDRM MUN DVLPMT"/>
        <s v="PREPAYMENTS-POSTAGE"/>
        <s v="PREPAYMENTS-MOSCOW OFFICE SALE"/>
        <s v="PREPAYMENTS-BPA TRANS RESERVAT"/>
        <s v="COLSTRIP PREPAID ASSET"/>
        <s v="PREPAYMENTS-SPOKANE TRIBE"/>
        <s v="PREPAYMENTS-REC &amp; CCX"/>
        <s v="PREPAYMENTS - PM&amp;E"/>
        <s v="GAS IMBALANCE - LANCASTER"/>
        <s v="GAS IMBALANCE-AVISTA LDC"/>
        <s v="GAS IMBALANCE-COYOTE SPRINGS 2"/>
        <s v="GAS IMBALANCE-RATHDRUM"/>
        <s v="GAS IMBALANCE-NORTHEAST CT"/>
        <s v="GAS IMBALANCE-BOULDER PARK"/>
        <s v="GAS IMBALANCE-KETTLE FALLS CT"/>
        <s v="GAS IMBALANCE-KETTLE FALLS GS"/>
        <s v="PREPAYMENTS-JP EXPANSION PROJE"/>
        <s v="PREPAYMENTS-WILMINGTON TRUST"/>
        <s v="PREPAYMENT LAKE CdA 4e CDR FUN"/>
        <s v="PREPAYMENTS-OPUC"/>
        <s v="INTEREST &amp; DIVIDENDS RECEIVABL"/>
        <s v="RENTS RECEIVABLE-MISCELLANEOUS"/>
        <s v="RENTS RECEIVABLE-ACCRUED"/>
        <s v="ASSET HELD FOR SALE - NON UTIL"/>
        <s v="FUNDS HELD FOR CLIENTS"/>
        <s v="MISC ASSETS-NONMONETARY PWR EX"/>
        <s v="DERIVATIVE INSTR ASSET-ST MTM"/>
        <s v="DERIVATIVE INSTR ASSET-LT MTM"/>
        <s v="DERIVATIVE INSTR ASSET-IR SWAP"/>
        <s v="DERIV INSTR ASSET-HEDGES ST"/>
        <s v="DERIV INSTR ASSET - FX HEDGE S"/>
        <s v="DERIV INSTR ASSET-HEDGES LT"/>
        <s v="UNAMT DEBT EXP-PCB INSURANCE P"/>
        <s v="UNAMT DEBT EXPENSE-TOPRS"/>
        <s v="UNAMT DEBT EXPENSE-LT DEBT"/>
        <s v="UNAMT DEBT EXP-LT DEBT 9.75 NO"/>
        <s v="CONVERTIBLE DEBT STRATEGY"/>
        <s v="UNAMT DEBT EXP-TARIFF BASED FI"/>
        <s v="UNAMT DEBT EXP-DEBT STRATEGIES"/>
        <s v="UNAMT DEBT EXP-RATHDRUM 2005"/>
        <s v="UNAMT DEBT EXP-ST DEBT"/>
        <s v="REGULATORY ASSET FAS106"/>
        <s v="GUARANTEED RESIDUAL VALUE - AI"/>
        <s v="REG ASSET POST RET LIAB"/>
        <s v="REGULATORY ASSET FAS109 UTILIT"/>
        <s v="REGULATORY ASSET - LANCASTER G"/>
        <s v="REGULATORY ASSET FAS109 DSIT N"/>
        <s v="REGULATORY ASSET FAS109 DFIT S"/>
        <s v="REGULATORY ASSET FAS109 WNP3"/>
        <s v="REG ASSET - ROSEBURG/MEDFORD D"/>
        <s v="REG ASSET SPOKANE RIVER RELICE"/>
        <s v="REG ASSET SPOKANE RIVER PM&amp;Es"/>
        <s v="REG ASSET LAKE CDA CDR FUND"/>
        <s v="REG ASSET LAKE CDA IPA FUND"/>
        <s v="REG ASSET SPOKANE RIVER TDG ID"/>
        <s v="REG ASSET- DECOUPLING SURCHARG"/>
        <s v="REG ASSET- DECOUPLING PRIOR YE"/>
        <s v="REGULATORY ASSET AMR"/>
        <s v="REG ASSET LAKE CDA DEF COSTS"/>
        <s v="REGULATORY ASSET ID DSIT AMORT"/>
        <s v="REGULATORY ASSET RTO DEPOSIT -"/>
        <s v="REGULATORY ASSET BPA RESIDENTI"/>
        <s v="REGULATORY ASSET ERM APPROVED "/>
        <s v="REGULATORY ASSET- CNC TRANSMIS"/>
        <s v="DEF CS2 &amp; COLSTRIP O&amp;M"/>
        <s v="REGULATORY ASSET ENRON CONTRAC"/>
        <s v="LiDAR O&amp;M REG DEF"/>
        <s v="REGULATORY ASSET-ID REARDAN WI"/>
        <s v="ID WIND GEN AFUDC"/>
        <s v="REGULATORY ASSET NEW GEN INSTA"/>
        <s v="REGULATORY ASSET WARTSILA UNIT"/>
        <s v="MTM ST REGULATORY ASSET"/>
        <s v="MTM LT REGULATORY ASSET"/>
        <s v="REGULATORY ASSET FAS 143 ASSET"/>
        <s v="REGULATORY ASSET LOST MARGIN"/>
        <s v="REG ASSET AN-CDA LAKE SETTLEME"/>
        <s v="REG ASSET WA-CDA LAKE SETTLEME"/>
        <s v="REGULATORY ASSET WORKERS COMP"/>
        <s v="CS2 LEV RET"/>
        <s v="REGULATORY ASSET ID PCA DEFERR"/>
        <s v="REG ASSET FUTURE PAYMENTS-LAKE"/>
        <s v="REGULATORY ASSET HAMILTON ST B"/>
        <s v="REG ASSET SPOKANE RIVER TDG"/>
        <s v="SETTLED INTEREST RATE SWAP ASS"/>
        <s v="UNSETTLED INTEREST RATE SWAP A"/>
        <s v="REG ASSET-UNREALIZED CURRENCY "/>
        <s v="PRELIMINARY SURVEY AND INVESTI"/>
        <s v="CLEARING ACCT-CORP ACCT"/>
        <s v="CLEARING ACCT-RESOURCE ACCT"/>
        <s v="CLEARING ACCT-ENERGY DLIVERY A"/>
        <s v="CLEARING ACCT-SUB INVENTORY"/>
        <s v="CLEARING-LOW INCOME &amp; CONSERVA"/>
        <s v="TRANSPORTATION EXPENSES CLEARI"/>
        <s v="CELL PHONE/BLACKBERRY CLEARING"/>
        <s v="PAYROLL CLEARING"/>
        <s v="SMALL TOOLS EXPENSE CLEARING"/>
        <s v="PAYROLL BENEFITS CLEARING"/>
        <s v="PAYROLL TAXES CLEARING"/>
        <s v="ORACLE DEFAULT SUSPENSE ACCOUN"/>
        <s v="MISC AR PROJECT CLEARING"/>
        <s v="SPOKANE RIVER LICENSE EXPENSE"/>
        <s v="CLARK FORK RELICENSE EXPENSE"/>
        <s v="4(e) CDR FUND"/>
        <s v="POST FALLS LICENSE EXPENSE"/>
        <s v="4(e) CDR TRUST FUND REIMBURSEM"/>
        <s v="CLARK FORK RELICENSE EXPENSE C"/>
        <s v="MISC NON WO SUSPENSE ACCOUNTS"/>
        <s v="REGULATORY ASSET ERM 100% COMP"/>
        <s v="REGULATORY ASSET ERM 100% CONT"/>
        <s v="REGULATORY ASSET ERM 50% COMPA"/>
        <s v="REGULATORY ASSET ERM 50% CONTR"/>
        <s v="REGULATORY ASSET ERM 10% COMPA"/>
        <s v="REGULATORY ASSET ERM 10% CONTR"/>
        <s v="GUARANTEED RESIDUAL VALUE - PL"/>
        <s v="MISC DEF DEBITS-AIRPLANE LEASE"/>
        <s v="UNAMORTIZED ACCTS REC SALE EXP"/>
        <s v="REGULATORY ASSET AFUDC ALLOWED"/>
        <s v="DOC EECE GRANT-ASSET"/>
        <s v="MISC DEF DEBITS-IR SWAPS"/>
        <s v="PREPAID AIRPLANE LEASE EXPENSE"/>
        <s v="VARIOUS SUSPENSE WORKORDERS"/>
        <s v="PLANT ALLOC OF CLEARING JOURNA"/>
        <s v="MISC DEF DEBITS SUSPENSE PROJE"/>
        <s v="REGULATORY ASSET MTM FORWARD F"/>
        <s v="REGULATORY ASSET ERM  DEFERRED"/>
        <s v="REGULATORY ASSET ERM DEFERRED "/>
        <s v="MISC DEFERRED DEBITS INTANGIBL"/>
        <s v="MISC DEF DEBIT - RESOURCE ACTG"/>
        <s v="MISC DEF DEBIT - WA REC DEF"/>
        <s v="REG ASSET-DECOUPLING DEFERRED "/>
        <s v="LONG TERM NOTES RECEIVABLE ACC"/>
        <s v="REGULATORY ASSET RTO DEPOSITS"/>
        <s v="REGULATORY ASSET-MT LEASE PAYM"/>
        <s v="REGULATORY ASSET FOR COLSTRIP "/>
        <s v="REGULATORY ASSET M2M FORWARD F"/>
        <s v="REGULATORY ASSET PCA DEFERRED"/>
        <s v="REG ASSET ID-CdA LAKE SETTLEME"/>
        <s v="REGULATORY ASSET PCA AMMORT"/>
        <s v="MISC DEFERRED DEBITS TREASURY "/>
        <s v="DEFERRED 401k Debits/Credits S"/>
        <s v="MISC DEFERRED DEBITS NSF SUSPE"/>
        <s v="MISC DEFERRED DEBITS KUBRA SUS"/>
        <s v="MISC DEFERRED DEBITS BANK RECO"/>
        <s v="MISC DEFERRED DEBIT INTEREST R"/>
        <s v="REGULATORY ASSET CONSERVATION "/>
        <s v="REGULATORY ASSET NEZ PERCE SET"/>
        <s v="DEF PALOUSE WIND &amp; THORNTON SW"/>
        <s v="CLARK FORK PM&amp;E ALLOCATION"/>
        <s v="SPOKANE RIVER PM&amp;E ALLOCATION"/>
        <s v="RENEWABLE ENERGY CERTIFICATE F"/>
        <s v="MISC DEFERRED DEBIT CENTRALIA "/>
        <s v="DES CONTRACT AMORTIZATION"/>
        <s v="CLARK FORK RELICENSING- MT"/>
        <s v="MISC DEFERRED DEBITS CAE SUSPE"/>
        <s v="MISC DEFERRED DEBIT CSS UNPOST"/>
        <s v="PAYROLL SUSPENSE"/>
        <s v="MISC DEFERRED DEBIT GRAPHICS R"/>
        <s v="ACCTS PAY ERROR SUSPENSE ACCOU"/>
        <s v="MAS SYS GENERATED G/L SUSPENSE"/>
        <s v="UNAMT LOSS-REACQ DEBT"/>
        <s v="ADFIT MISC"/>
        <s v="IDAHO ITC CREDIT CARRYFORWARD"/>
        <s v="OREGON BETC CARRYFORWARD"/>
        <s v="DFIT-NOXON ACCUMULATED ITC"/>
        <s v="DFIT-NOXON REGULATORY LIABILIT"/>
        <s v="ADFIT AMT CARRYFORWARD"/>
        <s v="ADFIT IPUC DISALLOWED PLANT"/>
        <s v="ADFIT GBC CARRYFORWARD"/>
        <s v="ADFIT DRY CREEK"/>
        <s v="DFIT SERP"/>
        <s v="DFIT SEVERANCE"/>
        <s v="DFIT STOCK OPTIONS ACCELERATIO"/>
        <s v="ADFIT- WA/ID MISC"/>
        <s v="ADFIT CENTRALIA GAIN"/>
        <s v="DFIT NONMONETARY POWER EXPENSE"/>
        <s v="DFIT OREGON REGULATORY FEE"/>
        <s v="DFIT BPA C&amp;RD RECEIPTS"/>
        <s v="DFIT DSM TARIFF RIDER"/>
        <s v="ADFIT FAS87 UNFUNDED PENSION"/>
        <s v="DFIT SFAS 158"/>
        <s v="DFIT OFFICER LIFE INSURANCE"/>
        <s v="DFIT UNBILLED REVENUE ADD-ONS"/>
        <s v="DFIT INTEREST RATE SWAP"/>
        <s v="ADFIT FAS109 ITC"/>
        <s v="NECT FUEL TAX CREDIT"/>
        <s v="ADFIT INJURY AND DAMAGE"/>
        <s v="DFIT CHARIT CONTRIB"/>
        <s v="ADFIT NEZ PERCE"/>
        <s v="ADFIT NE TANK SPILL"/>
        <s v="ADFIT WARTSILA UNITS"/>
        <s v="ADFIT OREGON SB 408"/>
        <s v="ADFIT- LM 2500 NONUTILITY"/>
        <s v="ADFIT SHAWNEE ELECTRIC"/>
        <s v="ADFIT DOLLAR ROAD REMEDIATION"/>
        <s v="ADFIT - CDA IPA FUND INTEREST"/>
        <s v="DFIT BPA PARALLEL CAPACITY"/>
        <s v="DFIT ID DSIT AMORT."/>
        <s v="DFIT REG LIABILITY WA REC'S"/>
        <s v="ADFIT HAMILTON ST BRIDGE"/>
        <s v="ADFIT ID REG CREDITS"/>
        <s v="ADFIT KF RESERVE"/>
        <s v="DFIT PROVISION FOR RATE REFUND"/>
        <s v="ADFIT BPA RES EXCHANGE"/>
        <s v="DFIT ON EQUITY STOCK COMP"/>
        <s v="DFIT ON LIABILITY STOCK COMP"/>
        <s v="ADFIT-AVA HOLDING CO FORMATION"/>
        <s v="DFIT - EWIB/PGE REC's"/>
        <s v="ADFIT CIAC DISTRIBUTION"/>
        <s v="ADSIT CIAC DISTRIBUTION"/>
        <s v="ADFIT - MTM/DERIVATIVE"/>
        <s v=" DFIT DERIVATIVE INSTR LIAB IR"/>
        <s v="ADFIT CIT PHONE LEASE"/>
        <s v="ADFIT BAD DEBT RESERVE &amp; WRITE"/>
        <s v="ADFIT- Def Comp ACTIVE Execs"/>
        <s v="ADFIT- Def Comp RETIRE Execs"/>
        <s v="ADFIT- Def Comp Exec Stock Inc"/>
        <s v="ADFIT PAID TIME OFF"/>
        <s v="ADFIT LEASE ON BUILDING"/>
        <s v="ADFIT GAIN GENERAL OFFICE BLDG"/>
        <s v="ADFIT - FIN 48 NON-PLANT"/>
        <s v="ADFIT OTHER"/>
        <s v="RECOVERABLE GAS COSTS AMORTIZE"/>
        <s v="RECOVERABLE GAS COST AMORT JUN"/>
        <s v="PRIOR PERIOD UNRECOV PGA DEFER"/>
        <s v="CURR UNRECOV PGA DEFERRED"/>
        <s v="ID HOLDBACK"/>
        <s v="UNRECOVERED PURCHASE COST DEFE"/>
        <s v="WA GRC JACKSON PRAIRIE DEFERRA"/>
        <s v="DEF NWP METER"/>
        <s v="DEFERRED GAS COSTS-COMBINED"/>
        <s v="DEFERRED GAS COSTS-GLENDALE SY"/>
        <s v="INTERVENOR CITIZEN UTILITY BOA"/>
        <s v="INTERVENOR PREAUTHORIZED MATCH"/>
        <s v="INTERVENOR OTHER ISSUES FUND"/>
        <s v="OR RES INTEVENOR FUNDING AMORT"/>
        <s v="OR TRANS INTEVENOR FUNDING AMO"/>
        <s v="DEFERRED GAS COSTS-MARGIN REDU"/>
        <s v="OR PGA 4% COMMODITY"/>
        <s v="OR DEF 10/04"/>
        <s v="OR DEFERRAL 10/1/05 - 9/30/06"/>
        <s v="OR PGA 8.88% DEMAND"/>
        <s v="OR PGA 0% COMMODITY"/>
        <s v="OR PGA 0% DEMAND"/>
        <s v="OR 2009 PGA COMMODITY AMORT"/>
        <s v="OR 2009 PGA DEMAND AMORT"/>
        <s v="OR 2008 PGA COMMODITY AMORT"/>
        <s v="OR 2008 PGA DEMAND AMORT"/>
        <s v="CURRENT PGA COMMODITY DEFERRAL"/>
        <s v="CURRENT PGA DEMAND DEFERRAL"/>
        <s v="PRIOR PGA COMMODITY AMORTIZATI"/>
        <s v="PRIOR PGA DEMAND AMORTIZATION"/>
        <s v="EST GAS AMORT"/>
        <s v="ESTIMATED DEFERRAL &amp; AMORTIZAT"/>
        <m/>
        <s v="MINORITY INTEREST"/>
        <s v="COMMON STOCK ISSUED - NO PAR"/>
        <s v="MISC PAID IN CAPITAL -ECOVA"/>
        <s v="CAP STOCK EXP - COMMON PUBLIC "/>
        <s v="CAP STOCK EXP-SHARE WITHHOLDIN"/>
        <s v="CAP STOCK EXP - COMMON-ESOP"/>
        <s v="TAX BENEFIT - OPTIONS EXERCISE"/>
        <s v="STOCK COMP INCENTIVE ACCRUAL"/>
        <s v="STOCK COMP - SUBS"/>
        <s v="CAP STK EXP-A RDMPT-ISSU SERIE"/>
        <s v="APPROPRIATED RETAINED EARNINGS"/>
        <s v="RETAINED EARNINGS"/>
        <s v="UNAPPROPRIATED UNDIST SUB EARN"/>
        <s v="CORP SUBSIDIARY ACTIVITY"/>
        <s v="OCI INT RATE SWAP/PENSION"/>
        <s v="AOCI - SFAS 158"/>
        <s v="OCI AE FOREIGN CURR"/>
        <s v="OCI AE HEDGING"/>
        <s v="OCI A. POWER IR SWAP"/>
        <s v="OCI AFS SECURITIES"/>
        <s v="KETTLE FALLS P C REV BONDS DUE"/>
        <s v="FMBS - SERIES C - 6.37% DUE 06"/>
        <s v="FMBS - SERIES A - 6.67% DUE 7/"/>
        <s v="FMBS - SERIES A - 7.37% DUE 5/"/>
        <s v="FMBS - SERIES A - 7.39% DUE 5/"/>
        <s v="FMBS - SERIES A - 7.45% DUE 6/"/>
        <s v="FMBS - SERIES A - 7.53% DUE 05"/>
        <s v="FMBS - SERIES A - 7.54% DUE 5/"/>
        <s v="FMBS - SERIES A - 7.18% DUE 8/"/>
        <s v="FMBS - SERIES B - 6.9% DUE 07/"/>
        <s v="COLSTRIP 2010A PCRBs DUE 2032"/>
        <s v="COLSTRIP 2010B PCRBs DUE 2034"/>
        <s v="FMBS - 6.125% DUE 09-01-2013"/>
        <s v="FMBS - 7.75% DUE 01-01-07"/>
        <s v="5.45% SERIES DUE 12-01-2019"/>
        <s v="FMBS - 6.25% DUE 12-01-35"/>
        <s v="SWAP on FMBS DUE 12-01-35"/>
        <s v="FMBS - 5.70% DUE 07-01-2037"/>
        <s v="SWAP on FMBS DUE 07-01-2037"/>
        <s v="5.95% SERIES DUE 06-01-2018"/>
        <s v="SWAP ON FMBS DUE 06-01-2018"/>
        <s v="7.25% FMB'S DUE 2013"/>
        <s v="SWAP ON FMBS DUE 04-01-2022"/>
        <s v="5.125% SERIES DUE 04-01-2022"/>
        <s v="1.68% SERIES DUE 12-30-2013"/>
        <s v="3.89% SERIES DUE 12-20-2020"/>
        <s v="5.55% SERIES DUE 12-20-2040"/>
        <s v="SWAPS ON FMBS DUE 2041"/>
        <s v="4.45% SERIES DUE 12-14-2041"/>
        <s v="SWAPS on FMBS Settled 5-25-201"/>
        <s v="4.23% SERIES DUE 11-29-2047"/>
        <s v="0.84% SERIES DUE 8-9-2016"/>
        <s v="REACQUIRED BONDS"/>
        <s v="ADVANCE ASSOCIATED-AVISTA CAPI"/>
        <s v="ADVANCE ASSOCIATED-ADVANTAGE"/>
        <s v="ADVANCE ASSOCIATED-LABS"/>
        <s v="ADVANCE ASSOCIATED-ENERGY"/>
        <s v="NOTES PAYABLE - BANKS"/>
        <s v="PREFERRED STOCK SERIES K"/>
        <s v="TRUST ORIGINATED PERF SECURITI"/>
        <s v="NOTES PAY-MED TERM NOTE SERIES"/>
        <s v="9.75% SENIOR NOTES DUE 06-01-2"/>
        <s v="SWAP ON SENIOR NOTES DUE 06-01"/>
        <s v="UNAMORT PREMIUM"/>
        <s v="UNAMORTIZED LONG TERM DEBT DIS"/>
        <s v="OBLIG UNDER CAP LEASE-NON CURR"/>
        <s v="ACCUM PROV FOR INJURY &amp; DAMAGE"/>
        <s v="PAYMENT/REFUND INJURY &amp; DAMAGE"/>
        <s v="ACCUM PROV FAS106 POST RET MED"/>
        <s v="RETIREE MED UNFUNDED"/>
        <s v="OTHER DEF CR-SERP"/>
        <s v="SERP - UNFUNDED"/>
        <s v="ACCUM PROV FAS87 ACCUM PEN COS"/>
        <s v="PENSION UNFUNDED"/>
        <s v="HRA - RETIREE"/>
        <s v="HRA UNFUNDED - RETIREE"/>
        <s v="HRA - ACTIVE EMPLOYEES"/>
        <s v="ACCUM PROV MED CLAIMS PAYABLE"/>
        <s v="OFFICER LIFE INSURANCE"/>
        <s v="OFFICER LIFE INSURANCE-UNFUNDE"/>
        <s v="CURRENT PORTION-BENEFIT LIAB"/>
        <s v="ACCUMULATED PROVISION - RATE R"/>
        <s v="ASSET RETIREMENT OBLIGATIONS"/>
        <s v="NOTES PAYABLE-CURRENT"/>
        <s v="ACCTS PAY-GENERAL"/>
        <s v="ACCTS PAY-POWER TRANSACTIONS"/>
        <s v="ACCTS PAY-PAYROLL OTHER"/>
        <s v="ACCTS PAY-GAS SUPPLY TRANSACTI"/>
        <s v="ACCTS PAY-LDC GAS BROKER FEES"/>
        <s v="ACCTS PAY-GAS RESEARCH INSTITU"/>
        <s v="ACCTS PAY-OFFICE BUILDING LEAS"/>
        <s v="ACCTS PAY-STAMPS"/>
        <s v="ACCTS PAY-BPA TRANSACTIONS"/>
        <s v="ACCTS PAY-POLE RENTAL"/>
        <s v="ACCTS PAY-VOUCHERS"/>
        <s v="ACCTS-PAY SUBSIDIARIES (THRU A"/>
        <s v="ACCTS PAY-PAYROLL"/>
        <s v="ACCTS PAY- NET PRESENTATION AC"/>
        <s v="LIABILITY AWARD INCENTIVE ACCR"/>
        <s v="ACCTS PAY-EMPLOYEE INCENTIVE P"/>
        <s v="ACCTS PAY-SEVERANCE ACCRUAL"/>
        <s v="ACCTS PAY-UNCLAIMED FUNDS"/>
        <s v="ACCTS PAY-RETENTIONS NONINTERE"/>
        <s v="ACCTS PAY-JACKSON PRAIRIE STOR"/>
        <s v="ACCTS PAY-MIRANT CS2"/>
        <s v="ACCTS PAY-RES ACCT MISC"/>
        <s v="ACCTS PAY-COLSTRIP COAL"/>
        <s v="ACCTS PAY-TURBINE GAS"/>
        <s v="ACCTS PAY-COLSTRIP OPERATIONS"/>
        <s v="ACCTS PAY-KETTLE FALLS HOG FUE"/>
        <s v="ACCTS PAY-RESOURCE ACCOUNTING"/>
        <s v="ACCTS PAY-CS2 OPERATIONS AVA S"/>
        <s v="ACCTS PAY-RESOURCE TRANS FEE"/>
        <s v="ACCTS PAY LAKE CDA CURRENT FUN"/>
        <s v="WA/ID-PROJECT SHARE"/>
        <s v="WA/ID-GIFT CERTIFICATES"/>
        <s v="CUSTOMER REFUNDS PAYABLE-CSS"/>
        <s v="CUSTOMER REFUNDS PAYABLE - Cit"/>
        <s v="EMPLOYEE EXP/PETTY CASH REIMBU"/>
        <s v="NOTES PAY SUBSIDIARIES-AVISTA "/>
        <s v="NOTES PAY ASSOC CO-AVISTA UTIL"/>
        <s v="NOTES PAY TO ASSOC CO - ECOVA"/>
        <s v="A/P ASSOC CO-GENERAL"/>
        <s v="ACAP ACCTS PAY ASSOC CO - NUCL"/>
        <s v="ACCOUNTS PAYABLE - AVA TURBINE"/>
        <s v="INTEREST INC PAYABLE-SPOKANE E"/>
        <s v="AVISTA ENERGY GAS PURCHASES"/>
        <s v="CUSTOMER DEPOSITS"/>
        <s v="MISC BILL DEPOSITS"/>
        <s v="PRE-LINE SCHOOL DEPOSITS"/>
        <s v="APP LNMN SCHOOL DEPOSITS"/>
        <s v="TRANSMISSION STUDY DEPOSITS"/>
        <s v="TRANSMISSION SERVICE DEPOSITS"/>
        <s v="TAXES ACCRUED-FEDERAL"/>
        <s v="SUBSIDIARY TAXES ACCRUED-FIT &amp;"/>
        <s v="TAXES ACCRUED - STATE"/>
        <s v="TAXES OTHER THAN INC-WA/ID &amp; O"/>
        <s v="WA/ID MOTOR VEHICLE TX - WASHI"/>
        <s v="WA/ID MOTOR VEHICLE TAX - IDAH"/>
        <s v="WA/ID MOTOR VEHICLE TAX - MONT"/>
        <s v="MOTOR VEHICLE TAX-OREGON"/>
        <s v="OTHER TAXES PAYABLE - SUBS"/>
        <s v="USE TAX ACCRUAL"/>
        <s v="OR/CA TAXES ACCRUED BETC-OREGO"/>
        <s v="OR REGULATORY BETC"/>
        <s v="INTEREST ACCRUED - LT DEBT"/>
        <s v="INTEREST ACCRUED - OTHER LIABI"/>
        <s v="INTEREST ACCRUED - CUST DEPOSI"/>
        <s v="INTEREST ACCRUED - LAKE CDA IP"/>
        <s v="DIV DECLARED - COMMON STOCK"/>
        <s v="PAYROLL TAX PAYABLE"/>
        <s v="SALES TAX PAYABLE"/>
        <s v="DIRECTORS WA B&amp;O TAXES PAYABLE"/>
        <s v="MISC C &amp; A LIAB-SECURITY-CS RE"/>
        <s v="MISC LIAB-MARGIN CALL DEPOSIT"/>
        <s v="MISC LIAB-TITUS"/>
        <s v="MISC LIAB-FOREST USE PERMITS"/>
        <s v="SETTLEMENT PAYABLE"/>
        <s v="MISC LIAB-MIRABEAU ACCRUED REN"/>
        <s v="MISC LIAB-HAMILTON ST BRIDGE"/>
        <s v="MISC LIAB-AUDIT EXP ACC"/>
        <s v="MISC LIAB-FERC ADMIN FEE ACC"/>
        <s v="MISC LIAB-FERC ELEC ADMIN CHG"/>
        <s v="MISC LIAB - SPOK TRIBE DEF ANN"/>
        <s v="MISC LIAB-MT LEASE PAYMENTS"/>
        <s v="STATE COMMISSION FEE ACCRUED"/>
        <s v="MISC LIABILITY-MISC NON-MON PW"/>
        <s v="DSM TARIFF RIDER"/>
        <s v="MISC LIAB-PAYROLL EQLZTN"/>
        <s v="MISC LIAB-ESOP 401 K"/>
        <s v="LOW INCOME ENERGY ASSIST"/>
        <s v="MISC LIAB - ENRON SETTLEMENT"/>
        <s v="AVISTA GRANTS ENG SUSTAIN WSU-"/>
        <s v="MISC LIAB-MOBIUS"/>
        <s v="WORKERS COMP LIABILITY"/>
        <s v="ACCTS PAYABLE INVENTORY ACCRUA"/>
        <s v="ACCTS PAYABLE EXPENSE ACCRUAL-"/>
        <s v="MISC LIAB-UPRIVER DAM/KAISER"/>
        <s v="MISC LIAB-SPS OIL REMEDIATION."/>
        <s v="OBLIGATION UNDER CAPITAL LEASE"/>
        <s v="CURR PORTION OF LONG TERM DEBT"/>
        <s v="DERIVATIVE INSTR LIAB-ST MTM"/>
        <s v="MTM COLLATERAL NETTING - ST"/>
        <s v="DERIVATIVE INSTR LIAB-LT MTM"/>
        <s v="MTM COLLATERAL NETTING - LT"/>
        <s v="DERIVATIVE INSTR LIAB-IR SWAPS"/>
        <s v="DERIVATIVE INSTR LIAB IR SWAPS"/>
        <s v="DERIV INSTR LIAB - FX HEDGE"/>
        <s v="DERIV INSTR LIAB-HEDGES LT"/>
        <s v="CUSTOMER ADVANCE ASSIGNED TO P"/>
        <s v="OTHER DEF CR - CUST CONTRACT S"/>
        <s v="LIABILITY-DEFERRED GAS EXCHANG"/>
        <s v="OTHER DEF CR-PACIFICORP CAPACI"/>
        <s v="CIT OPER LEASE"/>
        <s v="BPA C&amp;RD RECEIPTS"/>
        <s v="OTR DEF CR-REG LIAB CENTRALIA "/>
        <s v="DEF CR- RATHDRUM REFUND"/>
        <s v="OTHER DEF CR-NE TANK SPILL"/>
        <s v="OTH DEF CR-ADV BILLS POLE RENT"/>
        <s v="OTHER DEF CR-CS2 GE LTSA"/>
        <s v="OTHER DEF CREDIT RESOURCE ACTG"/>
        <s v="DOC EECE GRANT-LIABILITY"/>
        <s v="DOC EECE ADMIN FEES"/>
        <s v="OTHER DEF CREDITS-IR SWAPS"/>
        <s v="REDEEMABLE NONCONTROLLING INTE"/>
        <s v="RESOURCE DEFERRED REV ACCRUALS"/>
        <s v="DEF GAIN ON BLDG SALE/LEASEBAC"/>
        <s v="ID - CLARK FORK RELIC"/>
        <s v="DEF CR-DEF COMP RETIRE EXECS"/>
        <s v="DEF CR-DEF COMP ACTIVE EXECS"/>
        <s v="DEF CR-EXEC STOCK INCENTIVE PL"/>
        <s v="FAS5 M2M LOSS CONTINGENCY"/>
        <s v="AMT UNBILLED REV ADD-ONS"/>
        <s v="REGULATORY LIABILITY, IDAHO IT"/>
        <s v="REGULATORY LIABILITY, OREGON B"/>
        <s v="REGULATORY LIABILITY, NOXON IT"/>
        <s v="REG LIABILITY-DEFERRED GAS EXC"/>
        <s v="SETTLED INTEREST RATE SWAP LIA"/>
        <s v="UNSETTLED INTEREST RATE SWAP L"/>
        <s v="OTHER REG LIABILITY-CE"/>
        <s v="OTH REG LIAB-OREGON COMM FEE D"/>
        <s v="FAS109 - ITC - REGULATORY LIAB"/>
        <s v="NEZ PERCE REGULATORY LIABILITY"/>
        <s v="OTHER REG LIAB - OREGON SB 408"/>
        <s v="REG LIABILITY-CCX CR-ID"/>
        <s v="ACCRUE LAKE CDA IPA INTEREST E"/>
        <s v="REG LIABILITY DECOUPLING REBAT"/>
        <s v="REG LIABILITY BPA PARALLEL CAP"/>
        <s v="IDAHO DSIT AMORTIZATION"/>
        <s v="BPA RES EXCH REGULATORY LIAB"/>
        <s v="BPA RESIDENTIAL EXCH INT PAYAB"/>
        <s v="REG LIABILITY WA REC'S"/>
        <s v="REG LIABILITY-UNREALIZED CURR "/>
        <s v="REG LIAB OPUC INVESTIGATE RESE"/>
        <s v="REGULATORY LIABILITY - OTHER"/>
        <s v="MTM ST REGULATORY LIABILITY"/>
        <s v="MTM LT REGULATORY LIABILITY"/>
        <s v="PPP SURCHARGE"/>
        <s v="DEF INVESTMENT TAX CREDITS"/>
        <s v="UNAMORTIZED GAIN ON REACQUIRED"/>
        <s v="ADFIT NON-UTILITY PLANT"/>
        <s v="ADFIT SANDPOINT ACQUISITION - "/>
        <s v="ADSIT"/>
        <s v="ADFIT OREGON WPNG ACQUISITION "/>
        <s v="ADFIT CA WPNG ACQUISITION - NO"/>
        <s v="ADFIT - FIN 48 PLANT"/>
        <s v="ADFIT"/>
        <s v="DFIT- IDAHO ITC CREDIT CARRYFO"/>
        <s v="DFIT- OREGON BETC CARRYFORWARD"/>
        <s v="ADFIT CS2 RET"/>
        <s v="ADFIT WPI"/>
        <s v="DFIT - INTEREST RATE SWAPS AMO"/>
        <s v="ADFIT CLARK FORK PM&amp;E"/>
        <s v="DFIT-DERIVATIVE INSTR ASSET-IR"/>
        <s v="ADFIT WNP3"/>
        <s v="FAS 106-CURRENT"/>
        <s v="DFIT REG ASSET - SFAS 158"/>
        <s v="ADFIT FAS 106 - HRA"/>
        <s v="ADFIT FAS 106 - HRA ACTIVE EMP"/>
        <s v="ADFIT FAS109 UTILITY PLANT"/>
        <s v="ADFIT FAS109 WNP3"/>
        <s v="ADFIT COLSTRIP PCB"/>
        <s v="ADFIT ERM"/>
        <s v="DFIT- WA REC DEF"/>
        <s v="ADFIT LANCASTER GENERATION"/>
        <s v="ADFIT CDA ANNUAL 4e &amp; 10e PAYM"/>
        <s v="DFIT ROSEBURG/MEDFORD DEFERRAL"/>
        <s v="ADFIT SPOKANE RIVER RELICENSIN"/>
        <s v="ADFIT SPOKANE RIVER PM&amp;Es"/>
        <s v="ADFIT LAKE CDA CDR/IPA FUNDS"/>
        <s v="ADFIT CdA IPA FUND DEPOSIT"/>
        <s v="ADFIT DECOUPLING DEFERRED REV"/>
        <s v="ADFIT PGA"/>
        <s v="ADFIT - LAKE CDA DEF COSTS"/>
        <s v="ADFIT RTO DEPOSITS"/>
        <s v="DFIT- CNC TRANSMISSION"/>
        <s v="ADFIT-ID WIND GEN AFUDC"/>
        <s v="ADFIT ENRON CONTRACT BUYOUT"/>
        <s v="LIDAR O&amp;M REG DEF DFIT"/>
        <s v="ADFIT- MT LEASE PAYMENTS"/>
        <s v="ADFIT- COLSTRIP SETTLEMENT"/>
        <s v="ADFIT NEW GENERATION CAPITAL"/>
        <s v="ADFIT CS2 &amp; COLSTRIP O&amp;M"/>
        <s v="ADFIT PCA"/>
        <s v="ADFIT LAKE CDA STORAGE SETTLEM"/>
        <s v="ADFIT M2M FORWARD TURBINE GAS "/>
        <s v="ADFIT PGE MONETIZATION"/>
        <s v="DSM PROGRAM"/>
        <s v="ADFIT DSM"/>
        <s v="DFIT MISC DEF DEBITS-IR SWAPS"/>
        <s v="DFIT AFUDC-CWIP INTANGIBLES"/>
        <s v="ADFIT DSM SANDPOINT"/>
        <s v="DFIT- PROPERTY TAX"/>
        <s v="DFIT PALOUSE WIND &amp; THORNTON S"/>
        <s v="ADFIT FMB &amp; MTN REDEEMED"/>
        <s v="ADFIT-RENEWABLE ENERGY CERTIFI"/>
        <s v="ADSIT-OTHER"/>
        <s v="ADFIT NWP METER"/>
      </sharedItems>
    </cacheField>
    <cacheField name="Combined Account" numFmtId="0">
      <sharedItems containsBlank="1"/>
    </cacheField>
    <cacheField name="201212" numFmtId="43">
      <sharedItems containsString="0" containsBlank="1" containsNumber="1" minValue="-863316222.34000003" maxValue="1768240339.24"/>
    </cacheField>
    <cacheField name="201301" numFmtId="43">
      <sharedItems containsString="0" containsBlank="1" containsNumber="1" minValue="-863547762.72000003" maxValue="1769212066.3199999"/>
    </cacheField>
    <cacheField name="201302" numFmtId="43">
      <sharedItems containsString="0" containsBlank="1" containsNumber="1" minValue="-863886509.96000004" maxValue="1778483330.5599999"/>
    </cacheField>
    <cacheField name="201303" numFmtId="43">
      <sharedItems containsString="0" containsBlank="1" containsNumber="1" minValue="-864873142.79999995" maxValue="1785629109.0699999"/>
    </cacheField>
    <cacheField name="201304" numFmtId="43">
      <sharedItems containsString="0" containsBlank="1" containsNumber="1" minValue="-865094113.46000004" maxValue="1787458170.3399999"/>
    </cacheField>
    <cacheField name="201305" numFmtId="43">
      <sharedItems containsString="0" containsBlank="1" containsNumber="1" minValue="-865749531.24000001" maxValue="1794063013.6600001"/>
    </cacheField>
    <cacheField name="201306" numFmtId="43">
      <sharedItems containsString="0" containsBlank="1" containsNumber="1" minValue="-866746108.32000005" maxValue="1804474022.9300001"/>
    </cacheField>
    <cacheField name="201307" numFmtId="43">
      <sharedItems containsString="0" containsBlank="1" containsNumber="1" minValue="-866899601.01999998" maxValue="1807948451.8900001"/>
    </cacheField>
    <cacheField name="201308" numFmtId="43">
      <sharedItems containsString="0" containsBlank="1" containsNumber="1" minValue="-867060207.85000002" maxValue="1809610858.8900001"/>
    </cacheField>
    <cacheField name="201309" numFmtId="43">
      <sharedItems containsString="0" containsBlank="1" containsNumber="1" minValue="-868087623.25999999" maxValue="1818729385.1099999"/>
    </cacheField>
    <cacheField name="201310" numFmtId="43">
      <sharedItems containsString="0" containsBlank="1" containsNumber="1" minValue="-868271703.15999997" maxValue="1817917692.1300001"/>
    </cacheField>
    <cacheField name="201311" numFmtId="43">
      <sharedItems containsString="0" containsBlank="1" containsNumber="1" minValue="-868408601.11000001" maxValue="1819849880.8499999"/>
    </cacheField>
    <cacheField name="201312" numFmtId="43">
      <sharedItems containsString="0" containsBlank="1" containsNumber="1" minValue="-869342827.38999999" maxValue="1827535282.1700001"/>
    </cacheField>
    <cacheField name="Dec13AMA" numFmtId="43">
      <sharedItems containsString="0" containsBlank="1" containsNumber="1" minValue="-3839938205.3324976" maxValue="3905158843.2554173"/>
    </cacheField>
    <cacheField name="W/C Line No." numFmtId="0">
      <sharedItems containsString="0" containsBlank="1" containsNumber="1" containsInteger="1" minValue="0" maxValue="50" count="35">
        <n v="19"/>
        <n v="13"/>
        <n v="15"/>
        <m/>
        <n v="0"/>
        <n v="33"/>
        <n v="20"/>
        <n v="14"/>
        <n v="16"/>
        <n v="23"/>
        <n v="39"/>
        <n v="41"/>
        <n v="40"/>
        <n v="27"/>
        <n v="42"/>
        <n v="46"/>
        <n v="43"/>
        <n v="49"/>
        <n v="45"/>
        <n v="5"/>
        <n v="26"/>
        <n v="48"/>
        <n v="34"/>
        <n v="50"/>
        <n v="44"/>
        <n v="25"/>
        <n v="22"/>
        <n v="47"/>
        <n v="24"/>
        <n v="2"/>
        <n v="4"/>
        <n v="3"/>
        <n v="7"/>
        <n v="21"/>
        <n v="6"/>
      </sharedItems>
    </cacheField>
    <cacheField name="W/C Description" numFmtId="0">
      <sharedItems containsBlank="1" containsMixedTypes="1" containsNumber="1" containsInteger="1" minValue="0" maxValue="0"/>
    </cacheField>
    <cacheField name="W/C Line-Jeanne" numFmtId="0">
      <sharedItems containsBlank="1" containsMixedTypes="1" containsNumber="1" containsInteger="1" minValue="0" maxValue="19"/>
    </cacheField>
    <cacheField name="W/C Description-Jeanne" numFmtId="0">
      <sharedItems containsBlank="1"/>
    </cacheField>
    <cacheField name="Allocation Factor-Ser.Jur" numFmtId="0">
      <sharedItems containsString="0" containsBlank="1" containsNumber="1" containsInteger="1" minValue="0" maxValue="20" count="6">
        <n v="0"/>
        <m/>
        <n v="1"/>
        <n v="4"/>
        <n v="2"/>
        <n v="20"/>
      </sharedItems>
    </cacheField>
    <cacheField name="Allocation Factor - Note" numFmtId="0">
      <sharedItems containsBlank="1" containsMixedTypes="1" containsNumber="1" containsInteger="1" minValue="0" maxValue="0" count="16">
        <n v="0"/>
        <m/>
        <s v="ED.AN"/>
        <s v="CD.AA"/>
        <s v="GD.AA"/>
        <s v="ED.WA"/>
        <s v="GD.AN"/>
        <s v="GD.OR"/>
        <s v="GD.WA"/>
        <s v="CD.ID"/>
        <s v="CD.WA"/>
        <s v="GD.ID"/>
        <s v="ED.ID"/>
        <s v="ED.MT"/>
        <s v="CD.AN"/>
        <s v="ED.OR"/>
      </sharedItems>
    </cacheField>
    <cacheField name="Allocation Factor - Note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95">
  <r>
    <x v="0"/>
    <x v="0"/>
    <x v="0"/>
    <x v="0"/>
    <s v="101000.CD.AA"/>
    <n v="182556599.31999999"/>
    <n v="183106988.69999999"/>
    <n v="184109419.94"/>
    <n v="190294932.03999999"/>
    <n v="190926375.38999999"/>
    <n v="196247282.72999999"/>
    <n v="199519310.34"/>
    <n v="204661324.97999999"/>
    <n v="207743118.13"/>
    <n v="219739645.87"/>
    <n v="222580367.80000001"/>
    <n v="223885114.03999999"/>
    <n v="219035696.47"/>
    <n v="201967502.32124999"/>
    <x v="0"/>
    <s v="  Common Plant "/>
    <n v="19"/>
    <s v="  Common Plant "/>
    <x v="0"/>
    <x v="0"/>
    <s v="19.0.0"/>
  </r>
  <r>
    <x v="0"/>
    <x v="0"/>
    <x v="1"/>
    <x v="0"/>
    <s v="101000.CD.AN"/>
    <n v="18462057.77"/>
    <n v="18556794"/>
    <n v="18908500.370000001"/>
    <n v="19025126.23"/>
    <n v="19019910.18"/>
    <n v="23346534.489999998"/>
    <n v="23584627.41"/>
    <n v="23688208.359999999"/>
    <n v="23659864.059999999"/>
    <n v="23630155.98"/>
    <n v="23666628.969999999"/>
    <n v="23761536.899999999"/>
    <n v="23524560.850000001"/>
    <n v="21820099.688333333"/>
    <x v="0"/>
    <s v="  Common Plant "/>
    <n v="19"/>
    <s v="  Common Plant "/>
    <x v="0"/>
    <x v="0"/>
    <s v="19.0.0"/>
  </r>
  <r>
    <x v="0"/>
    <x v="0"/>
    <x v="2"/>
    <x v="0"/>
    <s v="101000.CD.ID"/>
    <n v="11672630.41"/>
    <n v="11677650.789999999"/>
    <n v="11691027.359999999"/>
    <n v="11691275.470000001"/>
    <n v="11758760.210000001"/>
    <n v="11804287.199999999"/>
    <n v="11930379.710000001"/>
    <n v="11875128.77"/>
    <n v="11873540.039999999"/>
    <n v="11873623.220000001"/>
    <n v="11830223.390000001"/>
    <n v="11868042.119999999"/>
    <n v="11895541.050000001"/>
    <n v="11804835.334166668"/>
    <x v="0"/>
    <s v="  Common Plant "/>
    <n v="19"/>
    <s v="  Common Plant "/>
    <x v="0"/>
    <x v="0"/>
    <s v="19.0.0"/>
  </r>
  <r>
    <x v="0"/>
    <x v="0"/>
    <x v="3"/>
    <x v="0"/>
    <s v="101000.CD.WA"/>
    <n v="9936911.2200000007"/>
    <n v="9937785.1099999994"/>
    <n v="10185135.43"/>
    <n v="10234357.279999999"/>
    <n v="10248675.130000001"/>
    <n v="10390324.92"/>
    <n v="10499813.77"/>
    <n v="10557310.220000001"/>
    <n v="10562470.970000001"/>
    <n v="10574152.74"/>
    <n v="10532031.119999999"/>
    <n v="10532131.16"/>
    <n v="10486779.789999999"/>
    <n v="10372169.446249999"/>
    <x v="0"/>
    <s v="  Common Plant "/>
    <n v="19"/>
    <s v="  Common Plant "/>
    <x v="0"/>
    <x v="0"/>
    <s v="19.0.0"/>
  </r>
  <r>
    <x v="0"/>
    <x v="1"/>
    <x v="1"/>
    <x v="0"/>
    <s v="101000.ED.AN"/>
    <n v="1768240339.24"/>
    <n v="1769212066.3199999"/>
    <n v="1778483330.5599999"/>
    <n v="1785629109.0699999"/>
    <n v="1787458170.3399999"/>
    <n v="1794063013.6600001"/>
    <n v="1804474022.9300001"/>
    <n v="1807948451.8900001"/>
    <n v="1809610858.8900001"/>
    <n v="1818729385.1099999"/>
    <n v="1817917692.1300001"/>
    <n v="1819849880.8499999"/>
    <n v="1827535282.1700001"/>
    <n v="1799271982.7045834"/>
    <x v="1"/>
    <s v="  Common Plant "/>
    <n v="19"/>
    <s v="  Common Plant "/>
    <x v="0"/>
    <x v="0"/>
    <s v="13.0.0"/>
  </r>
  <r>
    <x v="0"/>
    <x v="1"/>
    <x v="2"/>
    <x v="0"/>
    <s v="101000.ED.ID"/>
    <n v="461751592.35000002"/>
    <n v="452382305.39999998"/>
    <n v="454593428.60000002"/>
    <n v="456158205.19999999"/>
    <n v="469230825.18000001"/>
    <n v="470529315.85000002"/>
    <n v="472374716.41000003"/>
    <n v="473575024.99000001"/>
    <n v="475161673.54000002"/>
    <n v="477187914.63"/>
    <n v="479670141.98000002"/>
    <n v="480692898.08999997"/>
    <n v="483782492.11000001"/>
    <n v="469526957.67500001"/>
    <x v="1"/>
    <s v="  Common Plant "/>
    <n v="19"/>
    <s v="  Common Plant "/>
    <x v="0"/>
    <x v="0"/>
    <s v="13.0.0"/>
  </r>
  <r>
    <x v="0"/>
    <x v="1"/>
    <x v="4"/>
    <x v="0"/>
    <s v="101000.ED.MT"/>
    <n v="254172.19"/>
    <n v="257198.22"/>
    <n v="257198.22"/>
    <n v="256620.89"/>
    <n v="260368.69"/>
    <n v="260368.69"/>
    <n v="260368.69"/>
    <n v="259469.39"/>
    <n v="259469.39"/>
    <n v="251971.26"/>
    <n v="251971.26"/>
    <n v="276986.78999999998"/>
    <n v="278421.14"/>
    <n v="259857.34625000003"/>
    <x v="1"/>
    <s v="  Common Plant "/>
    <n v="19"/>
    <s v="  Common Plant "/>
    <x v="0"/>
    <x v="0"/>
    <s v="13.0.0"/>
  </r>
  <r>
    <x v="0"/>
    <x v="1"/>
    <x v="3"/>
    <x v="0"/>
    <s v="101000.ED.WA"/>
    <n v="812678790.10000002"/>
    <n v="813895040.25999999"/>
    <n v="818375796.52999997"/>
    <n v="827874178.27999997"/>
    <n v="833378268.99000001"/>
    <n v="839751006.74000001"/>
    <n v="844757453.60000002"/>
    <n v="847072166.70000005"/>
    <n v="849822338.47000003"/>
    <n v="855174943.25"/>
    <n v="859652349.82000005"/>
    <n v="863090748.55999994"/>
    <n v="864047587.13"/>
    <n v="840933956.65124989"/>
    <x v="1"/>
    <s v="  Common Plant "/>
    <n v="19"/>
    <s v="  Common Plant "/>
    <x v="0"/>
    <x v="0"/>
    <s v="13.0.0"/>
  </r>
  <r>
    <x v="0"/>
    <x v="2"/>
    <x v="0"/>
    <x v="0"/>
    <s v="101000.GD.AA"/>
    <n v="5052684.82"/>
    <n v="5052684.82"/>
    <n v="5052684.82"/>
    <n v="5056988.62"/>
    <n v="5063261.58"/>
    <n v="5091604.9400000004"/>
    <n v="5091604.9400000004"/>
    <n v="5098169.37"/>
    <n v="5098169.37"/>
    <n v="5098169.37"/>
    <n v="5098169.37"/>
    <n v="5102442.3899999997"/>
    <n v="5102442.3899999997"/>
    <n v="5081792.7662499994"/>
    <x v="2"/>
    <s v="  Common Plant "/>
    <n v="19"/>
    <s v="  Common Plant "/>
    <x v="0"/>
    <x v="0"/>
    <s v="15.0.0"/>
  </r>
  <r>
    <x v="0"/>
    <x v="2"/>
    <x v="1"/>
    <x v="0"/>
    <s v="101000.GD.AN"/>
    <n v="40010041.579999998"/>
    <n v="40005247.100000001"/>
    <n v="40011484.479999997"/>
    <n v="40016178.509999998"/>
    <n v="40153727.840000004"/>
    <n v="40121057.009999998"/>
    <n v="40166025.969999999"/>
    <n v="40083994.719999999"/>
    <n v="40137043.020000003"/>
    <n v="40408461.340000004"/>
    <n v="40368983.530000001"/>
    <n v="40341475.520000003"/>
    <n v="40389030.020000003"/>
    <n v="40167767.903333329"/>
    <x v="2"/>
    <s v="  Common Plant "/>
    <n v="19"/>
    <s v="  Common Plant "/>
    <x v="0"/>
    <x v="0"/>
    <s v="15.0.0"/>
  </r>
  <r>
    <x v="0"/>
    <x v="2"/>
    <x v="5"/>
    <x v="0"/>
    <s v="101000.GD.AS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0"/>
    <x v="2"/>
    <x v="6"/>
    <x v="0"/>
    <s v="10100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0"/>
    <x v="2"/>
    <x v="2"/>
    <x v="0"/>
    <s v="101000.GD.ID"/>
    <n v="163146447.91"/>
    <n v="162644943.86000001"/>
    <n v="162798579.15000001"/>
    <n v="163250428.15000001"/>
    <n v="162894704.91"/>
    <n v="163924198.09"/>
    <n v="165438085.19999999"/>
    <n v="165926825.66999999"/>
    <n v="166500571.75"/>
    <n v="167088512.19"/>
    <n v="167712836.69999999"/>
    <n v="168653783.78"/>
    <n v="169809016.66999999"/>
    <n v="165275933.47833332"/>
    <x v="2"/>
    <s v="  Common Plant "/>
    <n v="19"/>
    <s v="  Common Plant "/>
    <x v="0"/>
    <x v="0"/>
    <s v="15.0.0"/>
  </r>
  <r>
    <x v="0"/>
    <x v="2"/>
    <x v="7"/>
    <x v="0"/>
    <s v="101000.GD.OR"/>
    <n v="257672654.90000001"/>
    <n v="257495451.93000001"/>
    <n v="261903075.13"/>
    <n v="263417898.34999999"/>
    <n v="263707221.87"/>
    <n v="268477581.19"/>
    <n v="270597394.75"/>
    <n v="272646552.39999998"/>
    <n v="274839004.06999999"/>
    <n v="276182893.67000002"/>
    <n v="277317064.05000001"/>
    <n v="278478113.42000002"/>
    <n v="281651926.57999998"/>
    <n v="269560378.46416664"/>
    <x v="2"/>
    <s v="  Common Plant "/>
    <n v="19"/>
    <s v="  Common Plant "/>
    <x v="0"/>
    <x v="0"/>
    <s v="15.0.0"/>
  </r>
  <r>
    <x v="0"/>
    <x v="2"/>
    <x v="3"/>
    <x v="0"/>
    <s v="101000.GD.WA"/>
    <n v="311229522.5"/>
    <n v="311624285.69"/>
    <n v="315768119.49000001"/>
    <n v="316985021.36000001"/>
    <n v="317707037.33999997"/>
    <n v="321361866.83999997"/>
    <n v="324940308.20999998"/>
    <n v="328179784.20999998"/>
    <n v="331364244.44999999"/>
    <n v="334379919.82999998"/>
    <n v="337152073.69999999"/>
    <n v="339226185.57999998"/>
    <n v="340971344.26999998"/>
    <n v="325399106.67374992"/>
    <x v="2"/>
    <s v="  Common Plant "/>
    <n v="19"/>
    <s v="  Common Plant "/>
    <x v="0"/>
    <x v="0"/>
    <s v="15.0.0"/>
  </r>
  <r>
    <x v="0"/>
    <x v="3"/>
    <x v="8"/>
    <x v="0"/>
    <s v="1010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"/>
    <x v="0"/>
    <x v="0"/>
    <x v="1"/>
    <s v="101030.CD.AA"/>
    <n v="0"/>
    <n v="0"/>
    <n v="0"/>
    <n v="0"/>
    <n v="0"/>
    <n v="0"/>
    <n v="0"/>
    <n v="-325.5"/>
    <n v="0"/>
    <n v="0"/>
    <n v="0"/>
    <n v="0"/>
    <n v="0"/>
    <n v="-27.125"/>
    <x v="1"/>
    <s v="  Common Plant "/>
    <n v="19"/>
    <s v="  Common Plant "/>
    <x v="0"/>
    <x v="0"/>
    <s v="13.0.0"/>
  </r>
  <r>
    <x v="1"/>
    <x v="1"/>
    <x v="2"/>
    <x v="1"/>
    <s v="101030.ED.ID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x v="1"/>
    <s v="  Common Plant "/>
    <n v="19"/>
    <s v="  Common Plant "/>
    <x v="0"/>
    <x v="0"/>
    <s v="13.0.0"/>
  </r>
  <r>
    <x v="1"/>
    <x v="1"/>
    <x v="3"/>
    <x v="1"/>
    <s v="101030.ED.WA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x v="1"/>
    <s v="  Common Plant "/>
    <n v="19"/>
    <s v="  Common Plant "/>
    <x v="0"/>
    <x v="0"/>
    <s v="13.0.0"/>
  </r>
  <r>
    <x v="2"/>
    <x v="1"/>
    <x v="2"/>
    <x v="2"/>
    <s v="101050.ED.ID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x v="1"/>
    <s v="  Common Plant "/>
    <n v="19"/>
    <s v="  Common Plant "/>
    <x v="0"/>
    <x v="0"/>
    <s v="13.0.0"/>
  </r>
  <r>
    <x v="3"/>
    <x v="1"/>
    <x v="2"/>
    <x v="3"/>
    <s v="10106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"/>
    <x v="0"/>
    <x v="0"/>
    <x v="4"/>
    <s v="10110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"/>
    <x v="0"/>
    <x v="1"/>
    <x v="4"/>
    <s v="101100.CD.AN"/>
    <n v="283484.25"/>
    <n v="283484.25"/>
    <n v="283484.25"/>
    <n v="283484.25"/>
    <n v="283484.25"/>
    <n v="283484.25"/>
    <n v="283484.25"/>
    <n v="283484.25"/>
    <n v="283484.25"/>
    <n v="283484.25"/>
    <n v="283484.25"/>
    <n v="283484.25"/>
    <n v="283484.25"/>
    <n v="283484.25"/>
    <x v="0"/>
    <s v="  Common Plant "/>
    <n v="19"/>
    <s v="  Common Plant "/>
    <x v="0"/>
    <x v="0"/>
    <s v="19.0.0"/>
  </r>
  <r>
    <x v="4"/>
    <x v="2"/>
    <x v="0"/>
    <x v="4"/>
    <s v="101100.G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"/>
    <x v="2"/>
    <x v="1"/>
    <x v="4"/>
    <s v="101100.GD.AN"/>
    <n v="254354.23"/>
    <n v="254354.23"/>
    <n v="254354.23"/>
    <n v="254354.23"/>
    <n v="254354.23"/>
    <n v="254354.23"/>
    <n v="254354.23"/>
    <n v="254354.23"/>
    <n v="254354.23"/>
    <n v="254354.23"/>
    <n v="254354.23"/>
    <n v="254354.23"/>
    <n v="254354.23"/>
    <n v="254354.23"/>
    <x v="2"/>
    <s v="  Common Plant "/>
    <n v="19"/>
    <s v="  Common Plant "/>
    <x v="0"/>
    <x v="0"/>
    <s v="15.0.0"/>
  </r>
  <r>
    <x v="4"/>
    <x v="2"/>
    <x v="2"/>
    <x v="4"/>
    <s v="101100.GD.ID"/>
    <n v="198073.4"/>
    <n v="198073.4"/>
    <n v="198073.4"/>
    <n v="198073.4"/>
    <n v="198073.4"/>
    <n v="198073.4"/>
    <n v="198073.4"/>
    <n v="198073.4"/>
    <n v="198073.4"/>
    <n v="198073.4"/>
    <n v="198073.4"/>
    <n v="198073.4"/>
    <n v="198073.4"/>
    <n v="198073.39999999994"/>
    <x v="2"/>
    <s v="  Common Plant "/>
    <n v="19"/>
    <s v="  Common Plant "/>
    <x v="0"/>
    <x v="0"/>
    <s v="15.0.0"/>
  </r>
  <r>
    <x v="4"/>
    <x v="2"/>
    <x v="3"/>
    <x v="4"/>
    <s v="101100.GD.WA"/>
    <n v="406437.09"/>
    <n v="406437.09"/>
    <n v="406437.09"/>
    <n v="406437.09"/>
    <n v="406437.09"/>
    <n v="406437.09"/>
    <n v="406437.09"/>
    <n v="406437.09"/>
    <n v="406437.09"/>
    <n v="406437.09"/>
    <n v="406437.09"/>
    <n v="406437.09"/>
    <n v="406437.09"/>
    <n v="406437.08999999991"/>
    <x v="2"/>
    <s v="  Common Plant "/>
    <n v="19"/>
    <s v="  Common Plant "/>
    <x v="0"/>
    <x v="0"/>
    <s v="15.0.0"/>
  </r>
  <r>
    <x v="5"/>
    <x v="0"/>
    <x v="0"/>
    <x v="5"/>
    <s v="101120.CD.AA"/>
    <n v="5300000"/>
    <n v="5300000"/>
    <n v="5300000"/>
    <n v="5300000"/>
    <n v="5300000"/>
    <n v="5300000"/>
    <n v="5300000"/>
    <n v="5300000"/>
    <n v="5300000"/>
    <n v="5300000"/>
    <n v="5300000"/>
    <n v="5300000"/>
    <n v="5300000"/>
    <n v="5300000"/>
    <x v="4"/>
    <s v="  Common Plant "/>
    <n v="19"/>
    <s v="  Common Plant "/>
    <x v="0"/>
    <x v="0"/>
    <s v="0.0.0"/>
  </r>
  <r>
    <x v="6"/>
    <x v="1"/>
    <x v="1"/>
    <x v="6"/>
    <s v="10200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"/>
    <x v="1"/>
    <x v="1"/>
    <x v="7"/>
    <s v="105000.ED.AN"/>
    <n v="1505539.49"/>
    <n v="1505539.49"/>
    <n v="1505539.49"/>
    <n v="1505539.49"/>
    <n v="1505539.49"/>
    <n v="1505539.49"/>
    <n v="1505539.49"/>
    <n v="1509206.4"/>
    <n v="1509206.4"/>
    <n v="1509206.4"/>
    <n v="1509206.4"/>
    <n v="1509206.4"/>
    <n v="1509206.4"/>
    <n v="1507220.1570833335"/>
    <x v="1"/>
    <s v="  Common Plant "/>
    <n v="19"/>
    <s v="  Common Plant "/>
    <x v="0"/>
    <x v="0"/>
    <s v="13.0.0"/>
  </r>
  <r>
    <x v="7"/>
    <x v="1"/>
    <x v="2"/>
    <x v="7"/>
    <s v="105000.ED.ID"/>
    <n v="234719.83000000002"/>
    <n v="234719.83000000002"/>
    <n v="234719.83000000002"/>
    <n v="234719.83000000002"/>
    <n v="234719.83000000002"/>
    <n v="234719.83000000002"/>
    <n v="234719.83000000002"/>
    <n v="234719.83000000002"/>
    <n v="234719.83000000002"/>
    <n v="234719.83000000002"/>
    <n v="234719.83000000002"/>
    <n v="234719.83000000002"/>
    <n v="234719.83000000002"/>
    <n v="234719.83000000005"/>
    <x v="1"/>
    <s v="  Common Plant "/>
    <n v="19"/>
    <s v="  Common Plant "/>
    <x v="0"/>
    <x v="0"/>
    <s v="13.0.0"/>
  </r>
  <r>
    <x v="7"/>
    <x v="1"/>
    <x v="3"/>
    <x v="7"/>
    <s v="105000.ED.WA"/>
    <n v="3033531.24"/>
    <n v="3033531.24"/>
    <n v="3033531.24"/>
    <n v="3033531.24"/>
    <n v="3033531.24"/>
    <n v="3033531.24"/>
    <n v="3033531.24"/>
    <n v="3029864.33"/>
    <n v="3029864.33"/>
    <n v="3029864.33"/>
    <n v="3029864.33"/>
    <n v="3029864.33"/>
    <n v="3029864.33"/>
    <n v="3031850.5729166665"/>
    <x v="1"/>
    <s v="  Common Plant "/>
    <n v="19"/>
    <s v="  Common Plant "/>
    <x v="0"/>
    <x v="0"/>
    <s v="13.0.0"/>
  </r>
  <r>
    <x v="7"/>
    <x v="2"/>
    <x v="2"/>
    <x v="7"/>
    <s v="105000.GD.ID"/>
    <n v="215580.09"/>
    <n v="215580.09"/>
    <n v="215580.09"/>
    <n v="215580.09"/>
    <n v="215580.09"/>
    <n v="215580.09"/>
    <n v="215580.09"/>
    <n v="215580.09"/>
    <n v="215580.09"/>
    <n v="215580.09"/>
    <n v="215580.09"/>
    <n v="215580.09"/>
    <n v="190585.19"/>
    <n v="214538.63583333336"/>
    <x v="2"/>
    <s v="  Common Plant "/>
    <n v="19"/>
    <s v="  Common Plant "/>
    <x v="0"/>
    <x v="0"/>
    <s v="15.0.0"/>
  </r>
  <r>
    <x v="8"/>
    <x v="0"/>
    <x v="0"/>
    <x v="8"/>
    <s v="107000.CD.AA"/>
    <n v="37508222.969999999"/>
    <n v="38175841.039999999"/>
    <n v="42030204.109999999"/>
    <n v="42018345.049999997"/>
    <n v="47785553.420000002"/>
    <n v="47797049.57"/>
    <n v="49083693.960000001"/>
    <n v="50384986.450000003"/>
    <n v="53115720.939999998"/>
    <n v="47402659.399999999"/>
    <n v="49751057.700000003"/>
    <n v="52970757.009999998"/>
    <n v="54331640.829999998"/>
    <n v="47202983.379166663"/>
    <x v="5"/>
    <s v="  Common Plant "/>
    <n v="19"/>
    <s v="  Common Plant "/>
    <x v="0"/>
    <x v="0"/>
    <s v="33.0.0"/>
  </r>
  <r>
    <x v="8"/>
    <x v="0"/>
    <x v="1"/>
    <x v="8"/>
    <s v="107000.CD.AN"/>
    <n v="3054524.23"/>
    <n v="3060936.97"/>
    <n v="3396096.66"/>
    <n v="3589706.2"/>
    <n v="3621994.26"/>
    <n v="-315890.44"/>
    <n v="-427126.78"/>
    <n v="-356857.72000000003"/>
    <n v="-154370.82"/>
    <n v="-483719.66000000003"/>
    <n v="-473904.85000000003"/>
    <n v="-416980.67"/>
    <n v="-257310.19"/>
    <n v="1036540.8475000001"/>
    <x v="5"/>
    <s v="  Common Plant "/>
    <n v="19"/>
    <s v="  Common Plant "/>
    <x v="0"/>
    <x v="0"/>
    <s v="33.0.0"/>
  </r>
  <r>
    <x v="8"/>
    <x v="0"/>
    <x v="2"/>
    <x v="8"/>
    <s v="107000.CD.ID"/>
    <n v="199202.39"/>
    <n v="204853.31"/>
    <n v="195221.73"/>
    <n v="203577.75"/>
    <n v="142309.24"/>
    <n v="166568.99"/>
    <n v="41761.31"/>
    <n v="108635.79000000001"/>
    <n v="152808.39000000001"/>
    <n v="159740.01999999999"/>
    <n v="163685.01999999999"/>
    <n v="127129.42"/>
    <n v="96380.150000000009"/>
    <n v="151173.52000000002"/>
    <x v="5"/>
    <s v="  Common Plant "/>
    <n v="19"/>
    <s v="  Common Plant "/>
    <x v="0"/>
    <x v="0"/>
    <s v="33.0.0"/>
  </r>
  <r>
    <x v="8"/>
    <x v="0"/>
    <x v="7"/>
    <x v="8"/>
    <s v="107000.C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8"/>
    <x v="0"/>
    <x v="3"/>
    <x v="8"/>
    <s v="107000.CD.WA"/>
    <n v="433157.9"/>
    <n v="437750.64"/>
    <n v="175484.67"/>
    <n v="168704.42"/>
    <n v="199189.79"/>
    <n v="145664.66"/>
    <n v="48716.67"/>
    <n v="19678.990000000002"/>
    <n v="33985.79"/>
    <n v="35176.46"/>
    <n v="46614.3"/>
    <n v="62599.17"/>
    <n v="127227.36"/>
    <n v="137813.1825"/>
    <x v="5"/>
    <s v="  Common Plant "/>
    <n v="19"/>
    <s v="  Common Plant "/>
    <x v="0"/>
    <x v="0"/>
    <s v="33.0.0"/>
  </r>
  <r>
    <x v="8"/>
    <x v="1"/>
    <x v="0"/>
    <x v="8"/>
    <s v="107000.ED.AA"/>
    <n v="0"/>
    <n v="0"/>
    <n v="0"/>
    <n v="0"/>
    <n v="0"/>
    <n v="0"/>
    <n v="0"/>
    <n v="0"/>
    <n v="0"/>
    <n v="0"/>
    <n v="0"/>
    <n v="0"/>
    <n v="0"/>
    <n v="0"/>
    <x v="5"/>
    <s v="  Common Plant "/>
    <n v="19"/>
    <s v="  Common Plant "/>
    <x v="0"/>
    <x v="0"/>
    <s v="33.0.0"/>
  </r>
  <r>
    <x v="8"/>
    <x v="1"/>
    <x v="1"/>
    <x v="8"/>
    <s v="107000.ED.AN"/>
    <n v="59621610.07"/>
    <n v="60949044.270000003"/>
    <n v="54713796.890000001"/>
    <n v="52922865.950000003"/>
    <n v="57303070.5"/>
    <n v="58487552.310000002"/>
    <n v="55806725.539999999"/>
    <n v="59494545.640000001"/>
    <n v="63866019.329999998"/>
    <n v="60804531.579999998"/>
    <n v="66949646.560000002"/>
    <n v="73489504.409999996"/>
    <n v="75689817.780000001"/>
    <n v="61036918.075416654"/>
    <x v="5"/>
    <s v="  Common Plant "/>
    <n v="19"/>
    <s v="  Common Plant "/>
    <x v="0"/>
    <x v="0"/>
    <s v="33.0.0"/>
  </r>
  <r>
    <x v="8"/>
    <x v="1"/>
    <x v="2"/>
    <x v="8"/>
    <s v="107000.ED.ID"/>
    <n v="7694423.3200000003"/>
    <n v="7949311.6699999999"/>
    <n v="7319311.54"/>
    <n v="6689642.0499999998"/>
    <n v="7537430.5999999996"/>
    <n v="8138378.9699999997"/>
    <n v="7715790.71"/>
    <n v="8159642.4699999997"/>
    <n v="8981217.9100000001"/>
    <n v="9083500.9700000007"/>
    <n v="8567231.1799999997"/>
    <n v="9372918.0600000005"/>
    <n v="8176366.6500000004"/>
    <n v="8120814.2595833326"/>
    <x v="5"/>
    <s v="  Common Plant "/>
    <n v="19"/>
    <s v="  Common Plant "/>
    <x v="0"/>
    <x v="0"/>
    <s v="33.0.0"/>
  </r>
  <r>
    <x v="8"/>
    <x v="1"/>
    <x v="4"/>
    <x v="8"/>
    <s v="107000.ED.MT"/>
    <n v="129980.39"/>
    <n v="142109.57"/>
    <n v="156152.70000000001"/>
    <n v="170425.08000000002"/>
    <n v="179296.93"/>
    <n v="220405.18"/>
    <n v="257322.65"/>
    <n v="286441.92"/>
    <n v="369076.35000000003"/>
    <n v="418703.32"/>
    <n v="497382.72000000003"/>
    <n v="427860.17"/>
    <n v="448124.78"/>
    <n v="284519.09791666665"/>
    <x v="5"/>
    <s v="  Common Plant "/>
    <n v="19"/>
    <s v="  Common Plant "/>
    <x v="0"/>
    <x v="0"/>
    <s v="33.0.0"/>
  </r>
  <r>
    <x v="8"/>
    <x v="1"/>
    <x v="3"/>
    <x v="8"/>
    <s v="107000.ED.WA"/>
    <n v="13426015.199999999"/>
    <n v="14860542.27"/>
    <n v="15882276.550000001"/>
    <n v="13220968.48"/>
    <n v="14558173.23"/>
    <n v="13413994.75"/>
    <n v="11414999.43"/>
    <n v="11963554.17"/>
    <n v="12376296.27"/>
    <n v="12062083.949999999"/>
    <n v="11496208.039999999"/>
    <n v="12392552.279999999"/>
    <n v="13262284.359999999"/>
    <n v="13082149.933333335"/>
    <x v="5"/>
    <s v="  Common Plant "/>
    <n v="19"/>
    <s v="  Common Plant "/>
    <x v="0"/>
    <x v="0"/>
    <s v="33.0.0"/>
  </r>
  <r>
    <x v="8"/>
    <x v="2"/>
    <x v="0"/>
    <x v="8"/>
    <s v="107000.GD.AA"/>
    <n v="0"/>
    <n v="3550"/>
    <n v="3550"/>
    <n v="0"/>
    <n v="24997.850000000002"/>
    <n v="3270"/>
    <n v="5392"/>
    <n v="3380.01"/>
    <n v="67631.460000000006"/>
    <n v="76902.210000000006"/>
    <n v="90654.12"/>
    <n v="99071.31"/>
    <n v="113131.28"/>
    <n v="36247.050000000003"/>
    <x v="5"/>
    <s v="  Common Plant "/>
    <n v="19"/>
    <s v="  Common Plant "/>
    <x v="0"/>
    <x v="0"/>
    <s v="33.0.0"/>
  </r>
  <r>
    <x v="8"/>
    <x v="2"/>
    <x v="1"/>
    <x v="8"/>
    <s v="107000.GD.AN"/>
    <n v="134210.34"/>
    <n v="141965.38"/>
    <n v="143543.78"/>
    <n v="143053.61000000002"/>
    <n v="54559.89"/>
    <n v="54715.64"/>
    <n v="55483.74"/>
    <n v="57306.26"/>
    <n v="191968.88"/>
    <n v="193146.49"/>
    <n v="194058.22"/>
    <n v="201015.41"/>
    <n v="216627.85"/>
    <n v="133853.03291666668"/>
    <x v="5"/>
    <s v="  Common Plant "/>
    <n v="19"/>
    <s v="  Common Plant "/>
    <x v="0"/>
    <x v="0"/>
    <s v="33.0.0"/>
  </r>
  <r>
    <x v="8"/>
    <x v="2"/>
    <x v="5"/>
    <x v="8"/>
    <s v="107000.GD.AS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8"/>
    <x v="2"/>
    <x v="6"/>
    <x v="8"/>
    <s v="10700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8"/>
    <x v="2"/>
    <x v="2"/>
    <x v="8"/>
    <s v="107000.GD.ID"/>
    <n v="1908279.53"/>
    <n v="2196928.4500000002"/>
    <n v="2373873.54"/>
    <n v="3154500.99"/>
    <n v="3288029.34"/>
    <n v="2699177.16"/>
    <n v="1705155.63"/>
    <n v="1760015.78"/>
    <n v="1834625.21"/>
    <n v="1984715.46"/>
    <n v="2042049.63"/>
    <n v="2037226.46"/>
    <n v="1947093.0899999999"/>
    <n v="2250331.9966666666"/>
    <x v="5"/>
    <s v="  Common Plant "/>
    <n v="19"/>
    <s v="  Common Plant "/>
    <x v="0"/>
    <x v="0"/>
    <s v="33.0.0"/>
  </r>
  <r>
    <x v="8"/>
    <x v="2"/>
    <x v="7"/>
    <x v="8"/>
    <s v="107000.GD.OR"/>
    <n v="8835582.1300000008"/>
    <n v="9401922.7100000009"/>
    <n v="5722816.8700000001"/>
    <n v="5483241.54"/>
    <n v="6541754.4800000004"/>
    <n v="3307087.02"/>
    <n v="2136932.7400000002"/>
    <n v="1952140.05"/>
    <n v="1144774.8999999999"/>
    <n v="1136734.26"/>
    <n v="1109773.1100000001"/>
    <n v="1213311.03"/>
    <n v="1620711.72"/>
    <n v="3698219.6362499991"/>
    <x v="5"/>
    <s v="  Common Plant "/>
    <n v="19"/>
    <s v="  Common Plant "/>
    <x v="0"/>
    <x v="0"/>
    <s v="33.0.0"/>
  </r>
  <r>
    <x v="8"/>
    <x v="2"/>
    <x v="3"/>
    <x v="8"/>
    <s v="107000.GD.WA"/>
    <n v="7748674.1200000001"/>
    <n v="8002166.5300000003"/>
    <n v="4724951.8499999996"/>
    <n v="4074752.8"/>
    <n v="4361966.04"/>
    <n v="2966797.01"/>
    <n v="1479802.05"/>
    <n v="1671389.37"/>
    <n v="2107627.12"/>
    <n v="2229043.7999999998"/>
    <n v="1679764.82"/>
    <n v="1839278.73"/>
    <n v="1689624"/>
    <n v="3321390.7650000001"/>
    <x v="5"/>
    <s v="  Common Plant "/>
    <n v="19"/>
    <s v="  Common Plant "/>
    <x v="0"/>
    <x v="0"/>
    <s v="33.0.0"/>
  </r>
  <r>
    <x v="9"/>
    <x v="3"/>
    <x v="8"/>
    <x v="9"/>
    <s v="107010.ZZ.ZZ"/>
    <n v="-183023.41"/>
    <n v="-153497.81"/>
    <n v="-102073.07"/>
    <n v="-7532.43"/>
    <n v="50264.15"/>
    <n v="83378.48"/>
    <n v="61283.96"/>
    <n v="-6778.51"/>
    <n v="-41461.33"/>
    <n v="-56274.85"/>
    <n v="-51513.06"/>
    <n v="-19428.93"/>
    <n v="-1780.16"/>
    <n v="-28002.932083333333"/>
    <x v="5"/>
    <s v="  Common Plant "/>
    <n v="19"/>
    <s v="  Common Plant "/>
    <x v="0"/>
    <x v="0"/>
    <s v="33.0.0"/>
  </r>
  <r>
    <x v="10"/>
    <x v="1"/>
    <x v="2"/>
    <x v="10"/>
    <s v="107020.ED.ID"/>
    <n v="0"/>
    <n v="0"/>
    <n v="0"/>
    <n v="0"/>
    <n v="0"/>
    <n v="0"/>
    <n v="0"/>
    <n v="0"/>
    <n v="0"/>
    <n v="0"/>
    <n v="0"/>
    <n v="0"/>
    <n v="0"/>
    <n v="0"/>
    <x v="5"/>
    <s v="  Common Plant "/>
    <n v="19"/>
    <s v="  Common Plant "/>
    <x v="0"/>
    <x v="0"/>
    <s v="33.0.0"/>
  </r>
  <r>
    <x v="10"/>
    <x v="3"/>
    <x v="8"/>
    <x v="10"/>
    <s v="107020.ZZ.ZZ"/>
    <n v="-277755.78999999998"/>
    <n v="-202289.86000000002"/>
    <n v="-151954.18"/>
    <n v="-43544.72"/>
    <n v="9017.2000000000007"/>
    <n v="48082.450000000004"/>
    <n v="58535.69"/>
    <n v="96736.25"/>
    <n v="214801.97"/>
    <n v="277901.06"/>
    <n v="339942.14"/>
    <n v="264126.76"/>
    <n v="201917.01"/>
    <n v="72786.280833333338"/>
    <x v="5"/>
    <s v="  Common Plant "/>
    <n v="19"/>
    <s v="  Common Plant "/>
    <x v="0"/>
    <x v="0"/>
    <s v="33.0.0"/>
  </r>
  <r>
    <x v="11"/>
    <x v="3"/>
    <x v="8"/>
    <x v="11"/>
    <s v="107025.ZZ.ZZ"/>
    <n v="-18700.939999999999"/>
    <n v="-17779.25"/>
    <n v="-11490.15"/>
    <n v="-6555.31"/>
    <n v="-8844.1200000000008"/>
    <n v="-12680.17"/>
    <n v="-15625.74"/>
    <n v="-18090.53"/>
    <n v="-19475.939999999999"/>
    <n v="-18910.41"/>
    <n v="-20127.79"/>
    <n v="-21567.510000000002"/>
    <n v="-25691.83"/>
    <n v="-16111.942083333335"/>
    <x v="5"/>
    <s v="  Common Plant "/>
    <n v="19"/>
    <s v="  Common Plant "/>
    <x v="0"/>
    <x v="0"/>
    <s v="33.0.0"/>
  </r>
  <r>
    <x v="12"/>
    <x v="3"/>
    <x v="8"/>
    <x v="12"/>
    <s v="107030.ZZ.ZZ"/>
    <n v="-131759.14000000001"/>
    <n v="-85195.23"/>
    <n v="23844.560000000001"/>
    <n v="153862.25"/>
    <n v="163894.22"/>
    <n v="44075.9"/>
    <n v="-62245.58"/>
    <n v="-170155.67"/>
    <n v="-15641.95"/>
    <n v="-49619.22"/>
    <n v="-95612.59"/>
    <n v="-22081.8"/>
    <n v="58848.07"/>
    <n v="-12610.887083333335"/>
    <x v="5"/>
    <s v="  Common Plant "/>
    <n v="19"/>
    <s v="  Common Plant "/>
    <x v="0"/>
    <x v="0"/>
    <s v="33.0.0"/>
  </r>
  <r>
    <x v="13"/>
    <x v="3"/>
    <x v="8"/>
    <x v="13"/>
    <s v="107035.ZZ.ZZ"/>
    <n v="-9062.1200000000008"/>
    <n v="-7573.3"/>
    <n v="-6199.53"/>
    <n v="2642.2200000000003"/>
    <n v="2979.58"/>
    <n v="3294.98"/>
    <n v="3682.13"/>
    <n v="1509.94"/>
    <n v="2671.62"/>
    <n v="-1352.98"/>
    <n v="-10574.14"/>
    <n v="-11668.880000000001"/>
    <n v="-16622.8"/>
    <n v="-2785.9016666666666"/>
    <x v="5"/>
    <s v="  Common Plant "/>
    <n v="19"/>
    <s v="  Common Plant "/>
    <x v="0"/>
    <x v="0"/>
    <s v="33.0.0"/>
  </r>
  <r>
    <x v="14"/>
    <x v="3"/>
    <x v="8"/>
    <x v="14"/>
    <s v="107040.ZZ.ZZ"/>
    <n v="-237599.11000000002"/>
    <n v="-150668.97"/>
    <n v="-48160.99"/>
    <n v="190716.27"/>
    <n v="78093.61"/>
    <n v="-1191.4100000000001"/>
    <n v="75019.400000000009"/>
    <n v="153731.64000000001"/>
    <n v="294919.5"/>
    <n v="129468.81"/>
    <n v="26573.100000000002"/>
    <n v="21886.75"/>
    <n v="81987.3"/>
    <n v="57715.150416666671"/>
    <x v="5"/>
    <s v="  Common Plant "/>
    <n v="19"/>
    <s v="  Common Plant "/>
    <x v="0"/>
    <x v="0"/>
    <s v="33.0.0"/>
  </r>
  <r>
    <x v="15"/>
    <x v="3"/>
    <x v="8"/>
    <x v="15"/>
    <s v="107045.ZZ.ZZ"/>
    <n v="8533.9500000000007"/>
    <n v="11301.95"/>
    <n v="8619.3700000000008"/>
    <n v="14956.19"/>
    <n v="15779.59"/>
    <n v="14328.78"/>
    <n v="14289.470000000001"/>
    <n v="14139.33"/>
    <n v="12361.720000000001"/>
    <n v="6846.8"/>
    <n v="3198.39"/>
    <n v="6802.4800000000005"/>
    <n v="7863.1100000000006"/>
    <n v="10901.883333333333"/>
    <x v="5"/>
    <s v="  Common Plant "/>
    <n v="19"/>
    <s v="  Common Plant "/>
    <x v="0"/>
    <x v="0"/>
    <s v="33.0.0"/>
  </r>
  <r>
    <x v="16"/>
    <x v="3"/>
    <x v="8"/>
    <x v="16"/>
    <s v="107050.ZZ.ZZ"/>
    <n v="-23847.119999999999"/>
    <n v="27994.690000000002"/>
    <n v="126299.19"/>
    <n v="211386.45"/>
    <n v="249464.12"/>
    <n v="116912.75"/>
    <n v="-65635.27"/>
    <n v="-392069.63"/>
    <n v="-529345.38"/>
    <n v="-625457.79"/>
    <n v="-587975.23"/>
    <n v="-524478.04"/>
    <n v="-390097.34"/>
    <n v="-183323.03083333335"/>
    <x v="5"/>
    <s v="  Common Plant "/>
    <n v="19"/>
    <s v="  Common Plant "/>
    <x v="0"/>
    <x v="0"/>
    <s v="33.0.0"/>
  </r>
  <r>
    <x v="17"/>
    <x v="3"/>
    <x v="8"/>
    <x v="17"/>
    <s v="107060.ZZ.ZZ"/>
    <n v="-306777.05"/>
    <n v="-243091.31"/>
    <n v="-230652.75"/>
    <n v="-218342.53"/>
    <n v="-234653.34"/>
    <n v="-213974.18"/>
    <n v="-181769.68"/>
    <n v="-143592.5"/>
    <n v="-61756.58"/>
    <n v="-23448.22"/>
    <n v="24648.71"/>
    <n v="59760.65"/>
    <n v="-119452.83"/>
    <n v="-139998.88916666666"/>
    <x v="5"/>
    <s v="  Common Plant "/>
    <n v="19"/>
    <s v="  Common Plant "/>
    <x v="0"/>
    <x v="0"/>
    <s v="33.0.0"/>
  </r>
  <r>
    <x v="18"/>
    <x v="0"/>
    <x v="0"/>
    <x v="18"/>
    <s v="108000.CD.AA"/>
    <n v="-24918032.91"/>
    <n v="-25970650.539999999"/>
    <n v="-27025679.440000001"/>
    <n v="-28093218.18"/>
    <n v="-29163319.809999999"/>
    <n v="-30249717.670000002"/>
    <n v="-31352658.550000001"/>
    <n v="-32331927.489999998"/>
    <n v="-33478500.5"/>
    <n v="-35112287.659999996"/>
    <n v="-35107691.170000002"/>
    <n v="-36321093.469999999"/>
    <n v="-31206429.050000001"/>
    <n v="-31022414.62166667"/>
    <x v="6"/>
    <s v="  Common Plant "/>
    <n v="19"/>
    <s v="  Common Plant "/>
    <x v="0"/>
    <x v="0"/>
    <s v="20.0.0"/>
  </r>
  <r>
    <x v="18"/>
    <x v="0"/>
    <x v="1"/>
    <x v="18"/>
    <s v="108000.CD.AN"/>
    <n v="-10729592.9"/>
    <n v="-10803367.02"/>
    <n v="-10876603.42"/>
    <n v="-10954757.859999999"/>
    <n v="-11033359.890000001"/>
    <n v="-11110310.25"/>
    <n v="-11198546.369999999"/>
    <n v="-11233190.619999999"/>
    <n v="-11256388.77"/>
    <n v="-10902113.91"/>
    <n v="-10992457.83"/>
    <n v="-11083021.57"/>
    <n v="-10909995.789999999"/>
    <n v="-11021992.654583333"/>
    <x v="6"/>
    <s v="  Common Plant "/>
    <n v="19"/>
    <s v="  Common Plant "/>
    <x v="0"/>
    <x v="0"/>
    <s v="20.0.0"/>
  </r>
  <r>
    <x v="18"/>
    <x v="0"/>
    <x v="2"/>
    <x v="18"/>
    <s v="108000.CD.ID"/>
    <n v="-4386977.66"/>
    <n v="-4434583.9800000004"/>
    <n v="-4461249.8600000003"/>
    <n v="-4509012.3499999996"/>
    <n v="-4544767.82"/>
    <n v="-4580963.63"/>
    <n v="-4618354.78"/>
    <n v="-4595881.6100000003"/>
    <n v="-4634027.67"/>
    <n v="-4672227.5600000005"/>
    <n v="-4666992.01"/>
    <n v="-4705032.09"/>
    <n v="-4740436.58"/>
    <n v="-4582233.3733333331"/>
    <x v="6"/>
    <s v="  Common Plant "/>
    <n v="19"/>
    <s v="  Common Plant "/>
    <x v="0"/>
    <x v="0"/>
    <s v="20.0.0"/>
  </r>
  <r>
    <x v="18"/>
    <x v="0"/>
    <x v="3"/>
    <x v="18"/>
    <s v="108000.CD.WA"/>
    <n v="-2095944.06"/>
    <n v="-2133089.0499999998"/>
    <n v="-2155690.2599999998"/>
    <n v="-2194813.2999999998"/>
    <n v="-2234269.2599999998"/>
    <n v="-2274692.5"/>
    <n v="-2316139.4700000002"/>
    <n v="-2268773.89"/>
    <n v="-2310894.48"/>
    <n v="-2353109.2999999998"/>
    <n v="-2350449.14"/>
    <n v="-2392609.1800000002"/>
    <n v="-2425449.0300000003"/>
    <n v="-2270435.53125"/>
    <x v="6"/>
    <s v="  Common Plant "/>
    <n v="19"/>
    <s v="  Common Plant "/>
    <x v="0"/>
    <x v="0"/>
    <s v="20.0.0"/>
  </r>
  <r>
    <x v="18"/>
    <x v="1"/>
    <x v="1"/>
    <x v="18"/>
    <s v="108000.ED.AN"/>
    <n v="-688528524.26999998"/>
    <n v="-691679093.76999998"/>
    <n v="-694479170.53999996"/>
    <n v="-697447743"/>
    <n v="-700263844.08000004"/>
    <n v="-703327442.01999998"/>
    <n v="-705604695.87"/>
    <n v="-707339639.62"/>
    <n v="-709407726.83000004"/>
    <n v="-712101230.98000002"/>
    <n v="-714534148.91999996"/>
    <n v="-717493194.40999997"/>
    <n v="-718215958.62"/>
    <n v="-704754180.95708323"/>
    <x v="7"/>
    <s v="  Common Plant "/>
    <n v="19"/>
    <s v="  Common Plant "/>
    <x v="0"/>
    <x v="0"/>
    <s v="14.0.0"/>
  </r>
  <r>
    <x v="18"/>
    <x v="1"/>
    <x v="2"/>
    <x v="18"/>
    <s v="108000.ED.ID"/>
    <n v="-146615542.00999999"/>
    <n v="-136975082.41999999"/>
    <n v="-137871618.97999999"/>
    <n v="-137263877.09999999"/>
    <n v="-150182703.38"/>
    <n v="-151222393"/>
    <n v="-152167948.09"/>
    <n v="-153262679.31"/>
    <n v="-154246274.30000001"/>
    <n v="-155199340.38999999"/>
    <n v="-156155789.30000001"/>
    <n v="-157165085"/>
    <n v="-158188401.36000001"/>
    <n v="-149509563.57958332"/>
    <x v="7"/>
    <s v="  Common Plant "/>
    <n v="19"/>
    <s v="  Common Plant "/>
    <x v="0"/>
    <x v="0"/>
    <s v="14.0.0"/>
  </r>
  <r>
    <x v="18"/>
    <x v="1"/>
    <x v="4"/>
    <x v="18"/>
    <s v="108000.ED.MT"/>
    <n v="-98243.73"/>
    <n v="-98516.95"/>
    <n v="-99050.05"/>
    <n v="-98833.08"/>
    <n v="-98808.14"/>
    <n v="-99348.12"/>
    <n v="-99888.1"/>
    <n v="-99527.82"/>
    <n v="-100065.88"/>
    <n v="-93105.81"/>
    <n v="-93544.98"/>
    <n v="-18858.330000000002"/>
    <n v="-19358.830000000002"/>
    <n v="-88195.711666666655"/>
    <x v="7"/>
    <s v="  Common Plant "/>
    <n v="19"/>
    <s v="  Common Plant "/>
    <x v="0"/>
    <x v="0"/>
    <s v="14.0.0"/>
  </r>
  <r>
    <x v="18"/>
    <x v="1"/>
    <x v="3"/>
    <x v="18"/>
    <s v="108000.ED.WA"/>
    <n v="-237083351.28"/>
    <n v="-238457413.80000001"/>
    <n v="-239954022.74000001"/>
    <n v="-241351524.93000001"/>
    <n v="-244057190.41"/>
    <n v="-245416232.37"/>
    <n v="-246431344.18000001"/>
    <n v="-247848175.37"/>
    <n v="-249102466.56999999"/>
    <n v="-250865823.24000001"/>
    <n v="-252650598.53"/>
    <n v="-254423438.43000001"/>
    <n v="-255050743.12"/>
    <n v="-246385439.81416667"/>
    <x v="7"/>
    <s v="  Common Plant "/>
    <n v="19"/>
    <s v="  Common Plant "/>
    <x v="0"/>
    <x v="0"/>
    <s v="14.0.0"/>
  </r>
  <r>
    <x v="18"/>
    <x v="2"/>
    <x v="0"/>
    <x v="18"/>
    <s v="108000.GD.AA"/>
    <n v="-1317829.97"/>
    <n v="-1330802.56"/>
    <n v="-1343775.15"/>
    <n v="-1356756.81"/>
    <n v="-1369760.77"/>
    <n v="-1382837.71"/>
    <n v="-1395974.4100000001"/>
    <n v="-1409124.95"/>
    <n v="-1422289.33"/>
    <n v="-1435453.71"/>
    <n v="-1448618.09"/>
    <n v="-1461791.48"/>
    <n v="-1474973.88"/>
    <n v="-1396132.24125"/>
    <x v="8"/>
    <s v="  Common Plant "/>
    <n v="19"/>
    <s v="  Common Plant "/>
    <x v="0"/>
    <x v="0"/>
    <s v="16.0.0"/>
  </r>
  <r>
    <x v="18"/>
    <x v="2"/>
    <x v="1"/>
    <x v="18"/>
    <s v="108000.GD.AN"/>
    <n v="-15242592.41"/>
    <n v="-15316807.199999999"/>
    <n v="-15408596.9"/>
    <n v="-15973594.02"/>
    <n v="-16068129.369999999"/>
    <n v="-16201671.199999999"/>
    <n v="-16269952.869999999"/>
    <n v="-16256895.939999999"/>
    <n v="-16331820.74"/>
    <n v="-16380337.9"/>
    <n v="-16472420.689999999"/>
    <n v="-16045455.73"/>
    <n v="-16062945.27"/>
    <n v="-16031537.616666665"/>
    <x v="8"/>
    <s v="  Common Plant "/>
    <n v="19"/>
    <s v="  Common Plant "/>
    <x v="0"/>
    <x v="0"/>
    <s v="16.0.0"/>
  </r>
  <r>
    <x v="18"/>
    <x v="2"/>
    <x v="5"/>
    <x v="18"/>
    <s v="108000.GD.AS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8"/>
    <x v="2"/>
    <x v="6"/>
    <x v="18"/>
    <s v="10800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8"/>
    <x v="2"/>
    <x v="2"/>
    <x v="18"/>
    <s v="108000.GD.ID"/>
    <n v="-53942070.229999997"/>
    <n v="-53646012.689999998"/>
    <n v="-53947860"/>
    <n v="-54176000.5"/>
    <n v="-53965127.119999997"/>
    <n v="-54299313.869999997"/>
    <n v="-54593296.030000001"/>
    <n v="-54934961.060000002"/>
    <n v="-55268341.170000002"/>
    <n v="-55616243.780000001"/>
    <n v="-55913362.829999998"/>
    <n v="-56242478.630000003"/>
    <n v="-56540667.68"/>
    <n v="-54820363.886250012"/>
    <x v="8"/>
    <s v="  Common Plant "/>
    <n v="19"/>
    <s v="  Common Plant "/>
    <x v="0"/>
    <x v="0"/>
    <s v="16.0.0"/>
  </r>
  <r>
    <x v="18"/>
    <x v="2"/>
    <x v="7"/>
    <x v="18"/>
    <s v="108000.GD.OR"/>
    <n v="-91306827.349999994"/>
    <n v="-91435103.159999996"/>
    <n v="-91673070.829999998"/>
    <n v="-91854248.569999993"/>
    <n v="-92129341.450000003"/>
    <n v="-92499782.769999996"/>
    <n v="-92579841.829999998"/>
    <n v="-92817115.310000002"/>
    <n v="-93019392.189999998"/>
    <n v="-93017814.260000005"/>
    <n v="-93280523.140000001"/>
    <n v="-93481244.599999994"/>
    <n v="-93749437.989999995"/>
    <n v="-92526300.898333356"/>
    <x v="8"/>
    <s v="  Common Plant "/>
    <n v="19"/>
    <s v="  Common Plant "/>
    <x v="0"/>
    <x v="0"/>
    <s v="16.0.0"/>
  </r>
  <r>
    <x v="18"/>
    <x v="2"/>
    <x v="3"/>
    <x v="18"/>
    <s v="108000.GD.WA"/>
    <n v="-106689454.65000001"/>
    <n v="-107280994.69"/>
    <n v="-107864151.62"/>
    <n v="-107969150.94"/>
    <n v="-108376008.06"/>
    <n v="-109074903.41"/>
    <n v="-109659374.59"/>
    <n v="-110198539.29000001"/>
    <n v="-110783047.37"/>
    <n v="-111294931.5"/>
    <n v="-111940999.17"/>
    <n v="-113067978.28"/>
    <n v="-113623270.61"/>
    <n v="-109805536.79583335"/>
    <x v="8"/>
    <s v="  Common Plant "/>
    <n v="19"/>
    <s v="  Common Plant "/>
    <x v="0"/>
    <x v="0"/>
    <s v="16.0.0"/>
  </r>
  <r>
    <x v="19"/>
    <x v="1"/>
    <x v="2"/>
    <x v="19"/>
    <s v="108030.ED.ID"/>
    <n v="1743759.08"/>
    <n v="1748169.4300000002"/>
    <n v="1752579.78"/>
    <n v="1756990.13"/>
    <n v="1761400.48"/>
    <n v="1765810.83"/>
    <n v="1770221.1800000002"/>
    <n v="1774631.53"/>
    <n v="1779041.88"/>
    <n v="1783452.23"/>
    <n v="1787862.58"/>
    <n v="1792272.9300000002"/>
    <n v="1796683.28"/>
    <n v="1770221.1799999997"/>
    <x v="7"/>
    <s v="  Common Plant "/>
    <n v="19"/>
    <s v="  Common Plant "/>
    <x v="0"/>
    <x v="0"/>
    <s v="14.0.0"/>
  </r>
  <r>
    <x v="19"/>
    <x v="1"/>
    <x v="3"/>
    <x v="19"/>
    <s v="108030.ED.WA"/>
    <n v="4434565.92"/>
    <n v="4445781.9000000004"/>
    <n v="4456997.88"/>
    <n v="4468213.8600000003"/>
    <n v="4479429.84"/>
    <n v="4490645.82"/>
    <n v="4501861.8"/>
    <n v="4513077.78"/>
    <n v="4524293.76"/>
    <n v="4535509.74"/>
    <n v="4546725.72"/>
    <n v="4557941.7"/>
    <n v="4569157.68"/>
    <n v="4501861.8"/>
    <x v="7"/>
    <s v="  Common Plant "/>
    <n v="19"/>
    <s v="  Common Plant "/>
    <x v="0"/>
    <x v="0"/>
    <s v="14.0.0"/>
  </r>
  <r>
    <x v="20"/>
    <x v="1"/>
    <x v="2"/>
    <x v="20"/>
    <s v="108050.ED.ID"/>
    <n v="1115318.48"/>
    <n v="1123925.33"/>
    <n v="1132532.18"/>
    <n v="1141139.03"/>
    <n v="1149745.8799999999"/>
    <n v="1158352.73"/>
    <n v="1166959.58"/>
    <n v="1175566.43"/>
    <n v="1184173.28"/>
    <n v="1192780.1299999999"/>
    <n v="1201386.98"/>
    <n v="1209993.83"/>
    <n v="1218600.68"/>
    <n v="1166959.58"/>
    <x v="7"/>
    <s v="  Common Plant "/>
    <n v="19"/>
    <s v="  Common Plant "/>
    <x v="0"/>
    <x v="0"/>
    <s v="14.0.0"/>
  </r>
  <r>
    <x v="21"/>
    <x v="1"/>
    <x v="2"/>
    <x v="21"/>
    <s v="10806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2"/>
    <x v="0"/>
    <x v="0"/>
    <x v="22"/>
    <s v="108070.CD.AA"/>
    <n v="-652960.11"/>
    <n v="-672746.78"/>
    <n v="-692533.45000000007"/>
    <n v="-712320.12"/>
    <n v="-732106.79"/>
    <n v="-751893.46"/>
    <n v="-771680.13"/>
    <n v="-791466.8"/>
    <n v="-811253.47"/>
    <n v="-831040.13"/>
    <n v="-850826.8"/>
    <n v="-870613.47"/>
    <n v="-890400.14"/>
    <n v="-771680.12708333333"/>
    <x v="4"/>
    <s v="  Common Plant "/>
    <n v="19"/>
    <s v="  Common Plant "/>
    <x v="0"/>
    <x v="0"/>
    <s v="0.0.0"/>
  </r>
  <r>
    <x v="23"/>
    <x v="0"/>
    <x v="0"/>
    <x v="23"/>
    <s v="111000.CD.AA"/>
    <n v="-19746594.460000001"/>
    <n v="-20453307.079999998"/>
    <n v="-21159685.57"/>
    <n v="-21853088.739999998"/>
    <n v="-22556619.550000001"/>
    <n v="-23270605.210000001"/>
    <n v="-24000685.850000001"/>
    <n v="-24764592.239999998"/>
    <n v="-25540463.43"/>
    <n v="-26389387.059999999"/>
    <n v="-27196777.079999998"/>
    <n v="-28047511.640000001"/>
    <n v="-21456286.579999998"/>
    <n v="-23819513.664166663"/>
    <x v="6"/>
    <s v="  Common Plant "/>
    <n v="19"/>
    <s v="  Common Plant "/>
    <x v="0"/>
    <x v="0"/>
    <s v="20.0.0"/>
  </r>
  <r>
    <x v="23"/>
    <x v="0"/>
    <x v="1"/>
    <x v="23"/>
    <s v="111000.CD.AN"/>
    <n v="-48123.1"/>
    <n v="-48933.85"/>
    <n v="-49744.6"/>
    <n v="-50555.35"/>
    <n v="-51366.1"/>
    <n v="-52590.86"/>
    <n v="-54237.520000000004"/>
    <n v="-55894.49"/>
    <n v="-57553.8"/>
    <n v="-59213.11"/>
    <n v="-60872.42"/>
    <n v="-62531.73"/>
    <n v="-64191.040000000001"/>
    <n v="-54970.908333333326"/>
    <x v="6"/>
    <s v="  Common Plant "/>
    <n v="19"/>
    <s v="  Common Plant "/>
    <x v="0"/>
    <x v="0"/>
    <s v="20.0.0"/>
  </r>
  <r>
    <x v="23"/>
    <x v="0"/>
    <x v="2"/>
    <x v="23"/>
    <s v="111000.CD.ID"/>
    <n v="-4537.4000000000005"/>
    <n v="-4537.4000000000005"/>
    <n v="-4537.4000000000005"/>
    <n v="-4537.4000000000005"/>
    <n v="-4983.7300000000005"/>
    <n v="-5877.13"/>
    <n v="-6771.29"/>
    <n v="-7665.45"/>
    <n v="-8559.61"/>
    <n v="-9453.77"/>
    <n v="-10347.93"/>
    <n v="-11242.09"/>
    <n v="-12136.25"/>
    <n v="-7237.5020833333338"/>
    <x v="6"/>
    <s v="  Common Plant "/>
    <n v="19"/>
    <s v="  Common Plant "/>
    <x v="0"/>
    <x v="0"/>
    <s v="20.0.0"/>
  </r>
  <r>
    <x v="23"/>
    <x v="0"/>
    <x v="3"/>
    <x v="23"/>
    <s v="111000.CD.WA"/>
    <n v="-8332.0400000000009"/>
    <n v="-8332.0400000000009"/>
    <n v="-8332.0400000000009"/>
    <n v="-8332.0400000000009"/>
    <n v="-8332.0400000000009"/>
    <n v="-8332.0400000000009"/>
    <n v="-8332.0400000000009"/>
    <n v="-8332.0400000000009"/>
    <n v="-8332.0400000000009"/>
    <n v="-8332.0400000000009"/>
    <n v="-8332.0400000000009"/>
    <n v="-8332.0400000000009"/>
    <n v="-8332.0400000000009"/>
    <n v="-8332.0400000000027"/>
    <x v="6"/>
    <s v="  Common Plant "/>
    <n v="19"/>
    <s v="  Common Plant "/>
    <x v="0"/>
    <x v="0"/>
    <s v="20.0.0"/>
  </r>
  <r>
    <x v="23"/>
    <x v="1"/>
    <x v="1"/>
    <x v="23"/>
    <s v="111000.ED.AN"/>
    <n v="-7535059.54"/>
    <n v="-7633425.4500000002"/>
    <n v="-7731297.9100000001"/>
    <n v="-7829753.1500000004"/>
    <n v="-7929029.6600000001"/>
    <n v="-8027771.0800000001"/>
    <n v="-8127276.0199999996"/>
    <n v="-8227890.4100000001"/>
    <n v="-8321566.9900000002"/>
    <n v="-8422095.0999999996"/>
    <n v="-8522993.6600000001"/>
    <n v="-8624729.5899999999"/>
    <n v="-8595066.1999999993"/>
    <n v="-8121907.6574999997"/>
    <x v="7"/>
    <s v="  Common Plant "/>
    <n v="19"/>
    <s v="  Common Plant "/>
    <x v="0"/>
    <x v="0"/>
    <s v="14.0.0"/>
  </r>
  <r>
    <x v="23"/>
    <x v="1"/>
    <x v="2"/>
    <x v="23"/>
    <s v="111000.ED.ID"/>
    <n v="-3745.57"/>
    <n v="-4141.13"/>
    <n v="-4536.6900000000005"/>
    <n v="-4932.25"/>
    <n v="-5327.81"/>
    <n v="-5723.37"/>
    <n v="-6118.93"/>
    <n v="-6514.49"/>
    <n v="-6910.05"/>
    <n v="-7305.6100000000006"/>
    <n v="-7701.17"/>
    <n v="-8096.7300000000005"/>
    <n v="-8492.2900000000009"/>
    <n v="-6118.93"/>
    <x v="7"/>
    <s v="  Common Plant "/>
    <n v="19"/>
    <s v="  Common Plant "/>
    <x v="0"/>
    <x v="0"/>
    <s v="14.0.0"/>
  </r>
  <r>
    <x v="23"/>
    <x v="1"/>
    <x v="4"/>
    <x v="23"/>
    <s v="111000.ED.MT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3"/>
    <x v="1"/>
    <x v="3"/>
    <x v="23"/>
    <s v="111000.ED.WA"/>
    <n v="-674002.63"/>
    <n v="-710909.72"/>
    <n v="-747726.47"/>
    <n v="-784516.81"/>
    <n v="-821294.61"/>
    <n v="-858062.85"/>
    <n v="-894819.81"/>
    <n v="-931578.18"/>
    <n v="-968340.79"/>
    <n v="-1011227.69"/>
    <n v="-1060241.8"/>
    <n v="-1109264.95"/>
    <n v="-1158290.8799999999"/>
    <n v="-901177.53624999989"/>
    <x v="7"/>
    <s v="  Common Plant "/>
    <n v="19"/>
    <s v="  Common Plant "/>
    <x v="0"/>
    <x v="0"/>
    <s v="14.0.0"/>
  </r>
  <r>
    <x v="23"/>
    <x v="2"/>
    <x v="0"/>
    <x v="23"/>
    <s v="111000.GD.AA"/>
    <n v="-785153.6"/>
    <n v="-821948.74"/>
    <n v="-858743.89"/>
    <n v="-895539.04"/>
    <n v="-932334.18"/>
    <n v="-969129.34"/>
    <n v="-1005924.51"/>
    <n v="-1042719.7"/>
    <n v="-1079514.8500000001"/>
    <n v="-1116310"/>
    <n v="-1153105.1599999999"/>
    <n v="-1189900.32"/>
    <n v="-1226695.47"/>
    <n v="-1005924.5220833333"/>
    <x v="8"/>
    <s v="  Common Plant "/>
    <n v="19"/>
    <s v="  Common Plant "/>
    <x v="0"/>
    <x v="0"/>
    <s v="16.0.0"/>
  </r>
  <r>
    <x v="23"/>
    <x v="2"/>
    <x v="1"/>
    <x v="23"/>
    <s v="111000.GD.AN"/>
    <n v="-246832.5"/>
    <n v="-247047.51"/>
    <n v="-247262.52000000002"/>
    <n v="-247477.53"/>
    <n v="-247692.54"/>
    <n v="-247907.55000000002"/>
    <n v="-248122.55000000002"/>
    <n v="-248337.56"/>
    <n v="-248552.56"/>
    <n v="-248767.58000000002"/>
    <n v="-248982.59"/>
    <n v="-249197.6"/>
    <n v="-249412.63"/>
    <n v="-248122.55458333335"/>
    <x v="8"/>
    <s v="  Common Plant "/>
    <n v="19"/>
    <s v="  Common Plant "/>
    <x v="0"/>
    <x v="0"/>
    <s v="16.0.0"/>
  </r>
  <r>
    <x v="23"/>
    <x v="2"/>
    <x v="5"/>
    <x v="23"/>
    <s v="111000.GD.AS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3"/>
    <x v="2"/>
    <x v="6"/>
    <x v="23"/>
    <s v="11100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3"/>
    <x v="2"/>
    <x v="2"/>
    <x v="23"/>
    <s v="111000.GD.ID"/>
    <n v="-42970.080000000002"/>
    <n v="-43308.29"/>
    <n v="-43646.5"/>
    <n v="-43984.71"/>
    <n v="-44322.91"/>
    <n v="-44661.120000000003"/>
    <n v="-44999.33"/>
    <n v="-45337.53"/>
    <n v="-45675.73"/>
    <n v="-46013.93"/>
    <n v="-46352.14"/>
    <n v="-46690.35"/>
    <n v="-47028.55"/>
    <n v="-44999.321250000001"/>
    <x v="8"/>
    <s v="  Common Plant "/>
    <n v="19"/>
    <s v="  Common Plant "/>
    <x v="0"/>
    <x v="0"/>
    <s v="16.0.0"/>
  </r>
  <r>
    <x v="23"/>
    <x v="2"/>
    <x v="7"/>
    <x v="23"/>
    <s v="111000.GD.OR"/>
    <n v="-98670.87"/>
    <n v="-99601.5"/>
    <n v="-100532.13"/>
    <n v="-101462.76000000001"/>
    <n v="-102393.39"/>
    <n v="-103324.02"/>
    <n v="-104254.65000000001"/>
    <n v="-105185.28"/>
    <n v="-106115.91"/>
    <n v="-107046.54000000001"/>
    <n v="-107977.17"/>
    <n v="-103655.07"/>
    <n v="-104585.7"/>
    <n v="-103598.05875000001"/>
    <x v="8"/>
    <s v="  Common Plant "/>
    <n v="19"/>
    <s v="  Common Plant "/>
    <x v="0"/>
    <x v="0"/>
    <s v="16.0.0"/>
  </r>
  <r>
    <x v="23"/>
    <x v="2"/>
    <x v="3"/>
    <x v="23"/>
    <s v="111000.GD.WA"/>
    <n v="-70431.7"/>
    <n v="-72375.3"/>
    <n v="-74318.900000000009"/>
    <n v="-76262.5"/>
    <n v="-78185.790000000008"/>
    <n v="-80129.430000000008"/>
    <n v="-82113.83"/>
    <n v="-84098.23"/>
    <n v="-86082.63"/>
    <n v="-88067.03"/>
    <n v="-90051.430000000008"/>
    <n v="-92035.83"/>
    <n v="-94020.23"/>
    <n v="-82162.238750000004"/>
    <x v="8"/>
    <s v="  Common Plant "/>
    <n v="19"/>
    <s v="  Common Plant "/>
    <x v="0"/>
    <x v="0"/>
    <s v="16.0.0"/>
  </r>
  <r>
    <x v="24"/>
    <x v="1"/>
    <x v="2"/>
    <x v="24"/>
    <s v="111100.ED.ID"/>
    <n v="-1749905.6400000001"/>
    <n v="-1755514.31"/>
    <n v="-1761122.98"/>
    <n v="-1766731.65"/>
    <n v="-1772340.32"/>
    <n v="-1777948.99"/>
    <n v="-1783557.6600000001"/>
    <n v="-1789166.33"/>
    <n v="-1794775"/>
    <n v="-1800383.67"/>
    <n v="-1805992.3399999999"/>
    <n v="-1811601.01"/>
    <n v="-1817209.6800000002"/>
    <n v="-1783557.6600000001"/>
    <x v="7"/>
    <s v="  Common Plant "/>
    <n v="19"/>
    <s v="  Common Plant "/>
    <x v="0"/>
    <x v="0"/>
    <s v="14.0.0"/>
  </r>
  <r>
    <x v="24"/>
    <x v="1"/>
    <x v="3"/>
    <x v="24"/>
    <s v="111100.ED.WA"/>
    <n v="-825312.87"/>
    <n v="-827958.11"/>
    <n v="-830603.35"/>
    <n v="-833248.59"/>
    <n v="-835893.83000000007"/>
    <n v="-838539.07000000007"/>
    <n v="-841184.31"/>
    <n v="-843829.55"/>
    <n v="-846474.79"/>
    <n v="-849120.03"/>
    <n v="-851765.27"/>
    <n v="-854410.51"/>
    <n v="-857055.75"/>
    <n v="-841184.31"/>
    <x v="7"/>
    <s v="  Common Plant "/>
    <n v="19"/>
    <s v="  Common Plant "/>
    <x v="0"/>
    <x v="0"/>
    <s v="14.0.0"/>
  </r>
  <r>
    <x v="25"/>
    <x v="2"/>
    <x v="6"/>
    <x v="25"/>
    <s v="11400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5"/>
    <x v="2"/>
    <x v="7"/>
    <x v="25"/>
    <s v="11400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6"/>
    <x v="2"/>
    <x v="6"/>
    <x v="26"/>
    <s v="11500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6"/>
    <x v="2"/>
    <x v="7"/>
    <x v="26"/>
    <s v="11500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7"/>
    <x v="0"/>
    <x v="0"/>
    <x v="27"/>
    <s v="11710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7"/>
    <x v="2"/>
    <x v="1"/>
    <x v="27"/>
    <s v="117100.GD.AN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12"/>
    <x v="9"/>
    <s v="  Common Plant "/>
    <n v="19"/>
    <s v="  Common Plant "/>
    <x v="0"/>
    <x v="0"/>
    <s v="23.0.0"/>
  </r>
  <r>
    <x v="27"/>
    <x v="2"/>
    <x v="7"/>
    <x v="27"/>
    <s v="117100.GD.OR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x v="9"/>
    <s v="  Common Plant "/>
    <n v="19"/>
    <s v="  Common Plant "/>
    <x v="0"/>
    <x v="0"/>
    <s v="23.0.0"/>
  </r>
  <r>
    <x v="28"/>
    <x v="3"/>
    <x v="8"/>
    <x v="28"/>
    <s v="121000.ZZ.ZZ"/>
    <n v="5438891.4199999999"/>
    <n v="5438891.4199999999"/>
    <n v="5438891.4199999999"/>
    <n v="5438891.4199999999"/>
    <n v="5438891.4199999999"/>
    <n v="5438891.4199999999"/>
    <n v="5438891.4199999999"/>
    <n v="5342256.42"/>
    <n v="5342256.42"/>
    <n v="5342256.42"/>
    <n v="5342256.42"/>
    <n v="5342256.42"/>
    <n v="5342256.42"/>
    <n v="5394600.3783333348"/>
    <x v="10"/>
    <s v="  Common Plant "/>
    <n v="19"/>
    <s v="  Common Plant "/>
    <x v="0"/>
    <x v="0"/>
    <s v="39.0.0"/>
  </r>
  <r>
    <x v="29"/>
    <x v="3"/>
    <x v="8"/>
    <x v="29"/>
    <s v="121110.ZZ.ZZ"/>
    <n v="97810.82"/>
    <n v="97810.82"/>
    <n v="97810.82"/>
    <n v="97810.82"/>
    <n v="97810.82"/>
    <n v="97810.82"/>
    <n v="97810.82"/>
    <n v="194445.82"/>
    <n v="194445.82"/>
    <n v="194445.82"/>
    <n v="194445.82"/>
    <n v="194445.82"/>
    <n v="96635"/>
    <n v="138026.41083333336"/>
    <x v="10"/>
    <s v="  Common Plant "/>
    <n v="19"/>
    <s v="  Common Plant "/>
    <x v="0"/>
    <x v="0"/>
    <s v="39.0.0"/>
  </r>
  <r>
    <x v="30"/>
    <x v="3"/>
    <x v="8"/>
    <x v="30"/>
    <s v="122000.ZZ.ZZ"/>
    <n v="-921819.78"/>
    <n v="-922397.33000000007"/>
    <n v="-922974.88"/>
    <n v="-923552.43"/>
    <n v="-924129.98"/>
    <n v="-924707.53"/>
    <n v="-925285.08000000007"/>
    <n v="-1015104.69"/>
    <n v="-1015843.29"/>
    <n v="-1016581.89"/>
    <n v="-1017320.49"/>
    <n v="-1018059.09"/>
    <n v="-920905.37"/>
    <n v="-962276.60458333325"/>
    <x v="10"/>
    <s v="  Common Plant "/>
    <n v="19"/>
    <s v="  Common Plant "/>
    <x v="0"/>
    <x v="0"/>
    <s v="39.0.0"/>
  </r>
  <r>
    <x v="31"/>
    <x v="3"/>
    <x v="8"/>
    <x v="31"/>
    <s v="123000.ZZ.ZZ"/>
    <n v="500000"/>
    <n v="500000"/>
    <n v="500000"/>
    <n v="500000"/>
    <n v="500000"/>
    <n v="500000"/>
    <n v="500000"/>
    <n v="500000"/>
    <n v="500000"/>
    <n v="500000"/>
    <n v="500000"/>
    <n v="500000"/>
    <n v="500000"/>
    <n v="500000"/>
    <x v="11"/>
    <s v="  Common Plant "/>
    <n v="19"/>
    <s v="  Common Plant "/>
    <x v="0"/>
    <x v="0"/>
    <s v="41.0.0"/>
  </r>
  <r>
    <x v="32"/>
    <x v="3"/>
    <x v="8"/>
    <x v="32"/>
    <s v="123010.ZZ.ZZ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x v="11"/>
    <s v="  Common Plant "/>
    <n v="19"/>
    <s v="  Common Plant "/>
    <x v="0"/>
    <x v="0"/>
    <s v="41.0.0"/>
  </r>
  <r>
    <x v="33"/>
    <x v="3"/>
    <x v="8"/>
    <x v="33"/>
    <s v="123100.ZZ.ZZ"/>
    <n v="216728832.72"/>
    <n v="216739813.53"/>
    <n v="215547296.66999999"/>
    <n v="214541721.90000001"/>
    <n v="214740692.13"/>
    <n v="214748803.5"/>
    <n v="214684623.44"/>
    <n v="214578187.31999999"/>
    <n v="214667971.22"/>
    <n v="214386545.58000001"/>
    <n v="214496501.59999999"/>
    <n v="214501594.33000001"/>
    <n v="206225547.55000001"/>
    <n v="214592578.44624996"/>
    <x v="12"/>
    <s v="  Common Plant "/>
    <n v="19"/>
    <s v="  Common Plant "/>
    <x v="0"/>
    <x v="0"/>
    <s v="40.0.0"/>
  </r>
  <r>
    <x v="34"/>
    <x v="3"/>
    <x v="8"/>
    <x v="34"/>
    <s v="123120.ZZ.ZZ"/>
    <n v="-102654241.05"/>
    <n v="-102601092.04000001"/>
    <n v="-102678849.44"/>
    <n v="-102068941.28"/>
    <n v="-101714086.94"/>
    <n v="-101117711.05"/>
    <n v="-100459448.48999999"/>
    <n v="-99560494.730000004"/>
    <n v="-97735849.079999998"/>
    <n v="-98012798.609999999"/>
    <n v="-97757066.140000001"/>
    <n v="-97632615.579999998"/>
    <n v="-97539899.799999997"/>
    <n v="-100119668.65041667"/>
    <x v="12"/>
    <s v="  Common Plant "/>
    <n v="19"/>
    <s v="  Common Plant "/>
    <x v="0"/>
    <x v="0"/>
    <s v="40.0.0"/>
  </r>
  <r>
    <x v="35"/>
    <x v="3"/>
    <x v="8"/>
    <x v="35"/>
    <s v="123125.ZZ.ZZ"/>
    <n v="4472570"/>
    <n v="4552761"/>
    <n v="4637279"/>
    <n v="4738178"/>
    <n v="4836705"/>
    <n v="4938724"/>
    <n v="5037659"/>
    <n v="5141457"/>
    <n v="5249013"/>
    <n v="5347342"/>
    <n v="5453192"/>
    <n v="5551522"/>
    <n v="5653413"/>
    <n v="5045568.625"/>
    <x v="12"/>
    <s v="  Common Plant "/>
    <n v="19"/>
    <s v="  Common Plant "/>
    <x v="0"/>
    <x v="0"/>
    <s v="40.0.0"/>
  </r>
  <r>
    <x v="36"/>
    <x v="3"/>
    <x v="8"/>
    <x v="36"/>
    <s v="123130.ZZ.ZZ"/>
    <n v="167261"/>
    <n v="37411"/>
    <n v="143923"/>
    <n v="96780"/>
    <n v="151964"/>
    <n v="-251229"/>
    <n v="-1136058"/>
    <n v="-1351712"/>
    <n v="-1508654"/>
    <n v="-1532246"/>
    <n v="-1065434"/>
    <n v="-1132054"/>
    <n v="-1585855"/>
    <n v="-688050.5"/>
    <x v="12"/>
    <s v="  Common Plant "/>
    <n v="19"/>
    <s v="  Common Plant "/>
    <x v="0"/>
    <x v="0"/>
    <s v="40.0.0"/>
  </r>
  <r>
    <x v="37"/>
    <x v="3"/>
    <x v="8"/>
    <x v="37"/>
    <s v="123210.ZZ.ZZ"/>
    <n v="0"/>
    <n v="0"/>
    <n v="0"/>
    <n v="-9"/>
    <n v="0"/>
    <n v="0"/>
    <n v="0"/>
    <n v="0"/>
    <n v="0"/>
    <n v="0"/>
    <n v="0"/>
    <n v="0"/>
    <n v="0"/>
    <n v="-0.75"/>
    <x v="12"/>
    <s v="  Common Plant "/>
    <n v="19"/>
    <s v="  Common Plant "/>
    <x v="0"/>
    <x v="0"/>
    <s v="40.0.0"/>
  </r>
  <r>
    <x v="38"/>
    <x v="3"/>
    <x v="8"/>
    <x v="38"/>
    <s v="1232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9"/>
    <x v="3"/>
    <x v="8"/>
    <x v="39"/>
    <s v="1240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0"/>
    <x v="3"/>
    <x v="8"/>
    <x v="40"/>
    <s v="1241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1"/>
    <x v="0"/>
    <x v="3"/>
    <x v="41"/>
    <s v="124200.C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1"/>
    <x v="3"/>
    <x v="8"/>
    <x v="41"/>
    <s v="1242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2"/>
    <x v="1"/>
    <x v="2"/>
    <x v="42"/>
    <s v="124350.ED.ID"/>
    <n v="61177.47"/>
    <n v="61177.47"/>
    <n v="61177.47"/>
    <n v="61177.47"/>
    <n v="61177.47"/>
    <n v="61177.47"/>
    <n v="61177.47"/>
    <n v="61177.47"/>
    <n v="61177.47"/>
    <n v="61177.47"/>
    <n v="61177.47"/>
    <n v="61177.47"/>
    <n v="61177.47"/>
    <n v="61177.469999999979"/>
    <x v="11"/>
    <s v="  Common Plant "/>
    <n v="19"/>
    <s v="  Common Plant "/>
    <x v="0"/>
    <x v="0"/>
    <s v="41.0.0"/>
  </r>
  <r>
    <x v="42"/>
    <x v="3"/>
    <x v="8"/>
    <x v="42"/>
    <s v="1243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3"/>
    <x v="3"/>
    <x v="8"/>
    <x v="43"/>
    <s v="124600.ZZ.ZZ"/>
    <n v="14677302.92"/>
    <n v="14677302.92"/>
    <n v="14677302.92"/>
    <n v="14677302.92"/>
    <n v="14677302.92"/>
    <n v="14677302.92"/>
    <n v="14677302.92"/>
    <n v="14677302.92"/>
    <n v="14677302.92"/>
    <n v="14677302.92"/>
    <n v="14677302.92"/>
    <n v="16195137.77"/>
    <n v="16195137.77"/>
    <n v="14867032.276249999"/>
    <x v="11"/>
    <s v="  Common Plant "/>
    <n v="19"/>
    <s v="  Common Plant "/>
    <x v="0"/>
    <x v="0"/>
    <s v="41.0.0"/>
  </r>
  <r>
    <x v="44"/>
    <x v="3"/>
    <x v="8"/>
    <x v="44"/>
    <s v="124610.ZZ.ZZ"/>
    <n v="-14677302.92"/>
    <n v="-14677302.92"/>
    <n v="-14677302.92"/>
    <n v="-14677302.92"/>
    <n v="-14677302.92"/>
    <n v="-14677302.92"/>
    <n v="-14677302.92"/>
    <n v="-14677302.92"/>
    <n v="-14677302.92"/>
    <n v="-14677302.92"/>
    <n v="-14677302.92"/>
    <n v="-16195137.77"/>
    <n v="-16195137.77"/>
    <n v="-14867032.276249999"/>
    <x v="11"/>
    <s v="  Common Plant "/>
    <n v="19"/>
    <s v="  Common Plant "/>
    <x v="0"/>
    <x v="0"/>
    <s v="41.0.0"/>
  </r>
  <r>
    <x v="45"/>
    <x v="0"/>
    <x v="0"/>
    <x v="45"/>
    <s v="12468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5"/>
    <x v="0"/>
    <x v="7"/>
    <x v="45"/>
    <s v="124680.C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5"/>
    <x v="2"/>
    <x v="2"/>
    <x v="45"/>
    <s v="124680.GD.ID"/>
    <n v="0"/>
    <n v="0"/>
    <n v="9919.8000000000011"/>
    <n v="0"/>
    <n v="0"/>
    <n v="0"/>
    <n v="0"/>
    <n v="0"/>
    <n v="0"/>
    <n v="0"/>
    <n v="0"/>
    <n v="0"/>
    <n v="0"/>
    <n v="826.65000000000009"/>
    <x v="11"/>
    <s v="  Common Plant "/>
    <n v="19"/>
    <s v="  Common Plant "/>
    <x v="0"/>
    <x v="0"/>
    <s v="41.0.0"/>
  </r>
  <r>
    <x v="45"/>
    <x v="2"/>
    <x v="7"/>
    <x v="45"/>
    <s v="124680.GD.OR"/>
    <n v="44731.53"/>
    <n v="40637.46"/>
    <n v="40299.81"/>
    <n v="39577.65"/>
    <n v="40206.06"/>
    <n v="41871.97"/>
    <n v="41612.550000000003"/>
    <n v="41081.660000000003"/>
    <n v="40594.74"/>
    <n v="40249.22"/>
    <n v="39705.4"/>
    <n v="39311.919999999998"/>
    <n v="36345.67"/>
    <n v="40473.919999999998"/>
    <x v="11"/>
    <s v="  Common Plant "/>
    <n v="19"/>
    <s v="  Common Plant "/>
    <x v="0"/>
    <x v="0"/>
    <s v="41.0.0"/>
  </r>
  <r>
    <x v="45"/>
    <x v="2"/>
    <x v="8"/>
    <x v="45"/>
    <s v="124680.GD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5"/>
    <x v="3"/>
    <x v="8"/>
    <x v="45"/>
    <s v="1246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6"/>
    <x v="3"/>
    <x v="8"/>
    <x v="46"/>
    <s v="1247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7"/>
    <x v="3"/>
    <x v="8"/>
    <x v="47"/>
    <s v="1248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8"/>
    <x v="3"/>
    <x v="8"/>
    <x v="48"/>
    <s v="12481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9"/>
    <x v="1"/>
    <x v="3"/>
    <x v="49"/>
    <s v="124900.ED.WA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x v="13"/>
    <s v="  Common Plant "/>
    <n v="19"/>
    <s v="  Common Plant "/>
    <x v="0"/>
    <x v="0"/>
    <s v="27.0.0"/>
  </r>
  <r>
    <x v="50"/>
    <x v="1"/>
    <x v="3"/>
    <x v="50"/>
    <s v="124930.ED.WA"/>
    <n v="-63292854.079999998"/>
    <n v="-63497023.310000002"/>
    <n v="-63701192.539999999"/>
    <n v="-63905361.770000003"/>
    <n v="-64109531"/>
    <n v="-64313700.229999997"/>
    <n v="-64517869.460000001"/>
    <n v="-64722038.689999998"/>
    <n v="-64926207.920000002"/>
    <n v="-65130377.149999999"/>
    <n v="-65334546.380000003"/>
    <n v="-65538715.609999999"/>
    <n v="-65742884.840000004"/>
    <n v="-64517869.460000008"/>
    <x v="13"/>
    <s v="  Common Plant "/>
    <n v="19"/>
    <s v="  Common Plant "/>
    <x v="0"/>
    <x v="0"/>
    <s v="27.0.0"/>
  </r>
  <r>
    <x v="51"/>
    <x v="1"/>
    <x v="1"/>
    <x v="51"/>
    <s v="124950.ED.AN"/>
    <n v="0.25"/>
    <n v="0.25"/>
    <n v="0"/>
    <n v="0"/>
    <n v="0"/>
    <n v="0"/>
    <n v="0"/>
    <n v="0"/>
    <n v="0"/>
    <n v="0"/>
    <n v="0"/>
    <n v="0"/>
    <n v="0"/>
    <n v="3.125E-2"/>
    <x v="11"/>
    <s v="  Common Plant "/>
    <n v="19"/>
    <s v="  Common Plant "/>
    <x v="0"/>
    <x v="0"/>
    <s v="41.0.0"/>
  </r>
  <r>
    <x v="51"/>
    <x v="3"/>
    <x v="8"/>
    <x v="51"/>
    <s v="1249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2"/>
    <x v="3"/>
    <x v="8"/>
    <x v="52"/>
    <s v="128150.ZZ.ZZ"/>
    <n v="0"/>
    <n v="0"/>
    <n v="0"/>
    <n v="0"/>
    <n v="0"/>
    <n v="0"/>
    <n v="0"/>
    <n v="0"/>
    <n v="0"/>
    <n v="0"/>
    <n v="0"/>
    <n v="0"/>
    <n v="0"/>
    <n v="0"/>
    <x v="4"/>
    <s v="  Common Plant "/>
    <n v="19"/>
    <s v="  Common Plant "/>
    <x v="2"/>
    <x v="2"/>
    <s v="0.1.ED.AN"/>
  </r>
  <r>
    <x v="53"/>
    <x v="3"/>
    <x v="8"/>
    <x v="53"/>
    <s v="128155.ZZ.ZZ"/>
    <n v="281274"/>
    <n v="281274"/>
    <n v="263821.94"/>
    <n v="661240.82000000007"/>
    <n v="661397.02"/>
    <n v="661397.02"/>
    <n v="928535.23"/>
    <n v="947131.91"/>
    <n v="947131.91"/>
    <n v="1302001.46"/>
    <n v="1302001.46"/>
    <n v="1302001.46"/>
    <n v="1657787.9100000001"/>
    <n v="852288.76541666675"/>
    <x v="4"/>
    <s v="  Common Plant "/>
    <n v="19"/>
    <s v="  Common Plant "/>
    <x v="2"/>
    <x v="2"/>
    <s v="0.1.ED.AN"/>
  </r>
  <r>
    <x v="54"/>
    <x v="3"/>
    <x v="8"/>
    <x v="54"/>
    <s v="12816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5"/>
    <x v="3"/>
    <x v="8"/>
    <x v="55"/>
    <s v="12817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6"/>
    <x v="3"/>
    <x v="8"/>
    <x v="56"/>
    <s v="128250.ZZ.ZZ"/>
    <n v="8806149.4100000001"/>
    <n v="8744940.0199999996"/>
    <n v="9109253.7799999993"/>
    <n v="9050999.7699999996"/>
    <n v="9210968.1400000006"/>
    <n v="9261394.1600000001"/>
    <n v="9245999.8399999999"/>
    <n v="9047496.2100000009"/>
    <n v="9313125.9700000007"/>
    <n v="8814641.9700000007"/>
    <n v="9052264.3900000006"/>
    <n v="9090237.0500000007"/>
    <n v="9170450.9299999997"/>
    <n v="9077468.4558333326"/>
    <x v="14"/>
    <s v="  Common Plant "/>
    <n v="19"/>
    <s v="  Common Plant "/>
    <x v="0"/>
    <x v="0"/>
    <s v="42.0.0"/>
  </r>
  <r>
    <x v="57"/>
    <x v="3"/>
    <x v="8"/>
    <x v="57"/>
    <s v="128300.ZZ.ZZ"/>
    <n v="67450.930000000008"/>
    <n v="67450.930000000008"/>
    <n v="67450.930000000008"/>
    <n v="67998.97"/>
    <n v="67998.97"/>
    <n v="67998.97"/>
    <n v="68551.460000000006"/>
    <n v="68551.460000000006"/>
    <n v="68551.460000000006"/>
    <n v="69108.44"/>
    <n v="69108.44"/>
    <n v="69108.44"/>
    <n v="69669.95"/>
    <n v="68369.909166666665"/>
    <x v="4"/>
    <s v="  Common Plant "/>
    <n v="19"/>
    <s v="  Common Plant "/>
    <x v="2"/>
    <x v="2"/>
    <s v="0.1.ED.AN"/>
  </r>
  <r>
    <x v="58"/>
    <x v="3"/>
    <x v="8"/>
    <x v="58"/>
    <s v="128681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9"/>
    <x v="3"/>
    <x v="8"/>
    <x v="59"/>
    <s v="131100.ZZ.ZZ"/>
    <n v="2611040.21"/>
    <n v="2368887.02"/>
    <n v="2411424.9300000002"/>
    <n v="2016096.49"/>
    <n v="4286119.93"/>
    <n v="1585458.54"/>
    <n v="1165339.8999999999"/>
    <n v="1357733.31"/>
    <n v="1201497.73"/>
    <n v="2390288.7000000002"/>
    <n v="1320417.22"/>
    <n v="561143.45000000007"/>
    <n v="3530878.15"/>
    <n v="1977947.2"/>
    <x v="4"/>
    <s v="  Common Plant "/>
    <n v="19"/>
    <s v="  Common Plant "/>
    <x v="3"/>
    <x v="3"/>
    <s v="0.4.CD.AA"/>
  </r>
  <r>
    <x v="60"/>
    <x v="3"/>
    <x v="8"/>
    <x v="60"/>
    <s v="131110.ZZ.ZZ"/>
    <n v="-8182811.4299999997"/>
    <n v="-1690948.87"/>
    <n v="-1691056.75"/>
    <n v="-9937509.1999999993"/>
    <n v="-4608907.3100000005"/>
    <n v="-6107158.4199999999"/>
    <n v="-9735748.6600000001"/>
    <n v="-2073778.95"/>
    <n v="-6780665.0800000001"/>
    <n v="-5204412.51"/>
    <n v="-1470398.59"/>
    <n v="-2326734.17"/>
    <n v="450506.53"/>
    <n v="-4624455.913333335"/>
    <x v="4"/>
    <s v="  Common Plant "/>
    <n v="19"/>
    <s v="  Common Plant "/>
    <x v="3"/>
    <x v="3"/>
    <s v="0.4.CD.AA"/>
  </r>
  <r>
    <x v="61"/>
    <x v="3"/>
    <x v="8"/>
    <x v="61"/>
    <s v="131120.ZZ.ZZ"/>
    <n v="5000"/>
    <n v="5000"/>
    <n v="5000"/>
    <n v="5000"/>
    <n v="5000"/>
    <n v="5000"/>
    <n v="5000"/>
    <n v="5000"/>
    <n v="5000"/>
    <n v="5000"/>
    <n v="5000"/>
    <n v="5000"/>
    <n v="5000"/>
    <n v="5000"/>
    <x v="4"/>
    <s v="  Common Plant "/>
    <n v="19"/>
    <s v="  Common Plant "/>
    <x v="3"/>
    <x v="3"/>
    <s v="0.4.CD.AA"/>
  </r>
  <r>
    <x v="62"/>
    <x v="3"/>
    <x v="8"/>
    <x v="62"/>
    <s v="13113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3"/>
    <x v="3"/>
    <x v="8"/>
    <x v="63"/>
    <s v="131140.ZZ.ZZ"/>
    <n v="-33040.76"/>
    <n v="-18510.87"/>
    <n v="-18723.93"/>
    <n v="-33226.35"/>
    <n v="-19697.63"/>
    <n v="-11142.51"/>
    <n v="-6214.55"/>
    <n v="-46671.76"/>
    <n v="-35744.559999999998"/>
    <n v="-32414.240000000002"/>
    <n v="-22976.68"/>
    <n v="-44552.62"/>
    <n v="-44502.400000000001"/>
    <n v="-27387.273333333334"/>
    <x v="4"/>
    <s v="  Common Plant "/>
    <n v="19"/>
    <s v="  Common Plant "/>
    <x v="3"/>
    <x v="3"/>
    <s v="0.4.CD.AA"/>
  </r>
  <r>
    <x v="64"/>
    <x v="3"/>
    <x v="8"/>
    <x v="64"/>
    <s v="1311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5"/>
    <x v="3"/>
    <x v="8"/>
    <x v="65"/>
    <s v="13116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6"/>
    <x v="3"/>
    <x v="8"/>
    <x v="66"/>
    <s v="131170.ZZ.ZZ"/>
    <n v="0"/>
    <n v="0"/>
    <n v="0"/>
    <n v="0"/>
    <n v="0"/>
    <n v="0"/>
    <n v="0"/>
    <n v="0"/>
    <n v="0"/>
    <n v="0"/>
    <n v="0"/>
    <n v="0"/>
    <n v="0"/>
    <n v="0"/>
    <x v="4"/>
    <s v="  Common Plant "/>
    <n v="19"/>
    <s v="  Common Plant "/>
    <x v="3"/>
    <x v="3"/>
    <s v="0.4.CD.AA"/>
  </r>
  <r>
    <x v="67"/>
    <x v="3"/>
    <x v="8"/>
    <x v="67"/>
    <s v="1312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8"/>
    <x v="3"/>
    <x v="8"/>
    <x v="68"/>
    <s v="131400.ZZ.ZZ"/>
    <n v="13474.37"/>
    <n v="7707.82"/>
    <n v="7707.82"/>
    <n v="7707.24"/>
    <n v="7706.4800000000005"/>
    <n v="7706.4800000000005"/>
    <n v="3"/>
    <n v="3"/>
    <n v="3"/>
    <n v="3.56"/>
    <n v="1379989.45"/>
    <n v="2.61"/>
    <n v="7586.7"/>
    <n v="119089.24958333332"/>
    <x v="4"/>
    <s v="  Common Plant "/>
    <n v="19"/>
    <s v="  Common Plant "/>
    <x v="3"/>
    <x v="3"/>
    <s v="0.4.CD.AA"/>
  </r>
  <r>
    <x v="69"/>
    <x v="3"/>
    <x v="8"/>
    <x v="69"/>
    <s v="134100.ZZ.ZZ"/>
    <n v="0"/>
    <n v="0"/>
    <n v="0"/>
    <n v="0"/>
    <n v="0"/>
    <n v="0"/>
    <n v="0"/>
    <n v="0"/>
    <n v="0"/>
    <n v="0"/>
    <n v="0"/>
    <n v="0"/>
    <n v="0"/>
    <n v="0"/>
    <x v="4"/>
    <s v="  Common Plant "/>
    <n v="19"/>
    <s v="  Common Plant "/>
    <x v="3"/>
    <x v="3"/>
    <s v="0.4.CD.AA"/>
  </r>
  <r>
    <x v="70"/>
    <x v="3"/>
    <x v="8"/>
    <x v="70"/>
    <s v="134120.ZZ.ZZ"/>
    <n v="10071092.24"/>
    <n v="15244033.880000001"/>
    <n v="17987169.57"/>
    <n v="21526364.210000001"/>
    <n v="18449652.149999999"/>
    <n v="20548195.140000001"/>
    <n v="23189308.780000001"/>
    <n v="23605445.190000001"/>
    <n v="23709873.609999999"/>
    <n v="16820103.609999999"/>
    <n v="15574578.23"/>
    <n v="15844298.949999999"/>
    <n v="18372919.25"/>
    <n v="18893419.088750001"/>
    <x v="4"/>
    <s v="  Common Plant "/>
    <n v="19"/>
    <s v="  Common Plant "/>
    <x v="3"/>
    <x v="3"/>
    <s v="0.4.CD.AA"/>
  </r>
  <r>
    <x v="71"/>
    <x v="3"/>
    <x v="8"/>
    <x v="71"/>
    <s v="134121.ZZ.ZZ"/>
    <n v="-9707309"/>
    <n v="-9707309"/>
    <n v="-9707309"/>
    <n v="-10871790"/>
    <n v="-10871790"/>
    <n v="-10871790"/>
    <n v="-14230015"/>
    <n v="-14230015"/>
    <n v="-14230015"/>
    <n v="-10412718"/>
    <n v="-10412718"/>
    <n v="-10412718"/>
    <n v="-8732190"/>
    <n v="-11264828.041666666"/>
    <x v="15"/>
    <s v="  Common Plant "/>
    <n v="19"/>
    <s v="  Common Plant "/>
    <x v="0"/>
    <x v="0"/>
    <s v="46.0.0"/>
  </r>
  <r>
    <x v="72"/>
    <x v="3"/>
    <x v="8"/>
    <x v="72"/>
    <s v="134122.ZZ.ZZ"/>
    <n v="0"/>
    <n v="0"/>
    <n v="116284.96"/>
    <n v="408999.10000000003"/>
    <n v="407283.74"/>
    <n v="691894.28"/>
    <n v="1324568.44"/>
    <n v="6762090.5"/>
    <n v="10802660.630000001"/>
    <n v="6993014.5700000003"/>
    <n v="9263411.5500000007"/>
    <n v="8914293.2799999993"/>
    <n v="7770972.3100000005"/>
    <n v="4130832.2670833333"/>
    <x v="4"/>
    <s v="  Common Plant "/>
    <n v="19"/>
    <s v="  Common Plant "/>
    <x v="3"/>
    <x v="3"/>
    <s v="0.4.CD.AA"/>
  </r>
  <r>
    <x v="73"/>
    <x v="3"/>
    <x v="8"/>
    <x v="73"/>
    <s v="134150.ZZ.ZZ"/>
    <n v="1600000"/>
    <n v="1600000"/>
    <n v="1600000"/>
    <n v="1600000"/>
    <n v="1600000"/>
    <n v="1600000"/>
    <n v="1600000"/>
    <n v="1600000"/>
    <n v="1600000"/>
    <n v="1600000"/>
    <n v="1600000"/>
    <n v="1600000"/>
    <n v="1600000"/>
    <n v="1600000"/>
    <x v="4"/>
    <s v="  Common Plant "/>
    <n v="19"/>
    <s v="  Common Plant "/>
    <x v="2"/>
    <x v="2"/>
    <s v="0.1.ED.AN"/>
  </r>
  <r>
    <x v="74"/>
    <x v="3"/>
    <x v="8"/>
    <x v="74"/>
    <s v="1342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5"/>
    <x v="3"/>
    <x v="8"/>
    <x v="75"/>
    <s v="1343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6"/>
    <x v="3"/>
    <x v="8"/>
    <x v="76"/>
    <s v="134500.ZZ.ZZ"/>
    <n v="752550.11"/>
    <n v="751744.5"/>
    <n v="750410.66"/>
    <n v="749450.44000000006"/>
    <n v="749257.94000000006"/>
    <n v="739401.73"/>
    <n v="699120.98"/>
    <n v="698482.68"/>
    <n v="619883.74"/>
    <n v="495011.24"/>
    <n v="474618.93"/>
    <n v="465096.47000000003"/>
    <n v="271380.53000000003"/>
    <n v="642037.05249999999"/>
    <x v="16"/>
    <s v="  Common Plant "/>
    <n v="19"/>
    <s v="  Common Plant "/>
    <x v="3"/>
    <x v="3"/>
    <s v="43.4.CD.AA"/>
  </r>
  <r>
    <x v="77"/>
    <x v="3"/>
    <x v="8"/>
    <x v="77"/>
    <s v="135100.ZZ.ZZ"/>
    <n v="0"/>
    <n v="0"/>
    <n v="0"/>
    <n v="0"/>
    <n v="0"/>
    <n v="0"/>
    <n v="0"/>
    <n v="0"/>
    <n v="0"/>
    <n v="0"/>
    <n v="0"/>
    <n v="0"/>
    <n v="0"/>
    <n v="0"/>
    <x v="4"/>
    <s v="  Common Plant "/>
    <n v="19"/>
    <s v="  Common Plant "/>
    <x v="3"/>
    <x v="3"/>
    <s v="0.4.CD.AA"/>
  </r>
  <r>
    <x v="78"/>
    <x v="3"/>
    <x v="8"/>
    <x v="78"/>
    <s v="1352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9"/>
    <x v="3"/>
    <x v="8"/>
    <x v="79"/>
    <s v="135400.ZZ.ZZ"/>
    <n v="10000"/>
    <n v="10000"/>
    <n v="10000"/>
    <n v="10000"/>
    <n v="10000"/>
    <n v="10000"/>
    <n v="10000"/>
    <n v="10000"/>
    <n v="10000"/>
    <n v="10000"/>
    <n v="10000"/>
    <n v="10000"/>
    <n v="10000"/>
    <n v="10000"/>
    <x v="4"/>
    <s v="  Common Plant "/>
    <n v="19"/>
    <s v="  Common Plant "/>
    <x v="3"/>
    <x v="3"/>
    <s v="0.4.CD.AA"/>
  </r>
  <r>
    <x v="80"/>
    <x v="3"/>
    <x v="8"/>
    <x v="80"/>
    <s v="13542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81"/>
    <x v="3"/>
    <x v="8"/>
    <x v="81"/>
    <s v="135430.ZZ.ZZ"/>
    <n v="5000"/>
    <n v="5000"/>
    <n v="5000"/>
    <n v="5000"/>
    <n v="5000"/>
    <n v="5000"/>
    <n v="5000"/>
    <n v="5000"/>
    <n v="5000"/>
    <n v="5000"/>
    <n v="5000"/>
    <n v="5000"/>
    <n v="5000"/>
    <n v="5000"/>
    <x v="4"/>
    <s v="  Common Plant "/>
    <n v="19"/>
    <s v="  Common Plant "/>
    <x v="3"/>
    <x v="3"/>
    <s v="0.4.CD.AA"/>
  </r>
  <r>
    <x v="82"/>
    <x v="3"/>
    <x v="8"/>
    <x v="82"/>
    <s v="13544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83"/>
    <x v="3"/>
    <x v="8"/>
    <x v="83"/>
    <s v="1354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84"/>
    <x v="3"/>
    <x v="8"/>
    <x v="84"/>
    <s v="135600.ZZ.ZZ"/>
    <n v="80000"/>
    <n v="80000"/>
    <n v="80000"/>
    <n v="80000"/>
    <n v="80000"/>
    <n v="80000"/>
    <n v="80000"/>
    <n v="80000"/>
    <n v="80000"/>
    <n v="80000"/>
    <n v="80000"/>
    <n v="80000"/>
    <n v="0"/>
    <n v="76666.666666666672"/>
    <x v="4"/>
    <s v="  Common Plant "/>
    <n v="19"/>
    <s v="  Common Plant "/>
    <x v="2"/>
    <x v="2"/>
    <s v="0.1.ED.AN"/>
  </r>
  <r>
    <x v="85"/>
    <x v="3"/>
    <x v="8"/>
    <x v="85"/>
    <s v="135630.ZZ.ZZ"/>
    <n v="704065.4"/>
    <n v="850721.4"/>
    <n v="842114.94000000006"/>
    <n v="849092.4"/>
    <n v="849092.4"/>
    <n v="849092.4"/>
    <n v="849092.4"/>
    <n v="849092.4"/>
    <n v="849092.4"/>
    <n v="849092.4"/>
    <n v="849092.4"/>
    <n v="849092.4"/>
    <n v="849092.4"/>
    <n v="842603.90333333344"/>
    <x v="4"/>
    <s v="  Common Plant "/>
    <n v="19"/>
    <s v="  Common Plant "/>
    <x v="2"/>
    <x v="2"/>
    <s v="0.1.ED.AN"/>
  </r>
  <r>
    <x v="86"/>
    <x v="3"/>
    <x v="8"/>
    <x v="86"/>
    <s v="136000.ZZ.ZZ"/>
    <n v="251390.15"/>
    <n v="2551514.17"/>
    <n v="7001688.6500000004"/>
    <n v="6401853.0499999998"/>
    <n v="602006.80000000005"/>
    <n v="1402108.94"/>
    <n v="1402157.3"/>
    <n v="202186.27000000002"/>
    <n v="1702214.4"/>
    <n v="248.33"/>
    <n v="250252.15"/>
    <n v="0"/>
    <n v="0"/>
    <n v="1803493.7612499997"/>
    <x v="4"/>
    <s v="  Common Plant "/>
    <n v="19"/>
    <s v="  Common Plant "/>
    <x v="3"/>
    <x v="3"/>
    <s v="0.4.CD.AA"/>
  </r>
  <r>
    <x v="87"/>
    <x v="3"/>
    <x v="8"/>
    <x v="87"/>
    <s v="1360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88"/>
    <x v="3"/>
    <x v="8"/>
    <x v="88"/>
    <s v="1361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89"/>
    <x v="3"/>
    <x v="8"/>
    <x v="89"/>
    <s v="1362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90"/>
    <x v="3"/>
    <x v="8"/>
    <x v="90"/>
    <s v="136300.ZZ.ZZ"/>
    <n v="0"/>
    <n v="0"/>
    <n v="0"/>
    <n v="0"/>
    <n v="0"/>
    <n v="0"/>
    <n v="0"/>
    <n v="0"/>
    <n v="0"/>
    <n v="0"/>
    <n v="0"/>
    <n v="0"/>
    <n v="0"/>
    <n v="0"/>
    <x v="4"/>
    <s v="  Common Plant "/>
    <n v="19"/>
    <s v="  Common Plant "/>
    <x v="3"/>
    <x v="3"/>
    <s v="0.4.CD.AA"/>
  </r>
  <r>
    <x v="91"/>
    <x v="3"/>
    <x v="8"/>
    <x v="91"/>
    <s v="13651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92"/>
    <x v="3"/>
    <x v="8"/>
    <x v="92"/>
    <s v="1410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93"/>
    <x v="3"/>
    <x v="8"/>
    <x v="93"/>
    <s v="141150.ZZ.ZZ"/>
    <n v="234900.99"/>
    <n v="220059.2"/>
    <n v="204768.4"/>
    <n v="126198.5"/>
    <n v="110821.05"/>
    <n v="95269.32"/>
    <n v="79628.97"/>
    <n v="63812.36"/>
    <n v="47994.25"/>
    <n v="32086.510000000002"/>
    <n v="180.88"/>
    <n v="0.08"/>
    <n v="0"/>
    <n v="91522.501249999987"/>
    <x v="17"/>
    <s v="  Common Plant "/>
    <n v="19"/>
    <s v="  Common Plant "/>
    <x v="0"/>
    <x v="0"/>
    <s v="49.0.0"/>
  </r>
  <r>
    <x v="94"/>
    <x v="3"/>
    <x v="8"/>
    <x v="94"/>
    <s v="142100.ZZ.ZZ"/>
    <n v="54951151.939999998"/>
    <n v="71200033.829999998"/>
    <n v="77059552.840000004"/>
    <n v="72213825.180000007"/>
    <n v="62066669.299999997"/>
    <n v="54501742.740000002"/>
    <n v="52283800.880000003"/>
    <n v="42746382.100000001"/>
    <n v="42489007.899999999"/>
    <n v="40549516.640000001"/>
    <n v="35916443.93"/>
    <n v="47634671.689999998"/>
    <n v="74972859.560000002"/>
    <n v="55301971.064999998"/>
    <x v="4"/>
    <s v="  Common Plant "/>
    <n v="19"/>
    <s v="  Common Plant "/>
    <x v="3"/>
    <x v="3"/>
    <s v="0.4.CD.AA"/>
  </r>
  <r>
    <x v="95"/>
    <x v="3"/>
    <x v="8"/>
    <x v="95"/>
    <s v="142150.ZZ.ZZ"/>
    <n v="6543047.1100000003"/>
    <n v="1591004.3599999999"/>
    <n v="104246.34"/>
    <n v="241854.41"/>
    <n v="1217836.6299999999"/>
    <n v="3391948"/>
    <n v="67875"/>
    <n v="548781.57999999996"/>
    <n v="426298.9"/>
    <n v="67874.649999999994"/>
    <n v="1411265.92"/>
    <n v="131604.08000000002"/>
    <n v="70125.650000000009"/>
    <n v="1042264.6875000001"/>
    <x v="4"/>
    <s v="  Common Plant "/>
    <n v="19"/>
    <s v="  Common Plant "/>
    <x v="2"/>
    <x v="2"/>
    <s v="0.1.ED.AN"/>
  </r>
  <r>
    <x v="96"/>
    <x v="3"/>
    <x v="8"/>
    <x v="96"/>
    <s v="1422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97"/>
    <x v="3"/>
    <x v="8"/>
    <x v="97"/>
    <s v="142350.ZZ.ZZ"/>
    <n v="-19348719.48"/>
    <n v="0"/>
    <n v="0"/>
    <n v="-14739497.060000001"/>
    <n v="0"/>
    <n v="0"/>
    <n v="-5818195.3100000005"/>
    <n v="0"/>
    <n v="0"/>
    <n v="-8159520.9100000001"/>
    <n v="0"/>
    <n v="0"/>
    <n v="-13821843.99"/>
    <n v="-3775207.9179166667"/>
    <x v="4"/>
    <s v="  Common Plant "/>
    <n v="19"/>
    <s v="  Common Plant "/>
    <x v="3"/>
    <x v="3"/>
    <s v="0.4.CD.AA"/>
  </r>
  <r>
    <x v="98"/>
    <x v="3"/>
    <x v="8"/>
    <x v="98"/>
    <s v="142500.ZZ.ZZ"/>
    <n v="45662683"/>
    <n v="45639715"/>
    <n v="39408395"/>
    <n v="37147018"/>
    <n v="34459492"/>
    <n v="33795640"/>
    <n v="32032339"/>
    <n v="38611361"/>
    <n v="40963873"/>
    <n v="35724665"/>
    <n v="36639732"/>
    <n v="42520530"/>
    <n v="45118983"/>
    <n v="38527799.416666664"/>
    <x v="4"/>
    <s v="  Common Plant "/>
    <n v="19"/>
    <s v="  Common Plant "/>
    <x v="2"/>
    <x v="2"/>
    <s v="0.1.ED.AN"/>
  </r>
  <r>
    <x v="99"/>
    <x v="3"/>
    <x v="8"/>
    <x v="99"/>
    <s v="142510.ZZ.ZZ"/>
    <n v="31635255"/>
    <n v="34943436"/>
    <n v="25416931"/>
    <n v="20359659"/>
    <n v="15300112"/>
    <n v="9415371"/>
    <n v="7029857"/>
    <n v="5981551"/>
    <n v="6625351"/>
    <n v="8124059"/>
    <n v="16771724"/>
    <n v="28055060"/>
    <n v="35939806"/>
    <n v="17650886.791666668"/>
    <x v="4"/>
    <s v="  Common Plant "/>
    <n v="19"/>
    <s v="  Common Plant "/>
    <x v="3"/>
    <x v="4"/>
    <s v="0.4.GD.AA"/>
  </r>
  <r>
    <x v="100"/>
    <x v="3"/>
    <x v="8"/>
    <x v="100"/>
    <s v="142600.ZZ.ZZ"/>
    <n v="17120776.199999999"/>
    <n v="22580665.469999999"/>
    <n v="6520661.0300000003"/>
    <n v="18030770.719999999"/>
    <n v="11414484.34"/>
    <n v="9602081.8499999996"/>
    <n v="9819025.8200000003"/>
    <n v="10356117.07"/>
    <n v="8647260.8800000008"/>
    <n v="11104293.779999999"/>
    <n v="7255167.6600000001"/>
    <n v="14088844.210000001"/>
    <n v="20729945.989999998"/>
    <n v="12362061.160416665"/>
    <x v="4"/>
    <s v="  Common Plant "/>
    <n v="19"/>
    <s v="  Common Plant "/>
    <x v="3"/>
    <x v="4"/>
    <s v="0.4.GD.AA"/>
  </r>
  <r>
    <x v="101"/>
    <x v="3"/>
    <x v="8"/>
    <x v="101"/>
    <s v="142610.ZZ.ZZ"/>
    <n v="13181704.26"/>
    <n v="11694192.91"/>
    <n v="14652199.060000001"/>
    <n v="16931748.420000002"/>
    <n v="18455835.59"/>
    <n v="16887688.43"/>
    <n v="11134904.42"/>
    <n v="11079357.52"/>
    <n v="8475159.8599999994"/>
    <n v="8299894.6600000001"/>
    <n v="10693455.210000001"/>
    <n v="11987652.310000001"/>
    <n v="13932006.039999999"/>
    <n v="12820745.295"/>
    <x v="4"/>
    <s v="  Common Plant "/>
    <n v="19"/>
    <s v="  Common Plant "/>
    <x v="2"/>
    <x v="2"/>
    <s v="0.1.ED.AN"/>
  </r>
  <r>
    <x v="102"/>
    <x v="3"/>
    <x v="8"/>
    <x v="102"/>
    <s v="1427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03"/>
    <x v="3"/>
    <x v="8"/>
    <x v="103"/>
    <s v="1429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04"/>
    <x v="3"/>
    <x v="8"/>
    <x v="104"/>
    <s v="143020.ZZ.ZZ"/>
    <n v="509003.10000000003"/>
    <n v="543413.29"/>
    <n v="536733.27"/>
    <n v="2376547.92"/>
    <n v="1247361.32"/>
    <n v="1208323.3500000001"/>
    <n v="2004527.7"/>
    <n v="2035425.88"/>
    <n v="1056815.6299999999"/>
    <n v="1057363.73"/>
    <n v="1942343.08"/>
    <n v="2733862.67"/>
    <n v="3622887.52"/>
    <n v="1567388.5958333332"/>
    <x v="4"/>
    <s v="  Common Plant "/>
    <n v="19"/>
    <s v="  Common Plant "/>
    <x v="3"/>
    <x v="3"/>
    <s v="0.4.CD.AA"/>
  </r>
  <r>
    <x v="105"/>
    <x v="3"/>
    <x v="8"/>
    <x v="105"/>
    <s v="143025.ZZ.ZZ"/>
    <n v="714294.21"/>
    <n v="439271.81"/>
    <n v="-704401.8"/>
    <n v="-1618470.3"/>
    <n v="-253529.61000000002"/>
    <n v="-253529.61000000002"/>
    <n v="0"/>
    <n v="0"/>
    <n v="0"/>
    <n v="0"/>
    <n v="0"/>
    <n v="0"/>
    <n v="0"/>
    <n v="-169459.36708333332"/>
    <x v="4"/>
    <s v="  Common Plant "/>
    <n v="19"/>
    <s v="  Common Plant "/>
    <x v="3"/>
    <x v="3"/>
    <s v="0.4.CD.AA"/>
  </r>
  <r>
    <x v="106"/>
    <x v="3"/>
    <x v="8"/>
    <x v="106"/>
    <s v="143050.ZZ.ZZ"/>
    <n v="3142.7000000000003"/>
    <n v="-2248.9"/>
    <n v="-7640.5"/>
    <n v="-171913.81"/>
    <n v="-7640.5"/>
    <n v="-171443.91"/>
    <n v="-172744.44"/>
    <n v="-7655.5"/>
    <n v="-172812.07"/>
    <n v="-8622.06"/>
    <n v="-7655.5"/>
    <n v="-173578.12"/>
    <n v="-6827.79"/>
    <n v="-75483.154583333351"/>
    <x v="4"/>
    <s v="  Common Plant "/>
    <n v="19"/>
    <s v="  Common Plant "/>
    <x v="3"/>
    <x v="3"/>
    <s v="0.4.CD.AA"/>
  </r>
  <r>
    <x v="107"/>
    <x v="3"/>
    <x v="8"/>
    <x v="107"/>
    <s v="1431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08"/>
    <x v="3"/>
    <x v="8"/>
    <x v="108"/>
    <s v="143200.ZZ.ZZ"/>
    <n v="360000"/>
    <n v="231514.41"/>
    <n v="234014.41"/>
    <n v="229580.61000000002"/>
    <n v="170446.63"/>
    <n v="16446.63"/>
    <n v="16446.63"/>
    <n v="16446.63"/>
    <n v="16446.63"/>
    <n v="47696.63"/>
    <n v="81446.63"/>
    <n v="16446.63"/>
    <n v="635069.39"/>
    <n v="131205.59708333333"/>
    <x v="4"/>
    <s v="  Common Plant "/>
    <n v="19"/>
    <s v="  Common Plant "/>
    <x v="3"/>
    <x v="3"/>
    <s v="0.4.CD.AA"/>
  </r>
  <r>
    <x v="109"/>
    <x v="3"/>
    <x v="8"/>
    <x v="109"/>
    <s v="143210.ZZ.ZZ"/>
    <n v="624258.5"/>
    <n v="869803.02"/>
    <n v="1038484.12"/>
    <n v="1200078.95"/>
    <n v="1128455.42"/>
    <n v="1235660.98"/>
    <n v="1575733.62"/>
    <n v="2261449.52"/>
    <n v="1481431.1"/>
    <n v="1897537.25"/>
    <n v="1114363.55"/>
    <n v="1755045.67"/>
    <n v="918925.23"/>
    <n v="1360802.9220833334"/>
    <x v="4"/>
    <s v="  Common Plant "/>
    <n v="19"/>
    <s v="  Common Plant "/>
    <x v="2"/>
    <x v="2"/>
    <s v="0.1.ED.AN"/>
  </r>
  <r>
    <x v="110"/>
    <x v="3"/>
    <x v="8"/>
    <x v="110"/>
    <s v="1433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11"/>
    <x v="3"/>
    <x v="8"/>
    <x v="111"/>
    <s v="1433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12"/>
    <x v="3"/>
    <x v="8"/>
    <x v="112"/>
    <s v="143390.ZZ.ZZ"/>
    <n v="4044.4100000000003"/>
    <n v="3044.41"/>
    <n v="2589.41"/>
    <n v="2849.41"/>
    <n v="3834.41"/>
    <n v="3044.41"/>
    <n v="3914.41"/>
    <n v="4749.41"/>
    <n v="4749.41"/>
    <n v="4849.41"/>
    <n v="3979.4100000000003"/>
    <n v="3914.41"/>
    <n v="5044.41"/>
    <n v="3838.5766666666677"/>
    <x v="4"/>
    <s v="  Common Plant "/>
    <n v="19"/>
    <s v="  Common Plant "/>
    <x v="3"/>
    <x v="3"/>
    <s v="0.4.CD.AA"/>
  </r>
  <r>
    <x v="113"/>
    <x v="3"/>
    <x v="8"/>
    <x v="113"/>
    <s v="143500.ZZ.ZZ"/>
    <n v="2271244.63"/>
    <n v="1608155.29"/>
    <n v="801360.13"/>
    <n v="961915.23"/>
    <n v="925426.51"/>
    <n v="1307070.05"/>
    <n v="711630.28"/>
    <n v="707502.9"/>
    <n v="680782.31"/>
    <n v="1072043.69"/>
    <n v="759558.02"/>
    <n v="871362.91"/>
    <n v="2475489.19"/>
    <n v="1065014.5191666668"/>
    <x v="4"/>
    <s v="  Common Plant "/>
    <n v="19"/>
    <s v="  Common Plant "/>
    <x v="3"/>
    <x v="3"/>
    <s v="0.4.CD.AA"/>
  </r>
  <r>
    <x v="114"/>
    <x v="3"/>
    <x v="8"/>
    <x v="114"/>
    <s v="143501.ZZ.ZZ"/>
    <n v="0"/>
    <n v="47841.440000000002"/>
    <n v="29101.3"/>
    <n v="44552.11"/>
    <n v="57168"/>
    <n v="-2012.93"/>
    <n v="0"/>
    <n v="147194.04"/>
    <n v="88480.01"/>
    <n v="64821.75"/>
    <n v="66222.69"/>
    <n v="61458.69"/>
    <n v="232375.04000000001"/>
    <n v="60084.551666666674"/>
    <x v="4"/>
    <s v="  Common Plant "/>
    <n v="19"/>
    <s v="  Common Plant "/>
    <x v="2"/>
    <x v="2"/>
    <s v="0.1.ED.AN"/>
  </r>
  <r>
    <x v="115"/>
    <x v="3"/>
    <x v="8"/>
    <x v="115"/>
    <s v="143502.ZZ.ZZ"/>
    <n v="0"/>
    <n v="0"/>
    <n v="0"/>
    <n v="0"/>
    <n v="0"/>
    <n v="0"/>
    <n v="0"/>
    <n v="0"/>
    <n v="0"/>
    <n v="5000"/>
    <n v="1000"/>
    <n v="6000"/>
    <n v="0"/>
    <n v="1000"/>
    <x v="4"/>
    <s v="  Common Plant "/>
    <n v="19"/>
    <s v="  Common Plant "/>
    <x v="2"/>
    <x v="2"/>
    <s v="0.1.ED.AN"/>
  </r>
  <r>
    <x v="116"/>
    <x v="3"/>
    <x v="8"/>
    <x v="116"/>
    <s v="143510.ZZ.ZZ"/>
    <n v="0"/>
    <n v="16179.710000000001"/>
    <n v="16179.710000000001"/>
    <n v="16179.710000000001"/>
    <n v="16179.710000000001"/>
    <n v="0"/>
    <n v="16179.710000000001"/>
    <n v="0"/>
    <n v="16179.710000000001"/>
    <n v="0"/>
    <n v="0"/>
    <n v="16179.710000000001"/>
    <n v="0"/>
    <n v="9438.1641666666674"/>
    <x v="4"/>
    <s v="  Common Plant "/>
    <n v="19"/>
    <s v="  Common Plant "/>
    <x v="3"/>
    <x v="3"/>
    <s v="0.4.CD.AA"/>
  </r>
  <r>
    <x v="117"/>
    <x v="3"/>
    <x v="8"/>
    <x v="117"/>
    <s v="143550.ZZ.ZZ"/>
    <n v="702691.43"/>
    <n v="802023.38"/>
    <n v="763245.78"/>
    <n v="725057.73"/>
    <n v="604195.52"/>
    <n v="544461"/>
    <n v="551361.9"/>
    <n v="567287.1"/>
    <n v="581547.79"/>
    <n v="599307.16"/>
    <n v="614393.75"/>
    <n v="653389.24"/>
    <n v="509552.59"/>
    <n v="634366.03"/>
    <x v="4"/>
    <s v="  Common Plant "/>
    <n v="19"/>
    <s v="  Common Plant "/>
    <x v="3"/>
    <x v="3"/>
    <s v="0.4.CD.AA"/>
  </r>
  <r>
    <x v="118"/>
    <x v="3"/>
    <x v="8"/>
    <x v="118"/>
    <s v="1438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19"/>
    <x v="3"/>
    <x v="8"/>
    <x v="119"/>
    <s v="143900.ZZ.ZZ"/>
    <n v="0"/>
    <n v="0"/>
    <n v="1559.6100000000001"/>
    <n v="1559.6100000000001"/>
    <n v="1559.6100000000001"/>
    <n v="0"/>
    <n v="1559.6100000000001"/>
    <n v="0"/>
    <n v="1559.6100000000001"/>
    <n v="3119.2200000000003"/>
    <n v="-2205.39"/>
    <n v="34437.56"/>
    <n v="24663.87"/>
    <n v="4623.447916666667"/>
    <x v="4"/>
    <s v="  Common Plant "/>
    <n v="19"/>
    <s v="  Common Plant "/>
    <x v="3"/>
    <x v="3"/>
    <s v="0.4.CD.AA"/>
  </r>
  <r>
    <x v="120"/>
    <x v="0"/>
    <x v="3"/>
    <x v="120"/>
    <s v="144000.C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0"/>
    <x v="3"/>
    <x v="8"/>
    <x v="120"/>
    <s v="1440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1"/>
    <x v="3"/>
    <x v="8"/>
    <x v="121"/>
    <s v="14401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2"/>
    <x v="1"/>
    <x v="1"/>
    <x v="122"/>
    <s v="144030.ED.AN"/>
    <n v="-53939.23"/>
    <n v="-58345.85"/>
    <n v="-56772.1"/>
    <n v="-58727.78"/>
    <n v="-50346.76"/>
    <n v="-42620.270000000004"/>
    <n v="-45842.91"/>
    <n v="-45396.270000000004"/>
    <n v="-42070.090000000004"/>
    <n v="-47851.82"/>
    <n v="-57879.89"/>
    <n v="-59649.26"/>
    <n v="-44020.639999999999"/>
    <n v="-51206.911250000005"/>
    <x v="4"/>
    <s v="  Common Plant "/>
    <n v="19"/>
    <s v="  Common Plant "/>
    <x v="4"/>
    <x v="2"/>
    <s v="0.2.ED.AN"/>
  </r>
  <r>
    <x v="122"/>
    <x v="1"/>
    <x v="2"/>
    <x v="122"/>
    <s v="14403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2"/>
    <x v="1"/>
    <x v="3"/>
    <x v="122"/>
    <s v="144030.ED.WA"/>
    <n v="0"/>
    <n v="0"/>
    <n v="0"/>
    <n v="0"/>
    <n v="0"/>
    <n v="0"/>
    <n v="0"/>
    <n v="0"/>
    <n v="0"/>
    <n v="0"/>
    <n v="0"/>
    <n v="0"/>
    <n v="0"/>
    <n v="0"/>
    <x v="4"/>
    <s v="  Common Plant "/>
    <n v="19"/>
    <s v="  Common Plant "/>
    <x v="4"/>
    <x v="5"/>
    <s v="0.2.ED.WA"/>
  </r>
  <r>
    <x v="122"/>
    <x v="2"/>
    <x v="1"/>
    <x v="122"/>
    <s v="144030.GD.AN"/>
    <n v="-5735.91"/>
    <n v="-5801.26"/>
    <n v="-5027.82"/>
    <n v="-5648.31"/>
    <n v="-3824.7400000000002"/>
    <n v="-3788.39"/>
    <n v="-3566.2000000000003"/>
    <n v="-3580.9300000000003"/>
    <n v="-3317.2400000000002"/>
    <n v="-3332.2400000000002"/>
    <n v="-5257.28"/>
    <n v="-6659.85"/>
    <n v="-4843.95"/>
    <n v="-4591.1824999999999"/>
    <x v="4"/>
    <s v="  Common Plant "/>
    <n v="19"/>
    <s v="  Common Plant "/>
    <x v="4"/>
    <x v="6"/>
    <s v="0.2.GD.AN"/>
  </r>
  <r>
    <x v="122"/>
    <x v="2"/>
    <x v="5"/>
    <x v="122"/>
    <s v="144030.GD.AS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2"/>
    <x v="2"/>
    <x v="2"/>
    <x v="122"/>
    <s v="144030.G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2"/>
    <x v="2"/>
    <x v="7"/>
    <x v="122"/>
    <s v="144030.GD.OR"/>
    <n v="-3555.25"/>
    <n v="-4158.2"/>
    <n v="-3682"/>
    <n v="-4280.92"/>
    <n v="-4666.45"/>
    <n v="-4381.21"/>
    <n v="-4681.21"/>
    <n v="-4818.12"/>
    <n v="-4370.82"/>
    <n v="-4385.82"/>
    <n v="-5585.82"/>
    <n v="-5481.8"/>
    <n v="-5546.38"/>
    <n v="-4586.9320833333331"/>
    <x v="4"/>
    <s v="  Common Plant "/>
    <n v="19"/>
    <s v="  Common Plant "/>
    <x v="2"/>
    <x v="7"/>
    <s v="0.1.GD.OR"/>
  </r>
  <r>
    <x v="122"/>
    <x v="2"/>
    <x v="3"/>
    <x v="122"/>
    <s v="144030.GD.WA"/>
    <n v="-18.330000000000002"/>
    <n v="-18.330000000000002"/>
    <n v="-18.330000000000002"/>
    <n v="-18.330000000000002"/>
    <n v="-18.330000000000002"/>
    <n v="-18.330000000000002"/>
    <n v="-18.330000000000002"/>
    <n v="-18.330000000000002"/>
    <n v="-18.330000000000002"/>
    <n v="-18.330000000000002"/>
    <n v="-18.330000000000002"/>
    <n v="-18.330000000000002"/>
    <n v="-18.330000000000002"/>
    <n v="-18.330000000000005"/>
    <x v="4"/>
    <s v="  Common Plant "/>
    <n v="19"/>
    <s v="  Common Plant "/>
    <x v="4"/>
    <x v="8"/>
    <s v="0.2.GD.WA"/>
  </r>
  <r>
    <x v="123"/>
    <x v="1"/>
    <x v="2"/>
    <x v="123"/>
    <s v="14408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3"/>
    <x v="2"/>
    <x v="7"/>
    <x v="123"/>
    <s v="14408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3"/>
    <x v="3"/>
    <x v="8"/>
    <x v="123"/>
    <s v="1440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4"/>
    <x v="0"/>
    <x v="0"/>
    <x v="124"/>
    <s v="14414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4"/>
    <x v="3"/>
    <x v="8"/>
    <x v="124"/>
    <s v="14414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5"/>
    <x v="0"/>
    <x v="0"/>
    <x v="125"/>
    <s v="14420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5"/>
    <x v="0"/>
    <x v="2"/>
    <x v="125"/>
    <s v="144200.CD.ID"/>
    <n v="25578103.940000001"/>
    <n v="23535653.739999998"/>
    <n v="21971904.170000002"/>
    <n v="15796957.34"/>
    <n v="15921222.35"/>
    <n v="16210915.119999999"/>
    <n v="16414713.710000001"/>
    <n v="16575083.460000001"/>
    <n v="16722781.24"/>
    <n v="16846599.149999999"/>
    <n v="16954062.550000001"/>
    <n v="17049409.379999999"/>
    <n v="17126034.059999999"/>
    <n v="17945947.600833338"/>
    <x v="4"/>
    <s v="  Common Plant "/>
    <n v="19"/>
    <s v="  Common Plant "/>
    <x v="4"/>
    <x v="9"/>
    <s v="0.2.CD.ID"/>
  </r>
  <r>
    <x v="125"/>
    <x v="0"/>
    <x v="3"/>
    <x v="125"/>
    <s v="144200.CD.WA"/>
    <n v="56688093.390000001"/>
    <n v="52911804.289999999"/>
    <n v="49817094.590000004"/>
    <n v="32435988.440000001"/>
    <n v="32796817.5"/>
    <n v="35183847.990000002"/>
    <n v="35661575.399999999"/>
    <n v="36108554.350000001"/>
    <n v="36533414.609999999"/>
    <n v="36903399.640000001"/>
    <n v="37282717.57"/>
    <n v="37568546.060000002"/>
    <n v="38101549.789999999"/>
    <n v="39216548.502499998"/>
    <x v="4"/>
    <s v="  Common Plant "/>
    <n v="19"/>
    <s v="  Common Plant "/>
    <x v="4"/>
    <x v="10"/>
    <s v="0.2.CD.WA"/>
  </r>
  <r>
    <x v="125"/>
    <x v="0"/>
    <x v="8"/>
    <x v="125"/>
    <s v="144200.CD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5"/>
    <x v="1"/>
    <x v="4"/>
    <x v="125"/>
    <s v="144200.ED.MT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5"/>
    <x v="2"/>
    <x v="6"/>
    <x v="125"/>
    <s v="144200.GD.CA"/>
    <n v="964460.5"/>
    <n v="854177.48"/>
    <n v="834221.66"/>
    <n v="512764.56"/>
    <n v="512764.56"/>
    <n v="160521.1"/>
    <n v="160521.1"/>
    <n v="160521.1"/>
    <n v="160521.1"/>
    <n v="160521.1"/>
    <n v="160521.1"/>
    <n v="160521.1"/>
    <n v="160521.1"/>
    <n v="366672.23000000004"/>
    <x v="4"/>
    <s v="  Common Plant "/>
    <n v="19"/>
    <s v="  Common Plant "/>
    <x v="4"/>
    <x v="3"/>
    <s v="0.2.CD.AA"/>
  </r>
  <r>
    <x v="125"/>
    <x v="2"/>
    <x v="7"/>
    <x v="125"/>
    <s v="144200.GD.OR"/>
    <n v="14758547.02"/>
    <n v="13918032.539999999"/>
    <n v="13605099.550000001"/>
    <n v="11630917.109999999"/>
    <n v="11736979.869999999"/>
    <n v="10163805.710000001"/>
    <n v="10307125.060000001"/>
    <n v="10445118.539999999"/>
    <n v="10554246.49"/>
    <n v="10635933.630000001"/>
    <n v="10695961.84"/>
    <n v="10735581.57"/>
    <n v="10780378.73"/>
    <n v="11433188.732083334"/>
    <x v="4"/>
    <s v="  Common Plant "/>
    <n v="19"/>
    <s v="  Common Plant "/>
    <x v="2"/>
    <x v="7"/>
    <s v="0.1.GD.OR"/>
  </r>
  <r>
    <x v="126"/>
    <x v="0"/>
    <x v="0"/>
    <x v="126"/>
    <s v="14460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6"/>
    <x v="0"/>
    <x v="2"/>
    <x v="126"/>
    <s v="144600.CD.ID"/>
    <n v="-4952143.92"/>
    <n v="-4899981.0199999996"/>
    <n v="-4755785.38"/>
    <n v="-4629295.09"/>
    <n v="-4657969.55"/>
    <n v="-4690453.03"/>
    <n v="-4716335.83"/>
    <n v="-4751880.67"/>
    <n v="-4778844.58"/>
    <n v="-4814113.7699999996"/>
    <n v="-4853806.95"/>
    <n v="-4888882.7699999996"/>
    <n v="-4912578.3899999997"/>
    <n v="-4780809.1495833332"/>
    <x v="4"/>
    <s v="  Common Plant "/>
    <n v="19"/>
    <s v="  Common Plant "/>
    <x v="4"/>
    <x v="9"/>
    <s v="0.2.CD.ID"/>
  </r>
  <r>
    <x v="126"/>
    <x v="0"/>
    <x v="3"/>
    <x v="126"/>
    <s v="144600.CD.WA"/>
    <n v="-10584122.6"/>
    <n v="-10604704.07"/>
    <n v="-10448918.720000001"/>
    <n v="-10156438.689999999"/>
    <n v="-10233858.029999999"/>
    <n v="-10319815.51"/>
    <n v="-10387912.949999999"/>
    <n v="-10457499.789999999"/>
    <n v="-10531005.890000001"/>
    <n v="-10605238.630000001"/>
    <n v="-10667089.65"/>
    <n v="-10730648.85"/>
    <n v="-10786222.189999999"/>
    <n v="-10485691.931249999"/>
    <x v="4"/>
    <s v="  Common Plant "/>
    <n v="19"/>
    <s v="  Common Plant "/>
    <x v="4"/>
    <x v="10"/>
    <s v="0.2.CD.WA"/>
  </r>
  <r>
    <x v="126"/>
    <x v="1"/>
    <x v="3"/>
    <x v="126"/>
    <s v="14460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6"/>
    <x v="2"/>
    <x v="6"/>
    <x v="126"/>
    <s v="144600.GD.CA"/>
    <n v="-84099.44"/>
    <n v="-83503.08"/>
    <n v="-81673.66"/>
    <n v="-80198.400000000009"/>
    <n v="-80198.400000000009"/>
    <n v="-80198.400000000009"/>
    <n v="-80198.400000000009"/>
    <n v="-80198.400000000009"/>
    <n v="-80198.400000000009"/>
    <n v="-80198.400000000009"/>
    <n v="-80198.400000000009"/>
    <n v="-80198.400000000009"/>
    <n v="-80198.400000000009"/>
    <n v="-80759.271666666682"/>
    <x v="4"/>
    <s v="  Common Plant "/>
    <n v="19"/>
    <s v="  Common Plant "/>
    <x v="4"/>
    <x v="3"/>
    <s v="0.2.CD.AA"/>
  </r>
  <r>
    <x v="126"/>
    <x v="2"/>
    <x v="7"/>
    <x v="126"/>
    <s v="144600.GD.OR"/>
    <n v="-2340801.7999999998"/>
    <n v="-2341970.46"/>
    <n v="-2275784.11"/>
    <n v="-2297558.64"/>
    <n v="-2312670.6800000002"/>
    <n v="-2323598.2800000003"/>
    <n v="-2340121.7400000002"/>
    <n v="-2352792.79"/>
    <n v="-2366111.04"/>
    <n v="-2391498.83"/>
    <n v="-2426587.04"/>
    <n v="-2456964"/>
    <n v="-2486053.65"/>
    <n v="-2358257.1112500001"/>
    <x v="4"/>
    <s v="  Common Plant "/>
    <n v="19"/>
    <s v="  Common Plant "/>
    <x v="2"/>
    <x v="7"/>
    <s v="0.1.GD.OR"/>
  </r>
  <r>
    <x v="127"/>
    <x v="1"/>
    <x v="1"/>
    <x v="127"/>
    <s v="144610.ED.AN"/>
    <n v="0"/>
    <n v="0"/>
    <n v="0"/>
    <n v="0"/>
    <n v="0"/>
    <n v="0"/>
    <n v="0"/>
    <n v="0"/>
    <n v="0"/>
    <n v="0"/>
    <n v="0"/>
    <n v="0"/>
    <n v="0"/>
    <n v="0"/>
    <x v="4"/>
    <s v="  Common Plant "/>
    <n v="19"/>
    <s v="  Common Plant "/>
    <x v="4"/>
    <x v="2"/>
    <s v="0.2.ED.AN"/>
  </r>
  <r>
    <x v="127"/>
    <x v="2"/>
    <x v="0"/>
    <x v="127"/>
    <s v="144610.GD.AA"/>
    <n v="0"/>
    <n v="0"/>
    <n v="0"/>
    <n v="0"/>
    <n v="0"/>
    <n v="0"/>
    <n v="0"/>
    <n v="0"/>
    <n v="0"/>
    <n v="0"/>
    <n v="0"/>
    <n v="0"/>
    <n v="0"/>
    <n v="0"/>
    <x v="4"/>
    <s v="  Common Plant "/>
    <n v="19"/>
    <s v="  Common Plant "/>
    <x v="4"/>
    <x v="4"/>
    <s v="0.2.GD.AA"/>
  </r>
  <r>
    <x v="128"/>
    <x v="0"/>
    <x v="2"/>
    <x v="128"/>
    <s v="144700.CD.ID"/>
    <n v="-4374415.96"/>
    <n v="-2544263.96"/>
    <n v="-2467378.77"/>
    <n v="-2279562.9"/>
    <n v="-2301003.7800000003"/>
    <n v="-2321922.0300000003"/>
    <n v="-2341726.9300000002"/>
    <n v="-2366044.2200000002"/>
    <n v="-2393824.37"/>
    <n v="-2413438.2400000002"/>
    <n v="-2434283.06"/>
    <n v="-2454406.7200000002"/>
    <n v="-2470108.37"/>
    <n v="-2478343.0954166665"/>
    <x v="4"/>
    <s v="  Common Plant "/>
    <n v="19"/>
    <s v="  Common Plant "/>
    <x v="4"/>
    <x v="9"/>
    <s v="0.2.CD.ID"/>
  </r>
  <r>
    <x v="128"/>
    <x v="0"/>
    <x v="3"/>
    <x v="128"/>
    <s v="144700.CD.WA"/>
    <n v="-8938244.3300000001"/>
    <n v="-5204501.33"/>
    <n v="-5012296.45"/>
    <n v="-4517836.2699999996"/>
    <n v="-4570889.8600000003"/>
    <n v="-4630854.88"/>
    <n v="-4672897.3"/>
    <n v="-4731858.84"/>
    <n v="-4800715.9000000004"/>
    <n v="-4853380.3"/>
    <n v="-4923457.87"/>
    <n v="-4963111.62"/>
    <n v="-5012658.66"/>
    <n v="-4988104.3429166656"/>
    <x v="4"/>
    <s v="  Common Plant "/>
    <n v="19"/>
    <s v="  Common Plant "/>
    <x v="4"/>
    <x v="10"/>
    <s v="0.2.CD.WA"/>
  </r>
  <r>
    <x v="128"/>
    <x v="1"/>
    <x v="2"/>
    <x v="128"/>
    <s v="14470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8"/>
    <x v="1"/>
    <x v="3"/>
    <x v="128"/>
    <s v="14470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8"/>
    <x v="2"/>
    <x v="6"/>
    <x v="128"/>
    <s v="144700.GD.CA"/>
    <n v="-149261.37"/>
    <n v="-53629.840000000004"/>
    <n v="-52106.450000000004"/>
    <n v="-61131.61"/>
    <n v="-61131.61"/>
    <n v="-61131.61"/>
    <n v="-61131.61"/>
    <n v="-61131.61"/>
    <n v="-61131.61"/>
    <n v="-61131.61"/>
    <n v="-61131.61"/>
    <n v="-61131.61"/>
    <n v="-61131.61"/>
    <n v="-63426.439166666656"/>
    <x v="4"/>
    <s v="  Common Plant "/>
    <n v="19"/>
    <s v="  Common Plant "/>
    <x v="4"/>
    <x v="3"/>
    <s v="0.2.CD.AA"/>
  </r>
  <r>
    <x v="128"/>
    <x v="2"/>
    <x v="7"/>
    <x v="128"/>
    <s v="144700.GD.OR"/>
    <n v="-3251596"/>
    <n v="-2360176.5"/>
    <n v="-2368366.5499999998"/>
    <n v="-2294299.23"/>
    <n v="-2316106.29"/>
    <n v="-2331076.5300000003"/>
    <n v="-2342275.29"/>
    <n v="-2360249.29"/>
    <n v="-2375709.14"/>
    <n v="-2388256.87"/>
    <n v="-2411806.0499999998"/>
    <n v="-2421003.8199999998"/>
    <n v="-2434454.16"/>
    <n v="-2401029.2200000002"/>
    <x v="4"/>
    <s v="  Common Plant "/>
    <n v="19"/>
    <s v="  Common Plant "/>
    <x v="2"/>
    <x v="7"/>
    <s v="0.1.GD.OR"/>
  </r>
  <r>
    <x v="129"/>
    <x v="0"/>
    <x v="0"/>
    <x v="127"/>
    <s v="144990.CD.AA"/>
    <n v="-67904437.659999996"/>
    <n v="-67892935"/>
    <n v="-63799161.549999997"/>
    <n v="-39178532.549999997"/>
    <n v="-39567352.689999998"/>
    <n v="-39963149.280000001"/>
    <n v="-40354816.280000001"/>
    <n v="-40742353.689999998"/>
    <n v="-41134020.689999998"/>
    <n v="-41525686.689999998"/>
    <n v="-41917352.689999998"/>
    <n v="-42309018.689999998"/>
    <n v="-42700684.689999998"/>
    <n v="-46140578.414583333"/>
    <x v="4"/>
    <s v="  Common Plant "/>
    <n v="19"/>
    <s v="  Common Plant "/>
    <x v="4"/>
    <x v="3"/>
    <s v="0.2.CD.AA"/>
  </r>
  <r>
    <x v="129"/>
    <x v="0"/>
    <x v="1"/>
    <x v="127"/>
    <s v="144990.C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9"/>
    <x v="2"/>
    <x v="5"/>
    <x v="127"/>
    <s v="144990.GD.AS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29"/>
    <x v="3"/>
    <x v="8"/>
    <x v="127"/>
    <s v="14499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30"/>
    <x v="3"/>
    <x v="8"/>
    <x v="129"/>
    <s v="145000.ZZ.ZZ"/>
    <n v="314683.26"/>
    <n v="634476"/>
    <n v="565998.19000000006"/>
    <n v="772765.74"/>
    <n v="774829.98"/>
    <n v="1303137.3900000001"/>
    <n v="1566834.74"/>
    <n v="1646166.31"/>
    <n v="1650710.1800000002"/>
    <n v="1700134.75"/>
    <n v="1784943.3399999999"/>
    <n v="2064809.28"/>
    <n v="5720833.7199999997"/>
    <n v="1456880.365833333"/>
    <x v="18"/>
    <s v="  Common Plant "/>
    <n v="19"/>
    <s v="  Common Plant "/>
    <x v="0"/>
    <x v="0"/>
    <s v="45.0.0"/>
  </r>
  <r>
    <x v="131"/>
    <x v="3"/>
    <x v="8"/>
    <x v="130"/>
    <s v="146000.ZZ.ZZ"/>
    <n v="700835.48"/>
    <n v="35055.07"/>
    <n v="234600.05000000002"/>
    <n v="228338.01"/>
    <n v="84137.37"/>
    <n v="166623.92000000001"/>
    <n v="165830.38"/>
    <n v="123889.91"/>
    <n v="87635.430000000008"/>
    <n v="18797.310000000001"/>
    <n v="250441.58000000002"/>
    <n v="60048.23"/>
    <n v="286695.96000000002"/>
    <n v="162430.24833333335"/>
    <x v="18"/>
    <s v="  Common Plant "/>
    <n v="19"/>
    <s v="  Common Plant "/>
    <x v="0"/>
    <x v="0"/>
    <s v="45.0.0"/>
  </r>
  <r>
    <x v="132"/>
    <x v="3"/>
    <x v="8"/>
    <x v="131"/>
    <s v="1461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33"/>
    <x v="3"/>
    <x v="8"/>
    <x v="132"/>
    <s v="1461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34"/>
    <x v="3"/>
    <x v="8"/>
    <x v="133"/>
    <s v="1462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35"/>
    <x v="3"/>
    <x v="8"/>
    <x v="134"/>
    <s v="146205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36"/>
    <x v="3"/>
    <x v="8"/>
    <x v="135"/>
    <s v="14621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37"/>
    <x v="3"/>
    <x v="8"/>
    <x v="136"/>
    <s v="14624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38"/>
    <x v="3"/>
    <x v="8"/>
    <x v="137"/>
    <s v="146250.ZZ.ZZ"/>
    <n v="0"/>
    <n v="0"/>
    <n v="-0.02"/>
    <n v="-0.02"/>
    <n v="-0.02"/>
    <n v="0"/>
    <n v="0"/>
    <n v="0"/>
    <n v="0"/>
    <n v="0"/>
    <n v="0"/>
    <n v="0"/>
    <n v="0"/>
    <n v="-5.0000000000000001E-3"/>
    <x v="18"/>
    <s v="  Common Plant "/>
    <n v="19"/>
    <s v="  Common Plant "/>
    <x v="0"/>
    <x v="0"/>
    <s v="45.0.0"/>
  </r>
  <r>
    <x v="139"/>
    <x v="3"/>
    <x v="8"/>
    <x v="138"/>
    <s v="14626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40"/>
    <x v="3"/>
    <x v="8"/>
    <x v="139"/>
    <s v="14629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41"/>
    <x v="3"/>
    <x v="8"/>
    <x v="140"/>
    <s v="146300.ZZ.ZZ"/>
    <n v="0"/>
    <n v="0"/>
    <n v="0"/>
    <n v="0"/>
    <n v="0"/>
    <n v="0"/>
    <n v="0"/>
    <n v="0"/>
    <n v="0"/>
    <n v="0"/>
    <n v="0"/>
    <n v="0"/>
    <n v="0"/>
    <n v="0"/>
    <x v="18"/>
    <s v="  Common Plant "/>
    <n v="19"/>
    <s v="  Common Plant "/>
    <x v="0"/>
    <x v="0"/>
    <s v="45.0.0"/>
  </r>
  <r>
    <x v="142"/>
    <x v="3"/>
    <x v="8"/>
    <x v="141"/>
    <s v="14631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43"/>
    <x v="3"/>
    <x v="8"/>
    <x v="142"/>
    <s v="14632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44"/>
    <x v="3"/>
    <x v="8"/>
    <x v="143"/>
    <s v="14634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45"/>
    <x v="3"/>
    <x v="8"/>
    <x v="144"/>
    <s v="14636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46"/>
    <x v="3"/>
    <x v="8"/>
    <x v="145"/>
    <s v="14637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47"/>
    <x v="3"/>
    <x v="8"/>
    <x v="146"/>
    <s v="1465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48"/>
    <x v="3"/>
    <x v="8"/>
    <x v="147"/>
    <s v="14661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49"/>
    <x v="3"/>
    <x v="8"/>
    <x v="148"/>
    <s v="151120.ZZ.ZZ"/>
    <n v="1889075.63"/>
    <n v="2058450.11"/>
    <n v="2041893.45"/>
    <n v="2058434.06"/>
    <n v="2649349.4699999997"/>
    <n v="2768643.01"/>
    <n v="3068165.26"/>
    <n v="2320542.16"/>
    <n v="2253121.17"/>
    <n v="2331798.5300000003"/>
    <n v="2331676.67"/>
    <n v="2246126.83"/>
    <n v="2253166.5499999998"/>
    <n v="2349943.4841666664"/>
    <x v="4"/>
    <s v="  Common Plant "/>
    <n v="19"/>
    <s v="  Common Plant "/>
    <x v="2"/>
    <x v="2"/>
    <s v="0.1.ED.AN"/>
  </r>
  <r>
    <x v="150"/>
    <x v="3"/>
    <x v="8"/>
    <x v="149"/>
    <s v="151210.ZZ.ZZ"/>
    <n v="2231691.5699999998"/>
    <n v="1914780.3399999999"/>
    <n v="1784005.29"/>
    <n v="1419496.05"/>
    <n v="1246200.51"/>
    <n v="1496306.5"/>
    <n v="2062988.43"/>
    <n v="1873542.53"/>
    <n v="1648271.3"/>
    <n v="1418749.67"/>
    <n v="1404441.67"/>
    <n v="1239599.3400000001"/>
    <n v="916883.07000000007"/>
    <n v="1590222.4124999999"/>
    <x v="4"/>
    <s v="  Common Plant "/>
    <n v="19"/>
    <s v="  Common Plant "/>
    <x v="2"/>
    <x v="2"/>
    <s v="0.1.ED.AN"/>
  </r>
  <r>
    <x v="151"/>
    <x v="3"/>
    <x v="8"/>
    <x v="150"/>
    <s v="15131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52"/>
    <x v="3"/>
    <x v="8"/>
    <x v="151"/>
    <s v="15141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53"/>
    <x v="3"/>
    <x v="8"/>
    <x v="152"/>
    <s v="154100.ZZ.ZZ"/>
    <n v="20505049.530000001"/>
    <n v="20946825.039999999"/>
    <n v="30386671.82"/>
    <n v="21217904.43"/>
    <n v="21150247.649999999"/>
    <n v="21899744.050000001"/>
    <n v="23713738.239999998"/>
    <n v="24725281.379999999"/>
    <n v="24889018.43"/>
    <n v="23785034.600000001"/>
    <n v="23384278.649999999"/>
    <n v="23089066.649999999"/>
    <n v="23271820.489999998"/>
    <n v="23423020.495833334"/>
    <x v="4"/>
    <s v="  Common Plant "/>
    <n v="19"/>
    <s v="  Common Plant "/>
    <x v="3"/>
    <x v="3"/>
    <s v="0.4.CD.AA"/>
  </r>
  <r>
    <x v="154"/>
    <x v="3"/>
    <x v="8"/>
    <x v="153"/>
    <s v="154300.ZZ.ZZ"/>
    <n v="879996.13"/>
    <n v="906654.83000000007"/>
    <n v="906604.83000000007"/>
    <n v="906604.83000000007"/>
    <n v="923874.91"/>
    <n v="904199.78"/>
    <n v="903449.91"/>
    <n v="883639.38"/>
    <n v="890612.94000000006"/>
    <n v="848820.23"/>
    <n v="828756.81"/>
    <n v="832556.9"/>
    <n v="841775.87"/>
    <n v="883055.11250000016"/>
    <x v="4"/>
    <s v="  Common Plant "/>
    <n v="19"/>
    <s v="  Common Plant "/>
    <x v="2"/>
    <x v="2"/>
    <s v="0.1.ED.AN"/>
  </r>
  <r>
    <x v="155"/>
    <x v="3"/>
    <x v="8"/>
    <x v="154"/>
    <s v="154400.ZZ.ZZ"/>
    <n v="2490351.15"/>
    <n v="2495360.15"/>
    <n v="2503353.15"/>
    <n v="2514594.15"/>
    <n v="2518813.15"/>
    <n v="2498175.15"/>
    <n v="2422170.15"/>
    <n v="2427731.15"/>
    <n v="2497995.15"/>
    <n v="2466768.15"/>
    <n v="2480971.15"/>
    <n v="2484833.15"/>
    <n v="2540766.15"/>
    <n v="2485526.941666666"/>
    <x v="4"/>
    <s v="  Common Plant "/>
    <n v="19"/>
    <s v="  Common Plant "/>
    <x v="2"/>
    <x v="2"/>
    <s v="0.1.ED.AN"/>
  </r>
  <r>
    <x v="156"/>
    <x v="3"/>
    <x v="8"/>
    <x v="155"/>
    <s v="154500.ZZ.ZZ"/>
    <n v="0"/>
    <n v="0"/>
    <n v="0"/>
    <n v="0"/>
    <n v="70584"/>
    <n v="0"/>
    <n v="0"/>
    <n v="90233.52"/>
    <n v="0"/>
    <n v="0"/>
    <n v="0"/>
    <n v="0"/>
    <n v="1347.5"/>
    <n v="13457.605833333335"/>
    <x v="4"/>
    <s v="  Common Plant "/>
    <n v="19"/>
    <s v="  Common Plant "/>
    <x v="3"/>
    <x v="3"/>
    <s v="0.4.CD.AA"/>
  </r>
  <r>
    <x v="157"/>
    <x v="3"/>
    <x v="8"/>
    <x v="156"/>
    <s v="154550.ZZ.ZZ"/>
    <n v="0"/>
    <n v="29166.48"/>
    <n v="29156.75"/>
    <n v="0"/>
    <n v="-3048.02"/>
    <n v="-2900.79"/>
    <n v="0"/>
    <n v="-862.53"/>
    <n v="-1970.6000000000001"/>
    <n v="0"/>
    <n v="-2519.6"/>
    <n v="-2525.89"/>
    <n v="0"/>
    <n v="3707.9833333333336"/>
    <x v="4"/>
    <s v="  Common Plant "/>
    <n v="19"/>
    <s v="  Common Plant "/>
    <x v="3"/>
    <x v="3"/>
    <s v="0.4.CD.AA"/>
  </r>
  <r>
    <x v="158"/>
    <x v="3"/>
    <x v="8"/>
    <x v="157"/>
    <s v="154560.ZZ.ZZ"/>
    <n v="0"/>
    <n v="280.12"/>
    <n v="1019.57"/>
    <n v="1294.78"/>
    <n v="76044.78"/>
    <n v="81957.59"/>
    <n v="78663.34"/>
    <n v="78842.03"/>
    <n v="75100.05"/>
    <n v="75249.279999999999"/>
    <n v="1128.1300000000001"/>
    <n v="2628.13"/>
    <n v="0"/>
    <n v="39350.649999999994"/>
    <x v="4"/>
    <s v="  Common Plant "/>
    <n v="19"/>
    <s v="  Common Plant "/>
    <x v="3"/>
    <x v="3"/>
    <s v="0.4.CD.AA"/>
  </r>
  <r>
    <x v="159"/>
    <x v="3"/>
    <x v="8"/>
    <x v="158"/>
    <s v="1630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60"/>
    <x v="3"/>
    <x v="8"/>
    <x v="159"/>
    <s v="163200.ZZ.ZZ"/>
    <n v="0"/>
    <n v="-2719.23"/>
    <n v="4554.59"/>
    <n v="0"/>
    <n v="15964.77"/>
    <n v="24674.77"/>
    <n v="0"/>
    <n v="-2338.21"/>
    <n v="24137.06"/>
    <n v="0"/>
    <n v="109006.65000000001"/>
    <n v="115221.79000000001"/>
    <n v="0"/>
    <n v="24041.84916666667"/>
    <x v="4"/>
    <s v="  Common Plant "/>
    <n v="19"/>
    <s v="  Common Plant "/>
    <x v="3"/>
    <x v="3"/>
    <s v="0.4.CD.AA"/>
  </r>
  <r>
    <x v="161"/>
    <x v="2"/>
    <x v="1"/>
    <x v="160"/>
    <s v="164100.GD.AN"/>
    <n v="15172997.41"/>
    <n v="5178103.96"/>
    <n v="4001352.95"/>
    <n v="137846.06"/>
    <n v="-7836.74"/>
    <n v="4005376.72"/>
    <n v="9722993.8599999994"/>
    <n v="14834369.029999999"/>
    <n v="18899520.329999998"/>
    <n v="21218538.870000001"/>
    <n v="21506109.829999998"/>
    <n v="18170798.59"/>
    <n v="11613947.029999999"/>
    <n v="10921720.473333335"/>
    <x v="9"/>
    <s v="  Common Plant "/>
    <n v="19"/>
    <s v="  Common Plant "/>
    <x v="0"/>
    <x v="0"/>
    <s v="23.0.0"/>
  </r>
  <r>
    <x v="161"/>
    <x v="2"/>
    <x v="7"/>
    <x v="160"/>
    <s v="164100.GD.OR"/>
    <n v="1878517.8599999999"/>
    <n v="74490.31"/>
    <n v="68025.83"/>
    <n v="68025.83"/>
    <n v="-0.23"/>
    <n v="819008.81"/>
    <n v="1058402.5900000001"/>
    <n v="1419727.82"/>
    <n v="2052922.99"/>
    <n v="2282838.35"/>
    <n v="2344188.9700000002"/>
    <n v="1806272.26"/>
    <n v="1278143.8400000001"/>
    <n v="1131019.5316666667"/>
    <x v="9"/>
    <s v="  Common Plant "/>
    <n v="19"/>
    <s v="  Common Plant "/>
    <x v="0"/>
    <x v="0"/>
    <s v="23.0.0"/>
  </r>
  <r>
    <x v="162"/>
    <x v="2"/>
    <x v="7"/>
    <x v="161"/>
    <s v="164105.GD.OR"/>
    <n v="221685.78"/>
    <n v="123238.35"/>
    <n v="123238.35"/>
    <n v="123238.35"/>
    <n v="7430.1"/>
    <n v="7430.1"/>
    <n v="112085.09"/>
    <n v="150458.48000000001"/>
    <n v="223721.24"/>
    <n v="257142.23"/>
    <n v="257142.23"/>
    <n v="257142.23"/>
    <n v="135148.54999999999"/>
    <n v="151723.65958333333"/>
    <x v="9"/>
    <s v="  Common Plant "/>
    <n v="19"/>
    <s v="  Common Plant "/>
    <x v="0"/>
    <x v="0"/>
    <s v="23.0.0"/>
  </r>
  <r>
    <x v="163"/>
    <x v="2"/>
    <x v="7"/>
    <x v="162"/>
    <s v="16411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64"/>
    <x v="2"/>
    <x v="0"/>
    <x v="163"/>
    <s v="164115.GD.AA"/>
    <n v="3085.73"/>
    <n v="518.85"/>
    <n v="19252.850000000002"/>
    <n v="165.58"/>
    <n v="-87.34"/>
    <n v="407.22"/>
    <n v="192.48000000000002"/>
    <n v="126.94"/>
    <n v="88.89"/>
    <n v="86.5"/>
    <n v="599765.12"/>
    <n v="246429.71"/>
    <n v="1470.39"/>
    <n v="72435.404999999999"/>
    <x v="9"/>
    <s v="  Common Plant "/>
    <n v="19"/>
    <s v="  Common Plant "/>
    <x v="0"/>
    <x v="0"/>
    <s v="23.0.0"/>
  </r>
  <r>
    <x v="164"/>
    <x v="2"/>
    <x v="1"/>
    <x v="163"/>
    <s v="164115.GD.AN"/>
    <n v="0"/>
    <n v="0"/>
    <n v="0"/>
    <n v="0"/>
    <n v="0"/>
    <n v="0"/>
    <n v="0"/>
    <n v="0"/>
    <n v="0"/>
    <n v="0"/>
    <n v="0"/>
    <n v="0"/>
    <n v="0"/>
    <n v="0"/>
    <x v="9"/>
    <s v="  Common Plant "/>
    <n v="19"/>
    <s v="  Common Plant "/>
    <x v="0"/>
    <x v="0"/>
    <s v="23.0.0"/>
  </r>
  <r>
    <x v="164"/>
    <x v="2"/>
    <x v="7"/>
    <x v="163"/>
    <s v="164115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65"/>
    <x v="2"/>
    <x v="1"/>
    <x v="164"/>
    <s v="16420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65"/>
    <x v="2"/>
    <x v="6"/>
    <x v="164"/>
    <s v="16420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65"/>
    <x v="2"/>
    <x v="7"/>
    <x v="164"/>
    <s v="16420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66"/>
    <x v="2"/>
    <x v="6"/>
    <x v="165"/>
    <s v="16423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67"/>
    <x v="3"/>
    <x v="8"/>
    <x v="166"/>
    <s v="165100.ZZ.ZZ"/>
    <n v="2490855.2999999998"/>
    <n v="4832541.0600000005"/>
    <n v="4365905.12"/>
    <n v="3899269.18"/>
    <n v="3432633.19"/>
    <n v="2965997.2800000003"/>
    <n v="2637071.48"/>
    <n v="2314535.7200000002"/>
    <n v="1844590.58"/>
    <n v="1374645.44"/>
    <n v="904700.3"/>
    <n v="592648.64"/>
    <n v="2878499.27"/>
    <n v="2654101.2729166667"/>
    <x v="4"/>
    <s v="  Common Plant "/>
    <n v="19"/>
    <s v="  Common Plant "/>
    <x v="3"/>
    <x v="3"/>
    <s v="0.4.CD.AA"/>
  </r>
  <r>
    <x v="168"/>
    <x v="3"/>
    <x v="8"/>
    <x v="167"/>
    <s v="165110.ZZ.ZZ"/>
    <n v="0"/>
    <n v="0"/>
    <n v="0"/>
    <n v="0"/>
    <n v="0"/>
    <n v="0"/>
    <n v="0"/>
    <n v="0"/>
    <n v="0"/>
    <n v="0"/>
    <n v="0"/>
    <n v="10739.67"/>
    <n v="10739.67"/>
    <n v="1342.45875"/>
    <x v="4"/>
    <s v="  Common Plant "/>
    <n v="19"/>
    <s v="  Common Plant "/>
    <x v="3"/>
    <x v="3"/>
    <s v="0.4.CD.AA"/>
  </r>
  <r>
    <x v="169"/>
    <x v="3"/>
    <x v="8"/>
    <x v="168"/>
    <s v="16512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70"/>
    <x v="3"/>
    <x v="8"/>
    <x v="169"/>
    <s v="16513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71"/>
    <x v="3"/>
    <x v="8"/>
    <x v="170"/>
    <s v="16514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72"/>
    <x v="3"/>
    <x v="0"/>
    <x v="171"/>
    <s v="165150.ZZ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72"/>
    <x v="3"/>
    <x v="8"/>
    <x v="171"/>
    <s v="165150.ZZ.ZZ"/>
    <n v="3279868.34"/>
    <n v="2878177.5700000003"/>
    <n v="3114067"/>
    <n v="3137037.06"/>
    <n v="3933232.5300000003"/>
    <n v="3659715.64"/>
    <n v="3341578.39"/>
    <n v="3008236.26"/>
    <n v="2753643.38"/>
    <n v="2538702.4900000002"/>
    <n v="2300878.73"/>
    <n v="2135190.0499999998"/>
    <n v="2637046.89"/>
    <n v="2979909.7262500003"/>
    <x v="4"/>
    <s v="  Common Plant "/>
    <n v="19"/>
    <s v="  Common Plant "/>
    <x v="3"/>
    <x v="3"/>
    <s v="0.4.CD.AA"/>
  </r>
  <r>
    <x v="173"/>
    <x v="3"/>
    <x v="8"/>
    <x v="172"/>
    <s v="16517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74"/>
    <x v="3"/>
    <x v="8"/>
    <x v="173"/>
    <s v="165180.ZZ.ZZ"/>
    <n v="58554.65"/>
    <n v="48337.37"/>
    <n v="92713.53"/>
    <n v="73261.02"/>
    <n v="88366.290000000008"/>
    <n v="71655.600000000006"/>
    <n v="54944.91"/>
    <n v="125496.45"/>
    <n v="116799.55"/>
    <n v="96666.37"/>
    <n v="76322.75"/>
    <n v="62787.590000000004"/>
    <n v="52062.5"/>
    <n v="80221.667083333319"/>
    <x v="4"/>
    <s v="  Common Plant "/>
    <n v="19"/>
    <s v="  Common Plant "/>
    <x v="3"/>
    <x v="3"/>
    <s v="0.4.CD.AA"/>
  </r>
  <r>
    <x v="175"/>
    <x v="3"/>
    <x v="8"/>
    <x v="174"/>
    <s v="165190.ZZ.ZZ"/>
    <n v="7331325.3099999996"/>
    <n v="5832912.8200000003"/>
    <n v="4945531.82"/>
    <n v="3016865.82"/>
    <n v="1771459.32"/>
    <n v="482890.32"/>
    <n v="1628557.21"/>
    <n v="2906958.96"/>
    <n v="3413228.96"/>
    <n v="2536785.21"/>
    <n v="1695522.96"/>
    <n v="1197086.71"/>
    <n v="-560620.54"/>
    <n v="2734429.3745833337"/>
    <x v="4"/>
    <s v="  Common Plant "/>
    <n v="19"/>
    <s v="  Common Plant "/>
    <x v="3"/>
    <x v="3"/>
    <s v="0.4.CD.AA"/>
  </r>
  <r>
    <x v="176"/>
    <x v="3"/>
    <x v="8"/>
    <x v="175"/>
    <s v="165191.ZZ.ZZ"/>
    <n v="0"/>
    <n v="0"/>
    <n v="0"/>
    <n v="1214"/>
    <n v="13695.5"/>
    <n v="-10802"/>
    <n v="-91000"/>
    <n v="-309683"/>
    <n v="-777081.25"/>
    <n v="477197.75"/>
    <n v="575605.75"/>
    <n v="755623.75"/>
    <n v="-1302796.02"/>
    <n v="-1385.6258333333342"/>
    <x v="4"/>
    <s v="  Common Plant "/>
    <n v="19"/>
    <s v="  Common Plant "/>
    <x v="3"/>
    <x v="3"/>
    <s v="0.4.CD.AA"/>
  </r>
  <r>
    <x v="177"/>
    <x v="3"/>
    <x v="8"/>
    <x v="176"/>
    <s v="165200.ZZ.ZZ"/>
    <n v="22935.54"/>
    <n v="32110.45"/>
    <n v="24259.200000000001"/>
    <n v="34239.760000000002"/>
    <n v="43134.68"/>
    <n v="44841.200000000004"/>
    <n v="77409.150000000009"/>
    <n v="70181.919999999998"/>
    <n v="59300.770000000004"/>
    <n v="71408.23"/>
    <n v="61920.46"/>
    <n v="73769.98"/>
    <n v="63745.020000000004"/>
    <n v="52993.006666666675"/>
    <x v="4"/>
    <s v="  Common Plant "/>
    <n v="19"/>
    <s v="  Common Plant "/>
    <x v="3"/>
    <x v="3"/>
    <s v="0.4.CD.AA"/>
  </r>
  <r>
    <x v="178"/>
    <x v="1"/>
    <x v="1"/>
    <x v="177"/>
    <s v="16521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78"/>
    <x v="3"/>
    <x v="8"/>
    <x v="177"/>
    <s v="165210.ZZ.ZZ"/>
    <n v="160000"/>
    <n v="146667"/>
    <n v="133330"/>
    <n v="119997"/>
    <n v="106664"/>
    <n v="93331"/>
    <n v="79998"/>
    <n v="66665"/>
    <n v="53332"/>
    <n v="39999"/>
    <n v="26666"/>
    <n v="13333"/>
    <n v="0"/>
    <n v="79998.5"/>
    <x v="4"/>
    <s v="  Common Plant "/>
    <n v="19"/>
    <s v="  Common Plant "/>
    <x v="2"/>
    <x v="2"/>
    <s v="0.1.ED.AN"/>
  </r>
  <r>
    <x v="179"/>
    <x v="3"/>
    <x v="8"/>
    <x v="178"/>
    <s v="16522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80"/>
    <x v="3"/>
    <x v="8"/>
    <x v="179"/>
    <s v="16523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81"/>
    <x v="3"/>
    <x v="8"/>
    <x v="180"/>
    <s v="165240.ZZ.ZZ"/>
    <n v="96344"/>
    <n v="93744.49"/>
    <n v="93744.49"/>
    <n v="93744.49"/>
    <n v="61612.53"/>
    <n v="61612.53"/>
    <n v="39212.04"/>
    <n v="36344"/>
    <n v="36344"/>
    <n v="36344"/>
    <n v="36344"/>
    <n v="36344"/>
    <n v="36344"/>
    <n v="57644.547500000008"/>
    <x v="4"/>
    <s v="  Common Plant "/>
    <n v="19"/>
    <s v="  Common Plant "/>
    <x v="2"/>
    <x v="2"/>
    <s v="0.1.ED.AN"/>
  </r>
  <r>
    <x v="182"/>
    <x v="3"/>
    <x v="8"/>
    <x v="181"/>
    <s v="165250.ZZ.ZZ"/>
    <n v="1394477.46"/>
    <n v="1356977.46"/>
    <n v="1319477.46"/>
    <n v="1275000"/>
    <n v="1237500"/>
    <n v="1200000"/>
    <n v="1162500"/>
    <n v="1125000"/>
    <n v="1087500"/>
    <n v="1050000"/>
    <n v="1012500"/>
    <n v="975000"/>
    <n v="937500"/>
    <n v="1163953.6375"/>
    <x v="4"/>
    <s v="  Common Plant "/>
    <n v="19"/>
    <s v="  Common Plant "/>
    <x v="2"/>
    <x v="2"/>
    <s v="0.1.ED.AN"/>
  </r>
  <r>
    <x v="183"/>
    <x v="3"/>
    <x v="8"/>
    <x v="182"/>
    <s v="165260.ZZ.ZZ"/>
    <n v="0"/>
    <n v="742937.25"/>
    <n v="675397.5"/>
    <n v="607857.75"/>
    <n v="540318"/>
    <n v="472778.25"/>
    <n v="405238.5"/>
    <n v="337698.75"/>
    <n v="270159"/>
    <n v="202619.25"/>
    <n v="135079.5"/>
    <n v="67539.75"/>
    <n v="0"/>
    <n v="371468.625"/>
    <x v="4"/>
    <s v="  Common Plant "/>
    <n v="19"/>
    <s v="  Common Plant "/>
    <x v="2"/>
    <x v="2"/>
    <s v="0.1.ED.AN"/>
  </r>
  <r>
    <x v="184"/>
    <x v="3"/>
    <x v="8"/>
    <x v="183"/>
    <s v="165270.ZZ.ZZ"/>
    <n v="130400"/>
    <n v="83200"/>
    <n v="48800"/>
    <n v="14400"/>
    <n v="0"/>
    <n v="0"/>
    <n v="0"/>
    <n v="0"/>
    <n v="0"/>
    <n v="0"/>
    <n v="0"/>
    <n v="0"/>
    <n v="0"/>
    <n v="17633.333333333332"/>
    <x v="4"/>
    <s v="  Common Plant "/>
    <n v="19"/>
    <s v="  Common Plant "/>
    <x v="2"/>
    <x v="2"/>
    <s v="0.1.ED.AN"/>
  </r>
  <r>
    <x v="185"/>
    <x v="3"/>
    <x v="8"/>
    <x v="184"/>
    <s v="1652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86"/>
    <x v="1"/>
    <x v="1"/>
    <x v="185"/>
    <s v="165312.ED.AN"/>
    <n v="-25804.83"/>
    <n v="20652.07"/>
    <n v="-8026.4000000000005"/>
    <n v="-14931.15"/>
    <n v="-25702.27"/>
    <n v="8088.04"/>
    <n v="66844.100000000006"/>
    <n v="34783.040000000001"/>
    <n v="-10466.780000000001"/>
    <n v="1116.8600000000001"/>
    <n v="-52835.81"/>
    <n v="21544.68"/>
    <n v="58673.54"/>
    <n v="4791.7279166666676"/>
    <x v="4"/>
    <s v="  Common Plant "/>
    <n v="19"/>
    <s v="  Common Plant "/>
    <x v="2"/>
    <x v="2"/>
    <s v="0.1.ED.AN"/>
  </r>
  <r>
    <x v="186"/>
    <x v="3"/>
    <x v="8"/>
    <x v="185"/>
    <s v="165312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87"/>
    <x v="2"/>
    <x v="6"/>
    <x v="186"/>
    <s v="16532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87"/>
    <x v="2"/>
    <x v="2"/>
    <x v="186"/>
    <s v="165320.GD.ID"/>
    <n v="9759.84"/>
    <n v="105825.43000000001"/>
    <n v="-11433.5"/>
    <n v="84500.57"/>
    <n v="-23424.69"/>
    <n v="3037.65"/>
    <n v="-17337.099999999999"/>
    <n v="28373"/>
    <n v="21412.45"/>
    <n v="-41904.25"/>
    <n v="-28940.54"/>
    <n v="-62340.160000000003"/>
    <n v="55976.090000000004"/>
    <n v="7553.0687499999985"/>
    <x v="4"/>
    <s v="  Common Plant "/>
    <n v="19"/>
    <s v="  Common Plant "/>
    <x v="2"/>
    <x v="11"/>
    <s v="0.1.GD.ID"/>
  </r>
  <r>
    <x v="187"/>
    <x v="2"/>
    <x v="7"/>
    <x v="186"/>
    <s v="165320.GD.OR"/>
    <n v="-52258.880000000005"/>
    <n v="82599.61"/>
    <n v="38878.300000000003"/>
    <n v="196343.64"/>
    <n v="93852.94"/>
    <n v="76496.47"/>
    <n v="36208.83"/>
    <n v="8867.82"/>
    <n v="-14709.53"/>
    <n v="-47976.13"/>
    <n v="66871.350000000006"/>
    <n v="-71450.960000000006"/>
    <n v="-27781.24"/>
    <n v="35496.856666666659"/>
    <x v="4"/>
    <s v="  Common Plant "/>
    <n v="19"/>
    <s v="  Common Plant "/>
    <x v="2"/>
    <x v="7"/>
    <s v="0.1.GD.OR"/>
  </r>
  <r>
    <x v="187"/>
    <x v="2"/>
    <x v="3"/>
    <x v="186"/>
    <s v="165320.GD.WA"/>
    <n v="21539.73"/>
    <n v="243025.34"/>
    <n v="-28451.73"/>
    <n v="197083.52000000002"/>
    <n v="-53039.130000000005"/>
    <n v="6825.16"/>
    <n v="-37170.1"/>
    <n v="58476.9"/>
    <n v="45204.47"/>
    <n v="-71238.37"/>
    <n v="-63698.840000000004"/>
    <n v="-138421.62"/>
    <n v="125141.14"/>
    <n v="19328.002916666668"/>
    <x v="4"/>
    <s v="  Common Plant "/>
    <n v="19"/>
    <s v="  Common Plant "/>
    <x v="2"/>
    <x v="8"/>
    <s v="0.1.GD.WA"/>
  </r>
  <r>
    <x v="188"/>
    <x v="1"/>
    <x v="1"/>
    <x v="187"/>
    <s v="165340.ED.AN"/>
    <n v="6689.62"/>
    <n v="-7457.39"/>
    <n v="8656.27"/>
    <n v="30087.45"/>
    <n v="-19987.77"/>
    <n v="-2065.4299999999998"/>
    <n v="105662.56"/>
    <n v="-41001.25"/>
    <n v="6205.6900000000005"/>
    <n v="-29612.43"/>
    <n v="106805.22"/>
    <n v="-31253.100000000002"/>
    <n v="63029.340000000004"/>
    <n v="13408.275000000001"/>
    <x v="4"/>
    <s v="  Common Plant "/>
    <n v="19"/>
    <s v="  Common Plant "/>
    <x v="2"/>
    <x v="2"/>
    <s v="0.1.ED.AN"/>
  </r>
  <r>
    <x v="188"/>
    <x v="2"/>
    <x v="1"/>
    <x v="187"/>
    <s v="16534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89"/>
    <x v="1"/>
    <x v="1"/>
    <x v="188"/>
    <s v="165350.ED.AN"/>
    <n v="3295.36"/>
    <n v="1052.98"/>
    <n v="1182.32"/>
    <n v="-19389.11"/>
    <n v="-14310.31"/>
    <n v="2974.36"/>
    <n v="-14223.880000000001"/>
    <n v="57959.29"/>
    <n v="-45057.3"/>
    <n v="7097.9000000000005"/>
    <n v="18393.75"/>
    <n v="3395"/>
    <n v="-110585.32"/>
    <n v="-4547.4983333333339"/>
    <x v="4"/>
    <s v="  Common Plant "/>
    <n v="19"/>
    <s v="  Common Plant "/>
    <x v="2"/>
    <x v="2"/>
    <s v="0.1.ED.AN"/>
  </r>
  <r>
    <x v="189"/>
    <x v="2"/>
    <x v="1"/>
    <x v="188"/>
    <s v="16535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90"/>
    <x v="1"/>
    <x v="1"/>
    <x v="189"/>
    <s v="165360.ED.AN"/>
    <n v="685.21"/>
    <n v="699.58"/>
    <n v="-534.86"/>
    <n v="-570.38"/>
    <n v="-5040.46"/>
    <n v="2361.0100000000002"/>
    <n v="2474.56"/>
    <n v="1505.97"/>
    <n v="1498.44"/>
    <n v="1552.06"/>
    <n v="-1094.53"/>
    <n v="-1137.82"/>
    <n v="-4521.26"/>
    <n v="-17.037916666666643"/>
    <x v="4"/>
    <s v="  Common Plant "/>
    <n v="19"/>
    <s v="  Common Plant "/>
    <x v="2"/>
    <x v="2"/>
    <s v="0.1.ED.AN"/>
  </r>
  <r>
    <x v="190"/>
    <x v="2"/>
    <x v="1"/>
    <x v="189"/>
    <s v="16536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91"/>
    <x v="1"/>
    <x v="1"/>
    <x v="190"/>
    <s v="165370.ED.AN"/>
    <n v="-2002.65"/>
    <n v="-2654.08"/>
    <n v="-2632.07"/>
    <n v="818.04"/>
    <n v="203.69"/>
    <n v="7666.83"/>
    <n v="-13898.59"/>
    <n v="22178.49"/>
    <n v="-34326.54"/>
    <n v="-8022.2"/>
    <n v="-5845.77"/>
    <n v="13753.58"/>
    <n v="15965.29"/>
    <n v="-1314.7749999999996"/>
    <x v="4"/>
    <s v="  Common Plant "/>
    <n v="19"/>
    <s v="  Common Plant "/>
    <x v="2"/>
    <x v="2"/>
    <s v="0.1.ED.AN"/>
  </r>
  <r>
    <x v="191"/>
    <x v="2"/>
    <x v="1"/>
    <x v="190"/>
    <s v="16537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92"/>
    <x v="1"/>
    <x v="1"/>
    <x v="191"/>
    <s v="165380.ED.AN"/>
    <n v="1617.66"/>
    <n v="7.21"/>
    <n v="7.04"/>
    <n v="-2596.7200000000003"/>
    <n v="2707.26"/>
    <n v="1067.82"/>
    <n v="1103.68"/>
    <n v="-3318.36"/>
    <n v="-26205.96"/>
    <n v="30409.64"/>
    <n v="5614.78"/>
    <n v="-13062.76"/>
    <n v="-11041.54"/>
    <n v="-748.19250000000011"/>
    <x v="4"/>
    <s v="  Common Plant "/>
    <n v="19"/>
    <s v="  Common Plant "/>
    <x v="2"/>
    <x v="2"/>
    <s v="0.1.ED.AN"/>
  </r>
  <r>
    <x v="192"/>
    <x v="2"/>
    <x v="1"/>
    <x v="191"/>
    <s v="16538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93"/>
    <x v="1"/>
    <x v="1"/>
    <x v="192"/>
    <s v="165390.ED.AN"/>
    <n v="2504.19"/>
    <n v="2556.7200000000003"/>
    <n v="422.26"/>
    <n v="48.78"/>
    <n v="-3592.39"/>
    <n v="-3584.01"/>
    <n v="-5785.59"/>
    <n v="-1311.65"/>
    <n v="-1992.96"/>
    <n v="2403.2000000000003"/>
    <n v="909.74"/>
    <n v="930.95"/>
    <n v="3327.23"/>
    <n v="-506.60333333333324"/>
    <x v="4"/>
    <s v="  Common Plant "/>
    <n v="19"/>
    <s v="  Common Plant "/>
    <x v="2"/>
    <x v="2"/>
    <s v="0.1.ED.AN"/>
  </r>
  <r>
    <x v="193"/>
    <x v="2"/>
    <x v="1"/>
    <x v="192"/>
    <s v="16539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94"/>
    <x v="2"/>
    <x v="1"/>
    <x v="193"/>
    <s v="165545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94"/>
    <x v="2"/>
    <x v="7"/>
    <x v="193"/>
    <s v="165545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95"/>
    <x v="3"/>
    <x v="8"/>
    <x v="194"/>
    <s v="165550.ZZ.ZZ"/>
    <n v="79628.150000000009"/>
    <n v="72284.400000000009"/>
    <n v="64940.65"/>
    <n v="57596.9"/>
    <n v="50253.15"/>
    <n v="42909.4"/>
    <n v="35565.65"/>
    <n v="28221.9"/>
    <n v="20878.150000000001"/>
    <n v="13534.4"/>
    <n v="6190.6500000000005"/>
    <n v="-1153.1000000000001"/>
    <n v="0"/>
    <n v="35919.685416666682"/>
    <x v="4"/>
    <s v="  Common Plant "/>
    <n v="19"/>
    <s v="  Common Plant "/>
    <x v="3"/>
    <x v="3"/>
    <s v="0.4.CD.AA"/>
  </r>
  <r>
    <x v="196"/>
    <x v="1"/>
    <x v="1"/>
    <x v="195"/>
    <s v="165681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96"/>
    <x v="3"/>
    <x v="8"/>
    <x v="195"/>
    <s v="165681.ZZ.ZZ"/>
    <n v="999999.98"/>
    <n v="833333.31"/>
    <n v="666666.64"/>
    <n v="499999.97000000003"/>
    <n v="333333.3"/>
    <n v="166666.63"/>
    <n v="-0.04"/>
    <n v="1833333.29"/>
    <n v="1666666.62"/>
    <n v="1499999.95"/>
    <n v="1333333.28"/>
    <n v="1166666.6100000001"/>
    <n v="999999.94000000006"/>
    <n v="916666.62666666659"/>
    <x v="9"/>
    <s v="  Common Plant "/>
    <n v="19"/>
    <s v="  Common Plant "/>
    <x v="0"/>
    <x v="0"/>
    <s v="23.0.0"/>
  </r>
  <r>
    <x v="197"/>
    <x v="3"/>
    <x v="8"/>
    <x v="196"/>
    <s v="16581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198"/>
    <x v="3"/>
    <x v="8"/>
    <x v="197"/>
    <s v="171000.ZZ.ZZ"/>
    <n v="31980.780000000002"/>
    <n v="41782.92"/>
    <n v="51329.19"/>
    <n v="31298.95"/>
    <n v="45949.11"/>
    <n v="57664.68"/>
    <n v="27349.14"/>
    <n v="40161.49"/>
    <n v="52188.97"/>
    <n v="27575.48"/>
    <n v="42548.07"/>
    <n v="53087.42"/>
    <n v="30982.33"/>
    <n v="41868.081249999996"/>
    <x v="4"/>
    <s v="  Common Plant "/>
    <n v="19"/>
    <s v="  Common Plant "/>
    <x v="3"/>
    <x v="3"/>
    <s v="0.4.CD.AA"/>
  </r>
  <r>
    <x v="199"/>
    <x v="3"/>
    <x v="8"/>
    <x v="198"/>
    <s v="172500.ZZ.ZZ"/>
    <n v="204821.22"/>
    <n v="128929.26000000001"/>
    <n v="141355.54"/>
    <n v="118826.76000000001"/>
    <n v="108834.04000000001"/>
    <n v="104239.37"/>
    <n v="34724.400000000001"/>
    <n v="4524.1500000000005"/>
    <n v="19114.2"/>
    <n v="15714.2"/>
    <n v="1215910.97"/>
    <n v="1407337.28"/>
    <n v="723099.41"/>
    <n v="313622.54041666666"/>
    <x v="4"/>
    <s v="  Common Plant "/>
    <n v="19"/>
    <s v="  Common Plant "/>
    <x v="3"/>
    <x v="3"/>
    <s v="0.4.CD.AA"/>
  </r>
  <r>
    <x v="200"/>
    <x v="3"/>
    <x v="8"/>
    <x v="199"/>
    <s v="172510.ZZ.ZZ"/>
    <n v="625896.63"/>
    <n v="774347.76"/>
    <n v="922798.93"/>
    <n v="1071250.1000000001"/>
    <n v="1219701.27"/>
    <n v="1368152.44"/>
    <n v="1499515.77"/>
    <n v="1691945.33"/>
    <n v="1884374.25"/>
    <n v="2075977.59"/>
    <n v="1372661.28"/>
    <n v="1508572.4100000001"/>
    <n v="637162.49"/>
    <n v="1335068.8908333334"/>
    <x v="4"/>
    <s v="  Common Plant "/>
    <n v="19"/>
    <s v="  Common Plant "/>
    <x v="3"/>
    <x v="3"/>
    <s v="0.4.CD.AA"/>
  </r>
  <r>
    <x v="201"/>
    <x v="3"/>
    <x v="8"/>
    <x v="200"/>
    <s v="1740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02"/>
    <x v="3"/>
    <x v="8"/>
    <x v="201"/>
    <s v="1741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03"/>
    <x v="3"/>
    <x v="8"/>
    <x v="202"/>
    <s v="174500.ZZ.ZZ"/>
    <n v="88074.180000000008"/>
    <n v="86994.6"/>
    <n v="110097.39"/>
    <n v="72972.759999999995"/>
    <n v="75345.919999999998"/>
    <n v="152556.81"/>
    <n v="105753.92"/>
    <n v="192445.83000000002"/>
    <n v="217509.56"/>
    <n v="183785"/>
    <n v="243657.7"/>
    <n v="236441.94"/>
    <n v="379132.08"/>
    <n v="159263.71333333335"/>
    <x v="9"/>
    <s v="  Common Plant "/>
    <n v="19"/>
    <s v="  Common Plant "/>
    <x v="0"/>
    <x v="0"/>
    <s v="23.0.0"/>
  </r>
  <r>
    <x v="204"/>
    <x v="3"/>
    <x v="8"/>
    <x v="203"/>
    <s v="175740.ZZ.ZZ"/>
    <n v="4138782"/>
    <n v="4138782"/>
    <n v="4138782"/>
    <n v="4706127"/>
    <n v="4706127"/>
    <n v="4706127"/>
    <n v="2249909"/>
    <n v="2249909"/>
    <n v="2249909"/>
    <n v="3430337"/>
    <n v="3430337"/>
    <n v="3430337"/>
    <n v="3021512"/>
    <n v="3584735.8333333335"/>
    <x v="15"/>
    <s v="  Common Plant "/>
    <n v="19"/>
    <s v="  Common Plant "/>
    <x v="0"/>
    <x v="0"/>
    <s v="46.0.0"/>
  </r>
  <r>
    <x v="205"/>
    <x v="3"/>
    <x v="8"/>
    <x v="204"/>
    <s v="175750.ZZ.ZZ"/>
    <n v="1092593"/>
    <n v="1092593"/>
    <n v="1092593"/>
    <n v="924693"/>
    <n v="924693"/>
    <n v="924693"/>
    <n v="135475"/>
    <n v="135475"/>
    <n v="135475"/>
    <n v="292503"/>
    <n v="292503"/>
    <n v="292503"/>
    <n v="853757"/>
    <n v="601364.5"/>
    <x v="15"/>
    <s v="  Common Plant "/>
    <n v="19"/>
    <s v="  Common Plant "/>
    <x v="0"/>
    <x v="0"/>
    <s v="46.0.0"/>
  </r>
  <r>
    <x v="206"/>
    <x v="3"/>
    <x v="8"/>
    <x v="205"/>
    <s v="176100.ZZ.ZZ"/>
    <n v="0"/>
    <n v="2543160.88"/>
    <n v="1644787.9"/>
    <n v="2349025.87"/>
    <n v="0"/>
    <n v="0"/>
    <n v="0"/>
    <n v="0"/>
    <n v="0"/>
    <n v="0"/>
    <n v="11688020.68"/>
    <n v="12790334.92"/>
    <n v="13968399.77"/>
    <n v="3166627.51125"/>
    <x v="15"/>
    <s v="  Common Plant "/>
    <n v="19"/>
    <s v="  Common Plant "/>
    <x v="0"/>
    <x v="0"/>
    <s v="46.0.0"/>
  </r>
  <r>
    <x v="207"/>
    <x v="3"/>
    <x v="8"/>
    <x v="205"/>
    <s v="176110.ZZ.ZZ"/>
    <n v="7265425.9100000001"/>
    <n v="10626036.199999999"/>
    <n v="9987725.7699999996"/>
    <n v="10554626.93"/>
    <n v="7958905.5300000003"/>
    <n v="17331140.780000001"/>
    <n v="21119500.690000001"/>
    <n v="24802879.77"/>
    <n v="25756526.449999999"/>
    <n v="25178447.210000001"/>
    <n v="12194100.119999999"/>
    <n v="15247187.060000001"/>
    <n v="19574858.079999998"/>
    <n v="16181434.875416668"/>
    <x v="15"/>
    <s v="  Common Plant "/>
    <n v="19"/>
    <s v="  Common Plant "/>
    <x v="0"/>
    <x v="0"/>
    <s v="46.0.0"/>
  </r>
  <r>
    <x v="208"/>
    <x v="3"/>
    <x v="8"/>
    <x v="206"/>
    <s v="17674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09"/>
    <x v="3"/>
    <x v="8"/>
    <x v="207"/>
    <s v="176745.ZZ.ZZ"/>
    <n v="0"/>
    <n v="0"/>
    <n v="0"/>
    <n v="15756.720000000001"/>
    <n v="53901.75"/>
    <n v="0"/>
    <n v="0"/>
    <n v="82550.720000000001"/>
    <n v="0"/>
    <n v="18122.25"/>
    <n v="0"/>
    <n v="0"/>
    <n v="1328.56"/>
    <n v="14249.643333333333"/>
    <x v="15"/>
    <s v="  Common Plant "/>
    <n v="19"/>
    <s v="  Common Plant "/>
    <x v="0"/>
    <x v="0"/>
    <s v="46.0.0"/>
  </r>
  <r>
    <x v="210"/>
    <x v="3"/>
    <x v="8"/>
    <x v="208"/>
    <s v="1767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11"/>
    <x v="3"/>
    <x v="8"/>
    <x v="209"/>
    <s v="18133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12"/>
    <x v="3"/>
    <x v="8"/>
    <x v="210"/>
    <s v="181750.ZZ.ZZ"/>
    <n v="343362.85000000003"/>
    <n v="342194.95"/>
    <n v="341027.05"/>
    <n v="339859.15"/>
    <n v="338691.22000000003"/>
    <n v="337523.32"/>
    <n v="336355.42"/>
    <n v="335187.52"/>
    <n v="334019.62"/>
    <n v="332851.72000000003"/>
    <n v="331683.82"/>
    <n v="330515.92"/>
    <n v="329348.02"/>
    <n v="336355.42875000002"/>
    <x v="19"/>
    <s v="  Common Plant "/>
    <n v="19"/>
    <s v="  Common Plant "/>
    <x v="0"/>
    <x v="0"/>
    <s v="5.0.0"/>
  </r>
  <r>
    <x v="213"/>
    <x v="3"/>
    <x v="8"/>
    <x v="211"/>
    <s v="181860.ZZ.ZZ"/>
    <n v="10813993.050000001"/>
    <n v="10738651.390000001"/>
    <n v="10662835.84"/>
    <n v="10585409.470000001"/>
    <n v="10513118.720000001"/>
    <n v="10436251.84"/>
    <n v="10356216.310000001"/>
    <n v="10315995.99"/>
    <n v="10563488.130000001"/>
    <n v="10567733.640000001"/>
    <n v="10527324"/>
    <n v="10438093.359999999"/>
    <n v="10364100.970000001"/>
    <n v="10524513.808333334"/>
    <x v="19"/>
    <s v="  Common Plant "/>
    <n v="19"/>
    <s v="  Common Plant "/>
    <x v="0"/>
    <x v="0"/>
    <s v="5.0.0"/>
  </r>
  <r>
    <x v="214"/>
    <x v="3"/>
    <x v="8"/>
    <x v="212"/>
    <s v="18187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15"/>
    <x v="3"/>
    <x v="8"/>
    <x v="213"/>
    <s v="1818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16"/>
    <x v="3"/>
    <x v="8"/>
    <x v="214"/>
    <s v="18193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17"/>
    <x v="3"/>
    <x v="8"/>
    <x v="215"/>
    <s v="181950.ZZ.ZZ"/>
    <n v="7314.97"/>
    <n v="6799.72"/>
    <n v="6284.47"/>
    <n v="5769.22"/>
    <n v="5254.5"/>
    <n v="4739.25"/>
    <n v="4224"/>
    <n v="3708.75"/>
    <n v="3193.5"/>
    <n v="2678.25"/>
    <n v="2163"/>
    <n v="1647.75"/>
    <n v="1132.5"/>
    <n v="4223.845416666667"/>
    <x v="19"/>
    <s v="  Common Plant "/>
    <n v="19"/>
    <s v="  Common Plant "/>
    <x v="0"/>
    <x v="0"/>
    <s v="5.0.0"/>
  </r>
  <r>
    <x v="218"/>
    <x v="3"/>
    <x v="8"/>
    <x v="216"/>
    <s v="181960.ZZ.ZZ"/>
    <n v="54475.26"/>
    <n v="54277.89"/>
    <n v="54080.520000000004"/>
    <n v="53883.15"/>
    <n v="53685.590000000004"/>
    <n v="53488.22"/>
    <n v="53290.85"/>
    <n v="53093.48"/>
    <n v="52896.11"/>
    <n v="52698.74"/>
    <n v="52501.37"/>
    <n v="52304"/>
    <n v="52106.630000000005"/>
    <n v="53290.905416666668"/>
    <x v="19"/>
    <s v="  Common Plant "/>
    <n v="19"/>
    <s v="  Common Plant "/>
    <x v="0"/>
    <x v="0"/>
    <s v="5.0.0"/>
  </r>
  <r>
    <x v="219"/>
    <x v="3"/>
    <x v="8"/>
    <x v="217"/>
    <s v="181990.ZZ.ZZ"/>
    <n v="2313743.84"/>
    <n v="2267468.9500000002"/>
    <n v="2221194.06"/>
    <n v="2174919.17"/>
    <n v="2128644.7799999998"/>
    <n v="2082369.89"/>
    <n v="2036095"/>
    <n v="1989820.1099999999"/>
    <n v="1943545.22"/>
    <n v="1897270.33"/>
    <n v="1850995.44"/>
    <n v="1804720.55"/>
    <n v="1758445.6600000001"/>
    <n v="2036094.8541666667"/>
    <x v="19"/>
    <s v="  Common Plant "/>
    <n v="19"/>
    <s v="  Common Plant "/>
    <x v="0"/>
    <x v="0"/>
    <s v="5.0.0"/>
  </r>
  <r>
    <x v="220"/>
    <x v="0"/>
    <x v="0"/>
    <x v="218"/>
    <s v="18230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20"/>
    <x v="0"/>
    <x v="1"/>
    <x v="218"/>
    <s v="182300.CD.AN"/>
    <n v="0"/>
    <n v="0"/>
    <n v="0"/>
    <n v="0"/>
    <n v="0"/>
    <n v="0"/>
    <n v="0"/>
    <n v="0"/>
    <n v="0"/>
    <n v="0"/>
    <n v="0"/>
    <n v="0"/>
    <n v="0"/>
    <n v="0"/>
    <x v="9"/>
    <s v="  Common Plant "/>
    <n v="19"/>
    <s v="  Common Plant "/>
    <x v="0"/>
    <x v="0"/>
    <s v="23.0.0"/>
  </r>
  <r>
    <x v="221"/>
    <x v="0"/>
    <x v="0"/>
    <x v="219"/>
    <s v="182301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22"/>
    <x v="0"/>
    <x v="0"/>
    <x v="220"/>
    <s v="182305.CD.AA"/>
    <n v="306407669"/>
    <n v="304846743"/>
    <n v="303285817"/>
    <n v="301724891"/>
    <n v="300163965"/>
    <n v="298603039"/>
    <n v="297042113"/>
    <n v="295481187"/>
    <n v="293920261"/>
    <n v="292359335"/>
    <n v="290798409"/>
    <n v="289237483"/>
    <n v="156984296"/>
    <n v="291596602.125"/>
    <x v="20"/>
    <s v="  Common Plant "/>
    <n v="19"/>
    <s v="  Common Plant "/>
    <x v="0"/>
    <x v="0"/>
    <s v="26.0.0"/>
  </r>
  <r>
    <x v="223"/>
    <x v="0"/>
    <x v="0"/>
    <x v="221"/>
    <s v="182310.CD.AA"/>
    <n v="65464606.170000002"/>
    <n v="65464606.170000002"/>
    <n v="65464606.170000002"/>
    <n v="63150909.030000001"/>
    <n v="63150909.030000001"/>
    <n v="63150909.030000001"/>
    <n v="60837211.890000001"/>
    <n v="60837211.890000001"/>
    <n v="60837211.890000001"/>
    <n v="58523514.75"/>
    <n v="58523514.75"/>
    <n v="58523514.75"/>
    <n v="62885005.75"/>
    <n v="61886577.109166659"/>
    <x v="21"/>
    <s v="  Common Plant "/>
    <n v="19"/>
    <s v="  Common Plant "/>
    <x v="0"/>
    <x v="0"/>
    <s v="48.0.0"/>
  </r>
  <r>
    <x v="224"/>
    <x v="1"/>
    <x v="3"/>
    <x v="222"/>
    <s v="182312.ED.WA"/>
    <n v="3966666.75"/>
    <n v="3853333.42"/>
    <n v="3740000.09"/>
    <n v="3626666.76"/>
    <n v="3513333.43"/>
    <n v="3400000.1"/>
    <n v="3286666.77"/>
    <n v="3173333.44"/>
    <n v="3060000.11"/>
    <n v="2946666.7800000003"/>
    <n v="2833333.45"/>
    <n v="2720000.12"/>
    <n v="2606666.79"/>
    <n v="3286666.77"/>
    <x v="9"/>
    <s v="  Common Plant "/>
    <n v="19"/>
    <s v="  Common Plant "/>
    <x v="0"/>
    <x v="0"/>
    <s v="23.0.0"/>
  </r>
  <r>
    <x v="225"/>
    <x v="0"/>
    <x v="0"/>
    <x v="223"/>
    <s v="182315.CD.AA"/>
    <n v="1664766"/>
    <n v="1664766"/>
    <n v="1664766"/>
    <n v="1401061"/>
    <n v="1401061"/>
    <n v="1401061"/>
    <n v="1140050"/>
    <n v="1140050"/>
    <n v="1140050"/>
    <n v="1131216"/>
    <n v="1131216"/>
    <n v="1131216"/>
    <n v="1257594"/>
    <n v="1317307.75"/>
    <x v="21"/>
    <s v="  Common Plant "/>
    <n v="19"/>
    <s v="  Common Plant "/>
    <x v="0"/>
    <x v="0"/>
    <s v="48.0.0"/>
  </r>
  <r>
    <x v="226"/>
    <x v="0"/>
    <x v="2"/>
    <x v="224"/>
    <s v="182316.CD.ID"/>
    <n v="6627424"/>
    <n v="6627424"/>
    <n v="6627424"/>
    <n v="2923384"/>
    <n v="2923384"/>
    <n v="2923384"/>
    <n v="2923384"/>
    <n v="2923384"/>
    <n v="2923384"/>
    <n v="2923384"/>
    <n v="2923384"/>
    <n v="2923384"/>
    <n v="2912838"/>
    <n v="3694619.5833333335"/>
    <x v="21"/>
    <s v="  Common Plant "/>
    <n v="19"/>
    <s v="  Common Plant "/>
    <x v="0"/>
    <x v="0"/>
    <s v="48.0.0"/>
  </r>
  <r>
    <x v="226"/>
    <x v="2"/>
    <x v="7"/>
    <x v="224"/>
    <s v="182316.GD.OR"/>
    <n v="836760"/>
    <n v="836760"/>
    <n v="836760"/>
    <n v="836760"/>
    <n v="836760"/>
    <n v="836760"/>
    <n v="836760"/>
    <n v="836760"/>
    <n v="836760"/>
    <n v="836760"/>
    <n v="836760"/>
    <n v="836760"/>
    <n v="269231"/>
    <n v="813112.95833333337"/>
    <x v="21"/>
    <s v="  Common Plant "/>
    <n v="19"/>
    <s v="  Common Plant "/>
    <x v="0"/>
    <x v="0"/>
    <s v="48.0.0"/>
  </r>
  <r>
    <x v="227"/>
    <x v="1"/>
    <x v="3"/>
    <x v="225"/>
    <s v="182320.ED.WA"/>
    <n v="4916337"/>
    <n v="4916337"/>
    <n v="4916337"/>
    <n v="4731966"/>
    <n v="4731966"/>
    <n v="4731966"/>
    <n v="4547596"/>
    <n v="4547596"/>
    <n v="4547596"/>
    <n v="4363225"/>
    <n v="4363225"/>
    <n v="4363225"/>
    <n v="4178855"/>
    <n v="4609052.583333333"/>
    <x v="21"/>
    <s v="  Common Plant "/>
    <n v="19"/>
    <s v="  Common Plant "/>
    <x v="0"/>
    <x v="0"/>
    <s v="48.0.0"/>
  </r>
  <r>
    <x v="228"/>
    <x v="2"/>
    <x v="7"/>
    <x v="226"/>
    <s v="182321.GD.OR"/>
    <n v="265011.20000000001"/>
    <n v="174048.28"/>
    <n v="107382.29000000001"/>
    <n v="57734.99"/>
    <n v="24998.31"/>
    <n v="5162.5200000000004"/>
    <n v="-8728.67"/>
    <n v="-8728.67"/>
    <n v="-8728.67"/>
    <n v="-8728.67"/>
    <n v="-8728.67"/>
    <n v="-8728.67"/>
    <n v="-8728.67"/>
    <n v="37091.302916666675"/>
    <x v="9"/>
    <s v="  Common Plant "/>
    <n v="19"/>
    <s v="  Common Plant "/>
    <x v="0"/>
    <x v="0"/>
    <s v="23.0.0"/>
  </r>
  <r>
    <x v="229"/>
    <x v="1"/>
    <x v="2"/>
    <x v="227"/>
    <s v="182322.ED.ID"/>
    <n v="44923.950000000004"/>
    <n v="44440.9"/>
    <n v="43957.85"/>
    <n v="43474.8"/>
    <n v="42991.75"/>
    <n v="42508.700000000004"/>
    <n v="42025.65"/>
    <n v="41542.6"/>
    <n v="41059.550000000003"/>
    <n v="40576.5"/>
    <n v="40093.450000000004"/>
    <n v="39610.400000000001"/>
    <n v="39127.35"/>
    <n v="42025.65"/>
    <x v="9"/>
    <s v="  Common Plant "/>
    <n v="19"/>
    <s v="  Common Plant "/>
    <x v="0"/>
    <x v="0"/>
    <s v="23.0.0"/>
  </r>
  <r>
    <x v="229"/>
    <x v="1"/>
    <x v="3"/>
    <x v="227"/>
    <s v="182322.ED.WA"/>
    <n v="577437.64"/>
    <n v="571359.35"/>
    <n v="565281.06000000006"/>
    <n v="559202.77"/>
    <n v="553124.48"/>
    <n v="547046.19000000006"/>
    <n v="540967.9"/>
    <n v="534889.61"/>
    <n v="528811.32000000007"/>
    <n v="522733.03"/>
    <n v="516654.74"/>
    <n v="510576.45"/>
    <n v="504498.16000000003"/>
    <n v="540967.9"/>
    <x v="9"/>
    <s v="  Common Plant "/>
    <n v="19"/>
    <s v="  Common Plant "/>
    <x v="0"/>
    <x v="0"/>
    <s v="23.0.0"/>
  </r>
  <r>
    <x v="230"/>
    <x v="1"/>
    <x v="2"/>
    <x v="228"/>
    <s v="182323.ED.ID"/>
    <n v="209217.83000000002"/>
    <n v="206968.17"/>
    <n v="204718.51"/>
    <n v="202468.85"/>
    <n v="200219.19"/>
    <n v="197969.53"/>
    <n v="195719.87"/>
    <n v="193470.21"/>
    <n v="191220.55000000002"/>
    <n v="188970.89"/>
    <n v="186721.23"/>
    <n v="184471.57"/>
    <n v="182221.91"/>
    <n v="195719.87"/>
    <x v="9"/>
    <s v="  Common Plant "/>
    <n v="19"/>
    <s v="  Common Plant "/>
    <x v="0"/>
    <x v="0"/>
    <s v="23.0.0"/>
  </r>
  <r>
    <x v="230"/>
    <x v="1"/>
    <x v="3"/>
    <x v="228"/>
    <s v="182323.ED.WA"/>
    <n v="366668.12"/>
    <n v="362808.46"/>
    <n v="358948.8"/>
    <n v="355089.14"/>
    <n v="351229.48"/>
    <n v="347369.82"/>
    <n v="343510.16000000003"/>
    <n v="339650.5"/>
    <n v="335790.84"/>
    <n v="331931.18"/>
    <n v="328071.52"/>
    <n v="324211.86"/>
    <n v="320352.2"/>
    <n v="343510.16"/>
    <x v="9"/>
    <s v="  Common Plant "/>
    <n v="19"/>
    <s v="  Common Plant "/>
    <x v="0"/>
    <x v="0"/>
    <s v="23.0.0"/>
  </r>
  <r>
    <x v="231"/>
    <x v="1"/>
    <x v="1"/>
    <x v="229"/>
    <s v="182324.ED.AN"/>
    <n v="9349999.8699999992"/>
    <n v="9333333.1999999993"/>
    <n v="9316666.5299999993"/>
    <n v="9299999.8599999994"/>
    <n v="9283333.1899999995"/>
    <n v="9266666.5199999996"/>
    <n v="9249999.8499999996"/>
    <n v="9233333.1799999997"/>
    <n v="9216666.5099999998"/>
    <n v="9199999.8399999999"/>
    <n v="9183333.1699999999"/>
    <n v="9166666.5"/>
    <n v="9149999.8300000001"/>
    <n v="9249999.8499999996"/>
    <x v="1"/>
    <s v="  Common Plant "/>
    <n v="19"/>
    <s v="  Common Plant "/>
    <x v="0"/>
    <x v="0"/>
    <s v="13.0.0"/>
  </r>
  <r>
    <x v="231"/>
    <x v="1"/>
    <x v="3"/>
    <x v="229"/>
    <s v="182324.ED.WA"/>
    <n v="87598.6"/>
    <n v="86676.51"/>
    <n v="85754.42"/>
    <n v="84832.33"/>
    <n v="83910.24"/>
    <n v="82988.150000000009"/>
    <n v="82066.06"/>
    <n v="81143.97"/>
    <n v="80221.88"/>
    <n v="79299.790000000008"/>
    <n v="78377.7"/>
    <n v="77455.61"/>
    <n v="76533.52"/>
    <n v="82066.06"/>
    <x v="1"/>
    <s v="  Common Plant "/>
    <n v="19"/>
    <s v="  Common Plant "/>
    <x v="0"/>
    <x v="0"/>
    <s v="13.0.0"/>
  </r>
  <r>
    <x v="232"/>
    <x v="1"/>
    <x v="1"/>
    <x v="230"/>
    <s v="182325.ED.AN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x v="1"/>
    <s v="  Common Plant "/>
    <n v="19"/>
    <s v="  Common Plant "/>
    <x v="0"/>
    <x v="0"/>
    <s v="13.0.0"/>
  </r>
  <r>
    <x v="232"/>
    <x v="1"/>
    <x v="2"/>
    <x v="230"/>
    <s v="182325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33"/>
    <x v="1"/>
    <x v="2"/>
    <x v="231"/>
    <s v="182326.ED.ID"/>
    <n v="0"/>
    <n v="0"/>
    <n v="0"/>
    <n v="0"/>
    <n v="0"/>
    <n v="0"/>
    <n v="0"/>
    <n v="0"/>
    <n v="0"/>
    <n v="0"/>
    <n v="468893"/>
    <n v="468893"/>
    <n v="468893"/>
    <n v="97686.041666666672"/>
    <x v="1"/>
    <s v="  Common Plant "/>
    <n v="19"/>
    <s v="  Common Plant "/>
    <x v="0"/>
    <x v="0"/>
    <s v="13.0.0"/>
  </r>
  <r>
    <x v="234"/>
    <x v="2"/>
    <x v="7"/>
    <x v="232"/>
    <s v="182328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34"/>
    <x v="2"/>
    <x v="3"/>
    <x v="232"/>
    <s v="182328.GD.WA"/>
    <n v="7322.96"/>
    <n v="7342.79"/>
    <n v="7362.68"/>
    <n v="7382.62"/>
    <n v="7402.6100000000006"/>
    <n v="7422.66"/>
    <n v="7442.76"/>
    <n v="7462.92"/>
    <n v="7483.13"/>
    <n v="7503.4000000000005"/>
    <n v="7523.72"/>
    <n v="7544.1"/>
    <n v="7564.53"/>
    <n v="7443.0945833333326"/>
    <x v="9"/>
    <s v="  Common Plant "/>
    <n v="19"/>
    <s v="  Common Plant "/>
    <x v="0"/>
    <x v="0"/>
    <s v="23.0.0"/>
  </r>
  <r>
    <x v="235"/>
    <x v="2"/>
    <x v="3"/>
    <x v="233"/>
    <s v="182329.GD.WA"/>
    <n v="0"/>
    <n v="0"/>
    <n v="0"/>
    <n v="0"/>
    <n v="0"/>
    <n v="0"/>
    <n v="0"/>
    <n v="0"/>
    <n v="0"/>
    <n v="0"/>
    <n v="0"/>
    <n v="0"/>
    <n v="0"/>
    <n v="0"/>
    <x v="9"/>
    <s v="  Common Plant "/>
    <n v="19"/>
    <s v="  Common Plant "/>
    <x v="0"/>
    <x v="0"/>
    <s v="23.0.0"/>
  </r>
  <r>
    <x v="236"/>
    <x v="0"/>
    <x v="2"/>
    <x v="234"/>
    <s v="182330.C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36"/>
    <x v="1"/>
    <x v="1"/>
    <x v="234"/>
    <s v="18233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36"/>
    <x v="1"/>
    <x v="2"/>
    <x v="234"/>
    <s v="18233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36"/>
    <x v="2"/>
    <x v="2"/>
    <x v="234"/>
    <s v="182330.G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37"/>
    <x v="1"/>
    <x v="1"/>
    <x v="235"/>
    <s v="182333.ED.AN"/>
    <n v="0"/>
    <n v="1340133.42"/>
    <n v="1337406.8"/>
    <n v="1334680.18"/>
    <n v="1331953.56"/>
    <n v="1329226.94"/>
    <n v="1326500.32"/>
    <n v="1323773.7"/>
    <n v="1321047.08"/>
    <n v="1318320.46"/>
    <n v="1315593.8400000001"/>
    <n v="1312867.22"/>
    <n v="1310140.6000000001"/>
    <n v="1270547.8183333331"/>
    <x v="9"/>
    <s v="  Common Plant "/>
    <n v="19"/>
    <s v="  Common Plant "/>
    <x v="0"/>
    <x v="0"/>
    <s v="23.0.0"/>
  </r>
  <r>
    <x v="238"/>
    <x v="1"/>
    <x v="2"/>
    <x v="236"/>
    <s v="182335.ED.ID"/>
    <n v="0"/>
    <n v="0"/>
    <n v="0"/>
    <n v="0"/>
    <n v="0"/>
    <n v="0"/>
    <n v="0"/>
    <n v="0"/>
    <n v="0"/>
    <n v="0"/>
    <n v="0"/>
    <n v="0"/>
    <n v="0"/>
    <n v="0"/>
    <x v="9"/>
    <s v="  Common Plant "/>
    <n v="19"/>
    <s v="  Common Plant "/>
    <x v="0"/>
    <x v="0"/>
    <s v="23.0.0"/>
  </r>
  <r>
    <x v="238"/>
    <x v="2"/>
    <x v="2"/>
    <x v="236"/>
    <s v="182335.GD.ID"/>
    <n v="0"/>
    <n v="0"/>
    <n v="0"/>
    <n v="0"/>
    <n v="0"/>
    <n v="0"/>
    <n v="0"/>
    <n v="0"/>
    <n v="0"/>
    <n v="0"/>
    <n v="0"/>
    <n v="0"/>
    <n v="0"/>
    <n v="0"/>
    <x v="9"/>
    <s v="  Common Plant "/>
    <n v="19"/>
    <s v="  Common Plant "/>
    <x v="0"/>
    <x v="0"/>
    <s v="23.0.0"/>
  </r>
  <r>
    <x v="239"/>
    <x v="1"/>
    <x v="2"/>
    <x v="237"/>
    <s v="18234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40"/>
    <x v="1"/>
    <x v="1"/>
    <x v="238"/>
    <s v="182345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40"/>
    <x v="1"/>
    <x v="2"/>
    <x v="238"/>
    <s v="182345.ED.ID"/>
    <n v="172478.19"/>
    <n v="340209.49"/>
    <n v="350146.38"/>
    <n v="238610.01"/>
    <n v="176452.83000000002"/>
    <n v="90348.479999999996"/>
    <n v="20300.240000000002"/>
    <n v="20706.400000000001"/>
    <n v="8208.35"/>
    <n v="48619.67"/>
    <n v="13931.84"/>
    <n v="0"/>
    <n v="162550.07"/>
    <n v="122920.65166666666"/>
    <x v="9"/>
    <s v="  Common Plant "/>
    <n v="19"/>
    <s v="  Common Plant "/>
    <x v="0"/>
    <x v="0"/>
    <s v="23.0.0"/>
  </r>
  <r>
    <x v="240"/>
    <x v="1"/>
    <x v="3"/>
    <x v="238"/>
    <s v="182345.ED.WA"/>
    <n v="368327.69"/>
    <n v="773296.62"/>
    <n v="940149.98"/>
    <n v="761888.77"/>
    <n v="611966.29"/>
    <n v="476755.05"/>
    <n v="368982.88"/>
    <n v="385411.67"/>
    <n v="607556.52"/>
    <n v="754696.41"/>
    <n v="768547.64"/>
    <n v="779072.8"/>
    <n v="943251.79"/>
    <n v="657009.53083333327"/>
    <x v="9"/>
    <s v="  Common Plant "/>
    <n v="19"/>
    <s v="  Common Plant "/>
    <x v="0"/>
    <x v="0"/>
    <s v="23.0.0"/>
  </r>
  <r>
    <x v="241"/>
    <x v="1"/>
    <x v="2"/>
    <x v="238"/>
    <s v="182346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41"/>
    <x v="1"/>
    <x v="3"/>
    <x v="238"/>
    <s v="182346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42"/>
    <x v="1"/>
    <x v="3"/>
    <x v="239"/>
    <s v="182350.ED.WA"/>
    <n v="-13429980"/>
    <n v="-13361105"/>
    <n v="-12991535"/>
    <n v="-12676663"/>
    <n v="-12374587"/>
    <n v="-12086977"/>
    <n v="-11801459"/>
    <n v="-11508550"/>
    <n v="-11181714"/>
    <n v="-10862496"/>
    <n v="-10557982"/>
    <n v="-10262209"/>
    <n v="-9879394"/>
    <n v="-11776663.666666666"/>
    <x v="9"/>
    <s v="  Common Plant "/>
    <n v="19"/>
    <s v="  Common Plant "/>
    <x v="0"/>
    <x v="0"/>
    <s v="23.0.0"/>
  </r>
  <r>
    <x v="243"/>
    <x v="1"/>
    <x v="2"/>
    <x v="240"/>
    <s v="182351.ED.ID"/>
    <n v="154032.69"/>
    <n v="146697.80000000002"/>
    <n v="139362.91"/>
    <n v="132028.01999999999"/>
    <n v="124693.13"/>
    <n v="117358.24"/>
    <n v="110023.35"/>
    <n v="102688.46"/>
    <n v="95353.57"/>
    <n v="88018.680000000008"/>
    <n v="80683.790000000008"/>
    <n v="73348.900000000009"/>
    <n v="66014.009999999995"/>
    <n v="110023.34999999999"/>
    <x v="9"/>
    <s v="  Common Plant "/>
    <n v="19"/>
    <s v="  Common Plant "/>
    <x v="0"/>
    <x v="0"/>
    <s v="23.0.0"/>
  </r>
  <r>
    <x v="243"/>
    <x v="1"/>
    <x v="3"/>
    <x v="240"/>
    <s v="182351.ED.WA"/>
    <n v="329236.35000000003"/>
    <n v="315518.17"/>
    <n v="301799.99"/>
    <n v="288081.81"/>
    <n v="274363.63"/>
    <n v="260645.45"/>
    <n v="246927.27000000002"/>
    <n v="233209.09"/>
    <n v="219490.91"/>
    <n v="205772.73"/>
    <n v="192054.55000000002"/>
    <n v="178336.37"/>
    <n v="164618.19"/>
    <n v="246927.27000000002"/>
    <x v="9"/>
    <s v="  Common Plant "/>
    <n v="19"/>
    <s v="  Common Plant "/>
    <x v="0"/>
    <x v="0"/>
    <s v="23.0.0"/>
  </r>
  <r>
    <x v="244"/>
    <x v="1"/>
    <x v="2"/>
    <x v="241"/>
    <s v="182355.ED.ID"/>
    <n v="2288577.2999999998"/>
    <n v="2364241.2999999998"/>
    <n v="2250057.2999999998"/>
    <n v="2301662.2999999998"/>
    <n v="2177742.2999999998"/>
    <n v="2660172.2999999998"/>
    <n v="2547098.2999999998"/>
    <n v="2542739.2999999998"/>
    <n v="2509514.2999999998"/>
    <n v="2630652.2999999998"/>
    <n v="2615345.2999999998"/>
    <n v="2565837.2999999998"/>
    <n v="2762925.3"/>
    <n v="2474234.4666666673"/>
    <x v="9"/>
    <s v="  Common Plant "/>
    <n v="19"/>
    <s v="  Common Plant "/>
    <x v="0"/>
    <x v="0"/>
    <s v="23.0.0"/>
  </r>
  <r>
    <x v="244"/>
    <x v="1"/>
    <x v="3"/>
    <x v="241"/>
    <s v="182355.ED.WA"/>
    <n v="4023818"/>
    <n v="3942677"/>
    <n v="3861536"/>
    <n v="3780395"/>
    <n v="3699254"/>
    <n v="3618113"/>
    <n v="3536972"/>
    <n v="3455831"/>
    <n v="3374690"/>
    <n v="3293549"/>
    <n v="3212408"/>
    <n v="3131267"/>
    <n v="3050126"/>
    <n v="3536972"/>
    <x v="9"/>
    <s v="  Common Plant "/>
    <n v="19"/>
    <s v="  Common Plant "/>
    <x v="0"/>
    <x v="0"/>
    <s v="23.0.0"/>
  </r>
  <r>
    <x v="245"/>
    <x v="1"/>
    <x v="3"/>
    <x v="242"/>
    <s v="18236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46"/>
    <x v="1"/>
    <x v="3"/>
    <x v="243"/>
    <s v="182362.ED.WA"/>
    <n v="587258"/>
    <n v="526738"/>
    <n v="466218"/>
    <n v="423914"/>
    <n v="363394"/>
    <n v="302874"/>
    <n v="242354"/>
    <n v="323882"/>
    <n v="267501"/>
    <n v="212249"/>
    <n v="154474"/>
    <n v="92942"/>
    <n v="67365"/>
    <n v="308654.29166666669"/>
    <x v="9"/>
    <s v="  Common Plant "/>
    <n v="19"/>
    <s v="  Common Plant "/>
    <x v="0"/>
    <x v="0"/>
    <s v="23.0.0"/>
  </r>
  <r>
    <x v="247"/>
    <x v="1"/>
    <x v="2"/>
    <x v="244"/>
    <s v="182364.ED.ID"/>
    <n v="0"/>
    <n v="0"/>
    <n v="0"/>
    <n v="0"/>
    <n v="0"/>
    <n v="1250548.18"/>
    <n v="1193705.08"/>
    <n v="1136861.98"/>
    <n v="1080018.8799999999"/>
    <n v="1023175.78"/>
    <n v="966332.68"/>
    <n v="909489.58000000007"/>
    <n v="852646.48"/>
    <n v="665537.94999999995"/>
    <x v="9"/>
    <s v="  Common Plant "/>
    <n v="19"/>
    <s v="  Common Plant "/>
    <x v="0"/>
    <x v="0"/>
    <s v="23.0.0"/>
  </r>
  <r>
    <x v="248"/>
    <x v="1"/>
    <x v="2"/>
    <x v="245"/>
    <s v="182365.ED.ID"/>
    <n v="369373.12"/>
    <n v="369373.12"/>
    <n v="369373.12"/>
    <n v="369373.12"/>
    <n v="353982.57"/>
    <n v="338592.02"/>
    <n v="323201.47000000003"/>
    <n v="307810.92"/>
    <n v="292420.37"/>
    <n v="277029.82"/>
    <n v="261639.27000000002"/>
    <n v="246248.72"/>
    <n v="230858.17"/>
    <n v="317430.01374999998"/>
    <x v="22"/>
    <s v="  Common Plant "/>
    <n v="19"/>
    <s v="  Common Plant "/>
    <x v="0"/>
    <x v="0"/>
    <s v="34.0.0"/>
  </r>
  <r>
    <x v="249"/>
    <x v="1"/>
    <x v="2"/>
    <x v="246"/>
    <s v="18237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50"/>
    <x v="1"/>
    <x v="2"/>
    <x v="247"/>
    <s v="182372.ED.ID"/>
    <n v="292397.05"/>
    <n v="277009.05"/>
    <n v="261621.05000000002"/>
    <n v="246233.05000000002"/>
    <n v="230845.05000000002"/>
    <n v="215457.05000000002"/>
    <n v="200069.05000000002"/>
    <n v="184681.05000000002"/>
    <n v="169293.05000000002"/>
    <n v="153905.05000000002"/>
    <n v="138517.04999999999"/>
    <n v="123129.05"/>
    <n v="107741.05"/>
    <n v="200069.05000000002"/>
    <x v="9"/>
    <s v="  Common Plant "/>
    <n v="19"/>
    <s v="  Common Plant "/>
    <x v="0"/>
    <x v="0"/>
    <s v="23.0.0"/>
  </r>
  <r>
    <x v="250"/>
    <x v="1"/>
    <x v="3"/>
    <x v="247"/>
    <s v="182372.ED.WA"/>
    <n v="459420.25"/>
    <n v="446659.25"/>
    <n v="433898.25"/>
    <n v="421137.25"/>
    <n v="408376.25"/>
    <n v="395615.25"/>
    <n v="382854.25"/>
    <n v="370093.25"/>
    <n v="357332.25"/>
    <n v="344571.25"/>
    <n v="331810.25"/>
    <n v="319049.25"/>
    <n v="306288.25"/>
    <n v="382854.25"/>
    <x v="9"/>
    <s v="  Common Plant "/>
    <n v="19"/>
    <s v="  Common Plant "/>
    <x v="0"/>
    <x v="0"/>
    <s v="23.0.0"/>
  </r>
  <r>
    <x v="251"/>
    <x v="0"/>
    <x v="0"/>
    <x v="248"/>
    <s v="182374.CD.AA"/>
    <n v="35081525"/>
    <n v="35083728"/>
    <n v="35083728"/>
    <n v="14576893"/>
    <n v="14581625"/>
    <n v="14581625"/>
    <n v="27876255"/>
    <n v="27871913"/>
    <n v="27871913"/>
    <n v="20398620"/>
    <n v="20398588"/>
    <n v="20398588"/>
    <n v="10829415"/>
    <n v="23473245.5"/>
    <x v="15"/>
    <s v="  Common Plant "/>
    <n v="19"/>
    <s v="  Common Plant "/>
    <x v="0"/>
    <x v="0"/>
    <s v="46.0.0"/>
  </r>
  <r>
    <x v="251"/>
    <x v="3"/>
    <x v="8"/>
    <x v="248"/>
    <s v="182374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52"/>
    <x v="0"/>
    <x v="0"/>
    <x v="249"/>
    <s v="182375.CD.AA"/>
    <n v="25217697"/>
    <n v="25217697"/>
    <n v="25217697"/>
    <n v="22191996"/>
    <n v="22191996"/>
    <n v="22191996"/>
    <n v="31588226"/>
    <n v="31588226"/>
    <n v="31588226"/>
    <n v="24729183"/>
    <n v="24729183"/>
    <n v="24729183"/>
    <n v="23257565"/>
    <n v="25850103.333333332"/>
    <x v="15"/>
    <s v="  Common Plant "/>
    <n v="19"/>
    <s v="  Common Plant "/>
    <x v="0"/>
    <x v="0"/>
    <s v="46.0.0"/>
  </r>
  <r>
    <x v="253"/>
    <x v="0"/>
    <x v="0"/>
    <x v="250"/>
    <s v="182376.CD.AA"/>
    <n v="477371.59"/>
    <n v="479458.63"/>
    <n v="479458.63"/>
    <n v="356442.05"/>
    <n v="352437.99"/>
    <n v="356442.05"/>
    <n v="481375.64"/>
    <n v="487466.74"/>
    <n v="487466.74"/>
    <n v="487466.74"/>
    <n v="487466.74"/>
    <n v="487466.74"/>
    <n v="0"/>
    <n v="431802.87375000009"/>
    <x v="23"/>
    <s v="  Common Plant "/>
    <n v="19"/>
    <s v="  Common Plant "/>
    <x v="0"/>
    <x v="0"/>
    <s v="50.0.0"/>
  </r>
  <r>
    <x v="253"/>
    <x v="1"/>
    <x v="1"/>
    <x v="250"/>
    <s v="182376.ED.AN"/>
    <n v="1921473.04"/>
    <n v="1923133.38"/>
    <n v="1924793.72"/>
    <n v="1961834.0899999999"/>
    <n v="1963405.53"/>
    <n v="1965064.98"/>
    <n v="2016262.53"/>
    <n v="2018097.46"/>
    <n v="2019932.4"/>
    <n v="2054838.47"/>
    <n v="2056673.4"/>
    <n v="2058508.34"/>
    <n v="2110230.35"/>
    <n v="1998199.6662499998"/>
    <x v="23"/>
    <s v="  Common Plant "/>
    <n v="19"/>
    <s v="  Common Plant "/>
    <x v="0"/>
    <x v="0"/>
    <s v="50.0.0"/>
  </r>
  <r>
    <x v="254"/>
    <x v="2"/>
    <x v="7"/>
    <x v="251"/>
    <s v="18238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55"/>
    <x v="1"/>
    <x v="1"/>
    <x v="252"/>
    <s v="182381.ED.AN"/>
    <n v="37627207.789999999"/>
    <n v="36210673.950000003"/>
    <n v="36137000.149999999"/>
    <n v="36063326.350000001"/>
    <n v="35989652.549999997"/>
    <n v="35915978.75"/>
    <n v="35842304.950000003"/>
    <n v="35768631.149999999"/>
    <n v="35694957.350000001"/>
    <n v="35621283.549999997"/>
    <n v="35547609.75"/>
    <n v="35473935.950000003"/>
    <n v="35400262.149999999"/>
    <n v="35898257.451666661"/>
    <x v="1"/>
    <s v="  Common Plant "/>
    <n v="19"/>
    <s v="  Common Plant "/>
    <x v="0"/>
    <x v="0"/>
    <s v="13.0.0"/>
  </r>
  <r>
    <x v="255"/>
    <x v="1"/>
    <x v="5"/>
    <x v="252"/>
    <s v="182381.ED.AS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56"/>
    <x v="1"/>
    <x v="3"/>
    <x v="253"/>
    <s v="182382.ED.WA"/>
    <n v="1204268.99"/>
    <n v="1191592.47"/>
    <n v="1178915.95"/>
    <n v="1166239.43"/>
    <n v="1153562.9099999999"/>
    <n v="1140886.3900000001"/>
    <n v="1128209.8700000001"/>
    <n v="1115533.3500000001"/>
    <n v="1102856.83"/>
    <n v="1090180.31"/>
    <n v="1077503.79"/>
    <n v="1064827.27"/>
    <n v="1052150.75"/>
    <n v="1128209.8700000001"/>
    <x v="1"/>
    <s v="  Common Plant "/>
    <n v="19"/>
    <s v="  Common Plant "/>
    <x v="0"/>
    <x v="0"/>
    <s v="13.0.0"/>
  </r>
  <r>
    <x v="257"/>
    <x v="0"/>
    <x v="0"/>
    <x v="254"/>
    <s v="182383.CD.AA"/>
    <n v="2278678.25"/>
    <n v="2278678.25"/>
    <n v="2278678.25"/>
    <n v="2498288.56"/>
    <n v="2498288.56"/>
    <n v="2498288.56"/>
    <n v="2470957.31"/>
    <n v="2470957.31"/>
    <n v="2470957.31"/>
    <n v="2476961.0499999998"/>
    <n v="2476961.0499999998"/>
    <n v="2476961.0499999998"/>
    <n v="2486930.52"/>
    <n v="2439898.4704166669"/>
    <x v="9"/>
    <s v="  Common Plant "/>
    <n v="19"/>
    <s v="  Common Plant "/>
    <x v="0"/>
    <x v="0"/>
    <s v="23.0.0"/>
  </r>
  <r>
    <x v="257"/>
    <x v="3"/>
    <x v="8"/>
    <x v="254"/>
    <s v="182383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58"/>
    <x v="1"/>
    <x v="2"/>
    <x v="255"/>
    <s v="182384.ED.ID"/>
    <n v="909499"/>
    <n v="872499"/>
    <n v="835499"/>
    <n v="798499"/>
    <n v="761499"/>
    <n v="724499"/>
    <n v="687499"/>
    <n v="650499"/>
    <n v="613499"/>
    <n v="562374"/>
    <n v="511249"/>
    <n v="460124"/>
    <n v="408999"/>
    <n v="678082.33333333337"/>
    <x v="9"/>
    <s v="  Common Plant "/>
    <n v="19"/>
    <s v="  Common Plant "/>
    <x v="0"/>
    <x v="0"/>
    <s v="23.0.0"/>
  </r>
  <r>
    <x v="259"/>
    <x v="1"/>
    <x v="2"/>
    <x v="256"/>
    <s v="182385.ED.ID"/>
    <n v="-2674958.0700000003"/>
    <n v="-2976137.0700000003"/>
    <n v="-3156551.07"/>
    <n v="-3714724.0700000003"/>
    <n v="-4088240.07"/>
    <n v="-4328292.07"/>
    <n v="-4382152.07"/>
    <n v="-4385785.07"/>
    <n v="-4389418.07"/>
    <n v="-4393051.07"/>
    <n v="-4385457.07"/>
    <n v="-4034960.07"/>
    <n v="-3144178.07"/>
    <n v="-3928694.6533333338"/>
    <x v="9"/>
    <s v="  Common Plant "/>
    <n v="19"/>
    <s v="  Common Plant "/>
    <x v="0"/>
    <x v="0"/>
    <s v="23.0.0"/>
  </r>
  <r>
    <x v="260"/>
    <x v="1"/>
    <x v="2"/>
    <x v="256"/>
    <s v="182386.ED.ID"/>
    <n v="0"/>
    <n v="0"/>
    <n v="0"/>
    <n v="0"/>
    <n v="0"/>
    <n v="0"/>
    <n v="0"/>
    <n v="1432163"/>
    <n v="2335892"/>
    <n v="4543542"/>
    <n v="5202255"/>
    <n v="6314218"/>
    <n v="8209413"/>
    <n v="1994398.0416666667"/>
    <x v="9"/>
    <s v="  Common Plant "/>
    <n v="19"/>
    <s v="  Common Plant "/>
    <x v="0"/>
    <x v="0"/>
    <s v="23.0.0"/>
  </r>
  <r>
    <x v="261"/>
    <x v="1"/>
    <x v="2"/>
    <x v="256"/>
    <s v="182387.ED.ID"/>
    <n v="-2461254"/>
    <n v="-2164082"/>
    <n v="-1888227"/>
    <n v="-1625593"/>
    <n v="-1377844"/>
    <n v="-1140180"/>
    <n v="-908061"/>
    <n v="-694585"/>
    <n v="-463045"/>
    <n v="-246431"/>
    <n v="0"/>
    <n v="0"/>
    <n v="0"/>
    <n v="-978222.91666666663"/>
    <x v="9"/>
    <s v="  Common Plant "/>
    <n v="19"/>
    <s v="  Common Plant "/>
    <x v="0"/>
    <x v="0"/>
    <s v="23.0.0"/>
  </r>
  <r>
    <x v="262"/>
    <x v="1"/>
    <x v="1"/>
    <x v="257"/>
    <s v="182389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63"/>
    <x v="2"/>
    <x v="2"/>
    <x v="258"/>
    <s v="182390.G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63"/>
    <x v="2"/>
    <x v="3"/>
    <x v="258"/>
    <s v="182390.G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64"/>
    <x v="1"/>
    <x v="3"/>
    <x v="259"/>
    <s v="182391.ED.WA"/>
    <n v="0"/>
    <n v="0"/>
    <n v="0"/>
    <n v="0"/>
    <n v="0"/>
    <n v="0"/>
    <n v="0"/>
    <n v="0"/>
    <n v="0"/>
    <n v="871184"/>
    <n v="871184"/>
    <n v="871184"/>
    <n v="871184"/>
    <n v="254095.33333333334"/>
    <x v="9"/>
    <s v="  Common Plant "/>
    <n v="19"/>
    <s v="  Common Plant "/>
    <x v="0"/>
    <x v="0"/>
    <s v="23.0.0"/>
  </r>
  <r>
    <x v="265"/>
    <x v="0"/>
    <x v="0"/>
    <x v="260"/>
    <s v="182395.CD.AA"/>
    <n v="0"/>
    <n v="0"/>
    <n v="0"/>
    <n v="38600001.390000001"/>
    <n v="38369540.890000001"/>
    <n v="38139080.289999999"/>
    <n v="37908619.689999998"/>
    <n v="37678159.090000004"/>
    <n v="37447698.490000002"/>
    <n v="37217237.890000001"/>
    <n v="36986777.289999999"/>
    <n v="36756316.689999998"/>
    <n v="36525856.090000004"/>
    <n v="29780529.979583338"/>
    <x v="15"/>
    <s v="  Common Plant "/>
    <n v="19"/>
    <s v="  Common Plant "/>
    <x v="0"/>
    <x v="0"/>
    <s v="46.0.0"/>
  </r>
  <r>
    <x v="266"/>
    <x v="0"/>
    <x v="0"/>
    <x v="261"/>
    <s v="182396.CD.AA"/>
    <n v="0"/>
    <n v="0"/>
    <n v="0"/>
    <n v="0"/>
    <n v="1196825.03"/>
    <n v="0"/>
    <n v="0"/>
    <n v="0"/>
    <n v="580441.13"/>
    <n v="471407.82"/>
    <n v="1016955.82"/>
    <n v="280323.13"/>
    <n v="0"/>
    <n v="295496.07749999996"/>
    <x v="15"/>
    <s v="  Common Plant "/>
    <n v="19"/>
    <s v="  Common Plant "/>
    <x v="0"/>
    <x v="0"/>
    <s v="46.0.0"/>
  </r>
  <r>
    <x v="267"/>
    <x v="1"/>
    <x v="1"/>
    <x v="262"/>
    <s v="182399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67"/>
    <x v="2"/>
    <x v="0"/>
    <x v="262"/>
    <s v="182399.G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68"/>
    <x v="0"/>
    <x v="0"/>
    <x v="248"/>
    <s v="18274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69"/>
    <x v="1"/>
    <x v="8"/>
    <x v="263"/>
    <s v="183000.ED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69"/>
    <x v="2"/>
    <x v="8"/>
    <x v="263"/>
    <s v="183000.GD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69"/>
    <x v="3"/>
    <x v="8"/>
    <x v="263"/>
    <s v="183000.ZZ.ZZ"/>
    <n v="3894550.54"/>
    <n v="3904373.84"/>
    <n v="3908951.34"/>
    <n v="4150912.52"/>
    <n v="4094302.57"/>
    <n v="391681.15"/>
    <n v="452986.8"/>
    <n v="551967.94000000006"/>
    <n v="646193.75"/>
    <n v="668960.35"/>
    <n v="715795.12"/>
    <n v="785565.12"/>
    <n v="875152.84"/>
    <n v="1888045.1825000003"/>
    <x v="22"/>
    <s v="  Common Plant "/>
    <n v="19"/>
    <s v="  Common Plant "/>
    <x v="0"/>
    <x v="0"/>
    <s v="34.0.0"/>
  </r>
  <r>
    <x v="270"/>
    <x v="3"/>
    <x v="8"/>
    <x v="104"/>
    <s v="18402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71"/>
    <x v="3"/>
    <x v="8"/>
    <x v="264"/>
    <s v="184054.ZZ.ZZ"/>
    <n v="0"/>
    <n v="0"/>
    <n v="0"/>
    <n v="0"/>
    <n v="0"/>
    <n v="0"/>
    <n v="0"/>
    <n v="0"/>
    <n v="0"/>
    <n v="0"/>
    <n v="0"/>
    <n v="0"/>
    <n v="0"/>
    <n v="0"/>
    <x v="24"/>
    <s v="  Common Plant "/>
    <n v="19"/>
    <s v="  Common Plant "/>
    <x v="0"/>
    <x v="0"/>
    <s v="44.0.0"/>
  </r>
  <r>
    <x v="272"/>
    <x v="3"/>
    <x v="8"/>
    <x v="265"/>
    <s v="184055.ZZ.ZZ"/>
    <n v="0"/>
    <n v="0"/>
    <n v="-11877987"/>
    <n v="-8123063"/>
    <n v="-8296069"/>
    <n v="0"/>
    <n v="0"/>
    <n v="0"/>
    <n v="0"/>
    <n v="0"/>
    <n v="0"/>
    <n v="0"/>
    <n v="0"/>
    <n v="-2358093.25"/>
    <x v="24"/>
    <s v="  Common Plant "/>
    <n v="19"/>
    <s v="  Common Plant "/>
    <x v="0"/>
    <x v="0"/>
    <s v="44.0.0"/>
  </r>
  <r>
    <x v="273"/>
    <x v="3"/>
    <x v="8"/>
    <x v="266"/>
    <s v="184057.ZZ.ZZ"/>
    <n v="-300.01"/>
    <n v="-0.01"/>
    <n v="0"/>
    <n v="0"/>
    <n v="0"/>
    <n v="0"/>
    <n v="0"/>
    <n v="0"/>
    <n v="0"/>
    <n v="0"/>
    <n v="0"/>
    <n v="0"/>
    <n v="0"/>
    <n v="-12.501249999999999"/>
    <x v="24"/>
    <s v="  Common Plant "/>
    <n v="19"/>
    <s v="  Common Plant "/>
    <x v="0"/>
    <x v="0"/>
    <s v="44.0.0"/>
  </r>
  <r>
    <x v="274"/>
    <x v="3"/>
    <x v="8"/>
    <x v="267"/>
    <s v="184058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75"/>
    <x v="3"/>
    <x v="8"/>
    <x v="268"/>
    <s v="184068.ZZ.ZZ"/>
    <n v="0"/>
    <n v="-0.38"/>
    <n v="-0.76"/>
    <n v="0"/>
    <n v="0"/>
    <n v="0"/>
    <n v="0"/>
    <n v="0"/>
    <n v="0"/>
    <n v="0"/>
    <n v="0"/>
    <n v="0"/>
    <n v="0"/>
    <n v="-9.5000000000000015E-2"/>
    <x v="24"/>
    <s v="  Common Plant "/>
    <n v="19"/>
    <s v="  Common Plant "/>
    <x v="0"/>
    <x v="0"/>
    <s v="44.0.0"/>
  </r>
  <r>
    <x v="276"/>
    <x v="3"/>
    <x v="8"/>
    <x v="269"/>
    <s v="1841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77"/>
    <x v="3"/>
    <x v="8"/>
    <x v="270"/>
    <s v="1841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78"/>
    <x v="3"/>
    <x v="8"/>
    <x v="271"/>
    <s v="1842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79"/>
    <x v="3"/>
    <x v="8"/>
    <x v="272"/>
    <s v="1842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80"/>
    <x v="3"/>
    <x v="8"/>
    <x v="273"/>
    <s v="184260.ZZ.ZZ"/>
    <n v="0"/>
    <n v="-162.75"/>
    <n v="45774.92"/>
    <n v="82081.279999999999"/>
    <n v="128856.28"/>
    <n v="-0.01"/>
    <n v="0"/>
    <n v="0.01"/>
    <n v="-0.01"/>
    <n v="0.01"/>
    <n v="0"/>
    <n v="39309.21"/>
    <n v="55.02"/>
    <n v="24657.204166666666"/>
    <x v="4"/>
    <s v="  Common Plant "/>
    <n v="19"/>
    <s v="  Common Plant "/>
    <x v="3"/>
    <x v="3"/>
    <s v="0.4.CD.AA"/>
  </r>
  <r>
    <x v="281"/>
    <x v="3"/>
    <x v="8"/>
    <x v="274"/>
    <s v="184270.ZZ.ZZ"/>
    <n v="-410711.38"/>
    <n v="-510187.71"/>
    <n v="-957865.11"/>
    <n v="-568508.21"/>
    <n v="-267439.83"/>
    <n v="-380936.01"/>
    <n v="-376619.7"/>
    <n v="-448272.98"/>
    <n v="-553349.68000000005"/>
    <n v="-218317.97"/>
    <n v="-328470.3"/>
    <n v="-355154.17"/>
    <n v="-433455.76"/>
    <n v="-448933.77"/>
    <x v="4"/>
    <s v="  Common Plant "/>
    <n v="19"/>
    <s v="  Common Plant "/>
    <x v="3"/>
    <x v="3"/>
    <s v="0.4.CD.AA"/>
  </r>
  <r>
    <x v="282"/>
    <x v="3"/>
    <x v="8"/>
    <x v="275"/>
    <s v="184290.ZZ.ZZ"/>
    <n v="30180.09"/>
    <n v="-21.94"/>
    <n v="0"/>
    <n v="0"/>
    <n v="0"/>
    <n v="0"/>
    <n v="0"/>
    <n v="0"/>
    <n v="0"/>
    <n v="0"/>
    <n v="23940.350000000002"/>
    <n v="0"/>
    <n v="0"/>
    <n v="3250.7045833333336"/>
    <x v="24"/>
    <s v="  Common Plant "/>
    <n v="19"/>
    <s v="  Common Plant "/>
    <x v="0"/>
    <x v="0"/>
    <s v="44.0.0"/>
  </r>
  <r>
    <x v="283"/>
    <x v="3"/>
    <x v="8"/>
    <x v="276"/>
    <s v="184300.ZZ.ZZ"/>
    <n v="14.43"/>
    <n v="14.43"/>
    <n v="14.43"/>
    <n v="14.43"/>
    <n v="1152.1100000000001"/>
    <n v="1152.1100000000001"/>
    <n v="1152.1100000000001"/>
    <n v="1152.1100000000001"/>
    <n v="1152.1100000000001"/>
    <n v="1152.1100000000001"/>
    <n v="1152.1100000000001"/>
    <n v="1152.0899999999999"/>
    <n v="0.02"/>
    <n v="772.28125000000011"/>
    <x v="24"/>
    <s v="  Common Plant "/>
    <n v="19"/>
    <s v="  Common Plant "/>
    <x v="0"/>
    <x v="0"/>
    <s v="44.0.0"/>
  </r>
  <r>
    <x v="284"/>
    <x v="3"/>
    <x v="8"/>
    <x v="277"/>
    <s v="184400.ZZ.ZZ"/>
    <n v="3394281.18"/>
    <n v="3289343.11"/>
    <n v="3341022.99"/>
    <n v="3411514.0300000003"/>
    <n v="3469904.42"/>
    <n v="3527380.46"/>
    <n v="3573113.14"/>
    <n v="3747499.02"/>
    <n v="3918255.55"/>
    <n v="4002760.19"/>
    <n v="4100712.07"/>
    <n v="4165577.47"/>
    <n v="4413795.62"/>
    <n v="3704260.0708333328"/>
    <x v="9"/>
    <s v="  Common Plant "/>
    <n v="19"/>
    <s v="  Common Plant "/>
    <x v="0"/>
    <x v="0"/>
    <s v="23.0.0"/>
  </r>
  <r>
    <x v="285"/>
    <x v="3"/>
    <x v="8"/>
    <x v="278"/>
    <s v="184500.ZZ.ZZ"/>
    <n v="19882731.440000001"/>
    <n v="20107394.539999999"/>
    <n v="20296056.109999999"/>
    <n v="20523172.489999998"/>
    <n v="20676463.129999999"/>
    <n v="20862320.09"/>
    <n v="21045794.850000001"/>
    <n v="21136480.640000001"/>
    <n v="21491267.199999999"/>
    <n v="21675498.02"/>
    <n v="21829790.43"/>
    <n v="21910887.309999999"/>
    <n v="22026761.93"/>
    <n v="21042489.291250002"/>
    <x v="9"/>
    <s v="  Common Plant "/>
    <n v="19"/>
    <s v="  Common Plant "/>
    <x v="0"/>
    <x v="0"/>
    <s v="23.0.0"/>
  </r>
  <r>
    <x v="286"/>
    <x v="3"/>
    <x v="8"/>
    <x v="279"/>
    <s v="184800.ZZ.ZZ"/>
    <n v="2490954.5300000003"/>
    <n v="2538875.36"/>
    <n v="2610469.87"/>
    <n v="2682325.14"/>
    <n v="2684134.11"/>
    <n v="2849692.79"/>
    <n v="2942300.98"/>
    <n v="3030928.24"/>
    <n v="3037732.29"/>
    <n v="3120705.13"/>
    <n v="3346298.22"/>
    <n v="3466110.08"/>
    <n v="3564357.24"/>
    <n v="2944769.0079166666"/>
    <x v="9"/>
    <s v="  Common Plant "/>
    <n v="19"/>
    <s v="  Common Plant "/>
    <x v="0"/>
    <x v="0"/>
    <s v="23.0.0"/>
  </r>
  <r>
    <x v="287"/>
    <x v="3"/>
    <x v="8"/>
    <x v="280"/>
    <s v="184900.ZZ.ZZ"/>
    <n v="2674720.89"/>
    <n v="2702038.7"/>
    <n v="2737109.0700000003"/>
    <n v="2839248.86"/>
    <n v="2950750.63"/>
    <n v="3001491.26"/>
    <n v="3109338.89"/>
    <n v="3144312.06"/>
    <n v="3211295.44"/>
    <n v="3247217.21"/>
    <n v="3276487.84"/>
    <n v="3328777.3"/>
    <n v="3620547.76"/>
    <n v="3057975.1320833336"/>
    <x v="9"/>
    <s v="  Common Plant "/>
    <n v="19"/>
    <s v="  Common Plant "/>
    <x v="0"/>
    <x v="0"/>
    <s v="23.0.0"/>
  </r>
  <r>
    <x v="288"/>
    <x v="3"/>
    <x v="8"/>
    <x v="281"/>
    <s v="184996.ZZ.ZZ"/>
    <n v="-2518474.54"/>
    <n v="-2538875.2599999998"/>
    <n v="-2601615.77"/>
    <n v="-2601615.77"/>
    <n v="-2673011.9500000002"/>
    <n v="-2825307.4699999997"/>
    <n v="-2912329.21"/>
    <n v="-3030896.56"/>
    <n v="-3030896.56"/>
    <n v="-3119276.68"/>
    <n v="-3242514.66"/>
    <n v="-3452849.89"/>
    <n v="-3564347.05"/>
    <n v="-2922550.0479166661"/>
    <x v="9"/>
    <s v="  Common Plant "/>
    <n v="19"/>
    <s v="  Common Plant "/>
    <x v="0"/>
    <x v="0"/>
    <s v="23.0.0"/>
  </r>
  <r>
    <x v="289"/>
    <x v="3"/>
    <x v="8"/>
    <x v="277"/>
    <s v="184997.ZZ.ZZ"/>
    <n v="-3394281.18"/>
    <n v="-3289343.11"/>
    <n v="-3341022.99"/>
    <n v="-3411514.0300000003"/>
    <n v="-3469904.42"/>
    <n v="-3527380.46"/>
    <n v="-3573113.14"/>
    <n v="-3747499.02"/>
    <n v="-3918255.55"/>
    <n v="-4002760.19"/>
    <n v="-4100712.07"/>
    <n v="-4165577.47"/>
    <n v="-4413795.62"/>
    <n v="-3704260.0708333328"/>
    <x v="9"/>
    <s v="  Common Plant "/>
    <n v="19"/>
    <s v="  Common Plant "/>
    <x v="0"/>
    <x v="0"/>
    <s v="23.0.0"/>
  </r>
  <r>
    <x v="290"/>
    <x v="3"/>
    <x v="8"/>
    <x v="280"/>
    <s v="184998.ZZ.ZZ"/>
    <n v="-2674720.9"/>
    <n v="-2702038.71"/>
    <n v="-2737109.08"/>
    <n v="-2839248.87"/>
    <n v="-2950750.64"/>
    <n v="-3001491.27"/>
    <n v="-3109338.9"/>
    <n v="-3144312.07"/>
    <n v="-3211295.45"/>
    <n v="-3247217.22"/>
    <n v="-3276487.85"/>
    <n v="-3328777.31"/>
    <n v="-3620547.77"/>
    <n v="-3057975.1420833333"/>
    <x v="9"/>
    <s v="  Common Plant "/>
    <n v="19"/>
    <s v="  Common Plant "/>
    <x v="0"/>
    <x v="0"/>
    <s v="23.0.0"/>
  </r>
  <r>
    <x v="291"/>
    <x v="3"/>
    <x v="8"/>
    <x v="282"/>
    <s v="184999.ZZ.ZZ"/>
    <n v="-19882731.440000001"/>
    <n v="-20107394.539999999"/>
    <n v="-20296056.109999999"/>
    <n v="-20523168.559999999"/>
    <n v="-20676459.199999999"/>
    <n v="-20862316.16"/>
    <n v="-21045790.920000002"/>
    <n v="-21136476.710000001"/>
    <n v="-21491263.27"/>
    <n v="-21675494.09"/>
    <n v="-21829786.5"/>
    <n v="-21910883.379999999"/>
    <n v="-22026758"/>
    <n v="-21042486.18"/>
    <x v="9"/>
    <s v="  Common Plant "/>
    <n v="19"/>
    <s v="  Common Plant "/>
    <x v="0"/>
    <x v="0"/>
    <s v="23.0.0"/>
  </r>
  <r>
    <x v="292"/>
    <x v="1"/>
    <x v="3"/>
    <x v="283"/>
    <s v="18600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92"/>
    <x v="3"/>
    <x v="8"/>
    <x v="283"/>
    <s v="1860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93"/>
    <x v="1"/>
    <x v="3"/>
    <x v="284"/>
    <s v="18601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94"/>
    <x v="1"/>
    <x v="3"/>
    <x v="285"/>
    <s v="18602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95"/>
    <x v="1"/>
    <x v="3"/>
    <x v="286"/>
    <s v="18603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96"/>
    <x v="1"/>
    <x v="3"/>
    <x v="287"/>
    <s v="186035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97"/>
    <x v="1"/>
    <x v="3"/>
    <x v="288"/>
    <s v="18604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98"/>
    <x v="1"/>
    <x v="3"/>
    <x v="289"/>
    <s v="186045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299"/>
    <x v="3"/>
    <x v="8"/>
    <x v="290"/>
    <s v="1860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00"/>
    <x v="3"/>
    <x v="8"/>
    <x v="291"/>
    <s v="186055.ZZ.ZZ"/>
    <n v="102737.25"/>
    <n v="102327.35"/>
    <n v="101681.06"/>
    <n v="100795.6"/>
    <n v="99668.17"/>
    <n v="98295.95"/>
    <n v="96676.06"/>
    <n v="94805.61"/>
    <n v="92681.67"/>
    <n v="90301.26"/>
    <n v="87661.39"/>
    <n v="84759.02"/>
    <n v="81591.08"/>
    <n v="95151.442083333328"/>
    <x v="4"/>
    <s v="  Common Plant "/>
    <n v="19"/>
    <s v="  Common Plant "/>
    <x v="0"/>
    <x v="0"/>
    <s v="0.0.0"/>
  </r>
  <r>
    <x v="301"/>
    <x v="3"/>
    <x v="8"/>
    <x v="292"/>
    <s v="18606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02"/>
    <x v="1"/>
    <x v="2"/>
    <x v="293"/>
    <s v="186100.ED.ID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x v="9"/>
    <s v="  Common Plant "/>
    <n v="19"/>
    <s v="  Common Plant "/>
    <x v="0"/>
    <x v="0"/>
    <s v="23.0.0"/>
  </r>
  <r>
    <x v="302"/>
    <x v="1"/>
    <x v="3"/>
    <x v="293"/>
    <s v="186100.ED.WA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x v="9"/>
    <s v="  Common Plant "/>
    <n v="19"/>
    <s v="  Common Plant "/>
    <x v="0"/>
    <x v="0"/>
    <s v="23.0.0"/>
  </r>
  <r>
    <x v="303"/>
    <x v="3"/>
    <x v="8"/>
    <x v="294"/>
    <s v="186155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04"/>
    <x v="3"/>
    <x v="8"/>
    <x v="295"/>
    <s v="186170.ZZ.ZZ"/>
    <n v="1406422.22"/>
    <n v="0"/>
    <n v="0"/>
    <n v="0"/>
    <n v="0"/>
    <n v="0"/>
    <n v="0"/>
    <n v="0"/>
    <n v="0"/>
    <n v="0"/>
    <n v="0"/>
    <n v="0"/>
    <n v="0"/>
    <n v="58600.925833333335"/>
    <x v="15"/>
    <s v="  Common Plant "/>
    <n v="19"/>
    <s v="  Common Plant "/>
    <x v="0"/>
    <x v="0"/>
    <s v="46.0.0"/>
  </r>
  <r>
    <x v="305"/>
    <x v="3"/>
    <x v="8"/>
    <x v="296"/>
    <s v="186180.ZZ.ZZ"/>
    <n v="318859.48"/>
    <n v="306595.65000000002"/>
    <n v="294331.82"/>
    <n v="282067.99"/>
    <n v="269804.16000000003"/>
    <n v="257540.33000000002"/>
    <n v="245276.5"/>
    <n v="233012.67"/>
    <n v="220748.84"/>
    <n v="208485.01"/>
    <n v="196221.18"/>
    <n v="183957.35"/>
    <n v="171693.52"/>
    <n v="245276.5"/>
    <x v="4"/>
    <s v="  Common Plant "/>
    <n v="19"/>
    <s v="  Common Plant "/>
    <x v="3"/>
    <x v="3"/>
    <s v="0.4.CD.AA"/>
  </r>
  <r>
    <x v="306"/>
    <x v="1"/>
    <x v="2"/>
    <x v="297"/>
    <s v="18620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06"/>
    <x v="1"/>
    <x v="3"/>
    <x v="297"/>
    <s v="186200.ED.WA"/>
    <n v="98227.199999999997"/>
    <n v="98227.199999999997"/>
    <n v="98227.199999999997"/>
    <n v="98227.199999999997"/>
    <n v="98227.199999999997"/>
    <n v="98227.199999999997"/>
    <n v="98227.199999999997"/>
    <n v="98227.199999999997"/>
    <n v="98227.199999999997"/>
    <n v="98227.199999999997"/>
    <n v="98227.199999999997"/>
    <n v="0"/>
    <n v="0"/>
    <n v="85948.799999999974"/>
    <x v="24"/>
    <s v="  Common Plant "/>
    <n v="19"/>
    <s v="  Common Plant "/>
    <x v="0"/>
    <x v="0"/>
    <s v="44.0.0"/>
  </r>
  <r>
    <x v="306"/>
    <x v="1"/>
    <x v="8"/>
    <x v="297"/>
    <s v="186200.ED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06"/>
    <x v="3"/>
    <x v="8"/>
    <x v="297"/>
    <s v="186200.ZZ.ZZ"/>
    <n v="412083.07"/>
    <n v="817231.77"/>
    <n v="567801.45000000007"/>
    <n v="249373.18"/>
    <n v="416539"/>
    <n v="426787.45"/>
    <n v="208431.86000000002"/>
    <n v="309262.85000000003"/>
    <n v="420448.54000000004"/>
    <n v="270622"/>
    <n v="331938.02"/>
    <n v="268680.53999999998"/>
    <n v="378745.33"/>
    <n v="390210.90500000003"/>
    <x v="24"/>
    <s v="  Common Plant "/>
    <n v="19"/>
    <s v="  Common Plant "/>
    <x v="0"/>
    <x v="0"/>
    <s v="44.0.0"/>
  </r>
  <r>
    <x v="307"/>
    <x v="3"/>
    <x v="8"/>
    <x v="298"/>
    <s v="186205.ZZ.ZZ"/>
    <n v="3584495.12"/>
    <n v="5878049.1200000001"/>
    <n v="6269610.5899999999"/>
    <n v="2603864.04"/>
    <n v="3565417.51"/>
    <n v="4166086.73"/>
    <n v="3953733.66"/>
    <n v="5309412.6100000003"/>
    <n v="2985627.64"/>
    <n v="2823023.75"/>
    <n v="3017225.44"/>
    <n v="3354313.56"/>
    <n v="3064334.96"/>
    <n v="3937564.9741666666"/>
    <x v="4"/>
    <s v="  Common Plant "/>
    <n v="19"/>
    <s v="  Common Plant "/>
    <x v="3"/>
    <x v="3"/>
    <s v="0.4.CD.AA"/>
  </r>
  <r>
    <x v="308"/>
    <x v="3"/>
    <x v="8"/>
    <x v="299"/>
    <s v="186210.ZZ.ZZ"/>
    <n v="0"/>
    <n v="0"/>
    <n v="0"/>
    <n v="0"/>
    <n v="0"/>
    <n v="0"/>
    <n v="0"/>
    <n v="0"/>
    <n v="0"/>
    <n v="0"/>
    <n v="0"/>
    <n v="0"/>
    <n v="0"/>
    <n v="0"/>
    <x v="24"/>
    <s v="  Common Plant "/>
    <n v="19"/>
    <s v="  Common Plant "/>
    <x v="0"/>
    <x v="0"/>
    <s v="44.0.0"/>
  </r>
  <r>
    <x v="309"/>
    <x v="1"/>
    <x v="3"/>
    <x v="300"/>
    <s v="18627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10"/>
    <x v="1"/>
    <x v="3"/>
    <x v="301"/>
    <s v="186280.ED.WA"/>
    <n v="-8756638"/>
    <n v="0"/>
    <n v="0"/>
    <n v="0"/>
    <n v="-42157"/>
    <n v="-681978"/>
    <n v="-430204"/>
    <n v="-6167"/>
    <n v="0"/>
    <n v="0"/>
    <n v="0"/>
    <n v="0"/>
    <n v="1256447"/>
    <n v="-409216.79166666669"/>
    <x v="9"/>
    <s v="  Common Plant "/>
    <n v="19"/>
    <s v="  Common Plant "/>
    <x v="0"/>
    <x v="0"/>
    <s v="23.0.0"/>
  </r>
  <r>
    <x v="311"/>
    <x v="1"/>
    <x v="3"/>
    <x v="302"/>
    <s v="186290.ED.WA"/>
    <n v="0"/>
    <n v="-8783727"/>
    <n v="-8920462"/>
    <n v="-9028788.1400000006"/>
    <n v="-9056465.1400000006"/>
    <n v="-9084142.1400000006"/>
    <n v="-9111819.1400000006"/>
    <n v="-9140041.1400000006"/>
    <n v="-9168093.1400000006"/>
    <n v="-9196230.1400000006"/>
    <n v="-9224367.1400000006"/>
    <n v="-9252504.1400000006"/>
    <n v="-9280641.1400000006"/>
    <n v="-8717246.6525000017"/>
    <x v="9"/>
    <s v="  Common Plant "/>
    <n v="19"/>
    <s v="  Common Plant "/>
    <x v="0"/>
    <x v="0"/>
    <s v="23.0.0"/>
  </r>
  <r>
    <x v="312"/>
    <x v="1"/>
    <x v="3"/>
    <x v="222"/>
    <s v="186312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13"/>
    <x v="3"/>
    <x v="8"/>
    <x v="303"/>
    <s v="18632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14"/>
    <x v="1"/>
    <x v="1"/>
    <x v="304"/>
    <s v="186321.ED.AN"/>
    <n v="1577531.27"/>
    <n v="1577531.27"/>
    <n v="0"/>
    <n v="0"/>
    <n v="0"/>
    <n v="0"/>
    <n v="0"/>
    <n v="0"/>
    <n v="0"/>
    <n v="0"/>
    <n v="0"/>
    <n v="0"/>
    <n v="0"/>
    <n v="197191.40875000003"/>
    <x v="9"/>
    <s v="  Common Plant "/>
    <n v="19"/>
    <s v="  Common Plant "/>
    <x v="0"/>
    <x v="0"/>
    <s v="23.0.0"/>
  </r>
  <r>
    <x v="314"/>
    <x v="1"/>
    <x v="3"/>
    <x v="304"/>
    <s v="186321.ED.WA"/>
    <n v="0"/>
    <n v="-56340.4"/>
    <n v="1464850.47"/>
    <n v="1408510.07"/>
    <n v="1352169.67"/>
    <n v="1295829.27"/>
    <n v="1239488.8700000001"/>
    <n v="1183148.47"/>
    <n v="1126808.07"/>
    <n v="1070467.67"/>
    <n v="1014127.27"/>
    <n v="957786.87"/>
    <n v="901446.47"/>
    <n v="1042297.4612499998"/>
    <x v="9"/>
    <s v="  Common Plant "/>
    <n v="19"/>
    <s v="  Common Plant "/>
    <x v="0"/>
    <x v="0"/>
    <s v="23.0.0"/>
  </r>
  <r>
    <x v="315"/>
    <x v="1"/>
    <x v="3"/>
    <x v="305"/>
    <s v="186322.ED.WA"/>
    <n v="-277010"/>
    <n v="-248723"/>
    <n v="-364527.81"/>
    <n v="-426728.81"/>
    <n v="-687891.81"/>
    <n v="-956538.81"/>
    <n v="-1141232.81"/>
    <n v="-1142381.81"/>
    <n v="-1084038.81"/>
    <n v="-1075601.81"/>
    <n v="-1273048.81"/>
    <n v="-1309240.81"/>
    <n v="-1606947.81"/>
    <n v="-887661.16708333336"/>
    <x v="9"/>
    <s v="  Common Plant "/>
    <n v="19"/>
    <s v="  Common Plant "/>
    <x v="0"/>
    <x v="0"/>
    <s v="23.0.0"/>
  </r>
  <r>
    <x v="316"/>
    <x v="2"/>
    <x v="3"/>
    <x v="306"/>
    <s v="186328.GD.WA"/>
    <n v="0"/>
    <n v="127199"/>
    <n v="100770"/>
    <n v="144264"/>
    <n v="297214"/>
    <n v="0"/>
    <n v="0"/>
    <n v="22814"/>
    <n v="32716"/>
    <n v="11331"/>
    <n v="-170234"/>
    <n v="-67445"/>
    <n v="-91263"/>
    <n v="37749.791666666664"/>
    <x v="9"/>
    <s v="  Common Plant "/>
    <n v="19"/>
    <s v="  Common Plant "/>
    <x v="0"/>
    <x v="0"/>
    <s v="23.0.0"/>
  </r>
  <r>
    <x v="317"/>
    <x v="3"/>
    <x v="8"/>
    <x v="307"/>
    <s v="186330.ZZ.ZZ"/>
    <n v="5418.5"/>
    <n v="5418.5"/>
    <n v="5418.5"/>
    <n v="0"/>
    <n v="0"/>
    <n v="0"/>
    <n v="0"/>
    <n v="0"/>
    <n v="0"/>
    <n v="0"/>
    <n v="0"/>
    <n v="0"/>
    <n v="0"/>
    <n v="1128.8541666666667"/>
    <x v="24"/>
    <s v="  Common Plant "/>
    <n v="19"/>
    <s v="  Common Plant "/>
    <x v="0"/>
    <x v="0"/>
    <s v="44.0.0"/>
  </r>
  <r>
    <x v="318"/>
    <x v="1"/>
    <x v="3"/>
    <x v="308"/>
    <s v="18635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19"/>
    <x v="1"/>
    <x v="2"/>
    <x v="309"/>
    <s v="186360.ED.ID"/>
    <n v="1352565"/>
    <n v="1322508"/>
    <n v="1292451"/>
    <n v="1262394"/>
    <n v="1232337"/>
    <n v="1202280"/>
    <n v="1172223"/>
    <n v="1142166"/>
    <n v="1112109"/>
    <n v="1082052"/>
    <n v="1051995"/>
    <n v="1021938"/>
    <n v="991881"/>
    <n v="1172223"/>
    <x v="9"/>
    <s v="  Common Plant "/>
    <n v="19"/>
    <s v="  Common Plant "/>
    <x v="0"/>
    <x v="0"/>
    <s v="23.0.0"/>
  </r>
  <r>
    <x v="319"/>
    <x v="1"/>
    <x v="3"/>
    <x v="309"/>
    <s v="186360.ED.WA"/>
    <n v="2706480"/>
    <n v="2650094"/>
    <n v="2593708"/>
    <n v="2537322"/>
    <n v="2480936"/>
    <n v="2424550"/>
    <n v="2368164"/>
    <n v="2311778"/>
    <n v="2255392"/>
    <n v="2199006"/>
    <n v="2142620"/>
    <n v="2086234"/>
    <n v="2029848"/>
    <n v="2368164"/>
    <x v="9"/>
    <s v="  Common Plant "/>
    <n v="19"/>
    <s v="  Common Plant "/>
    <x v="0"/>
    <x v="0"/>
    <s v="23.0.0"/>
  </r>
  <r>
    <x v="320"/>
    <x v="1"/>
    <x v="2"/>
    <x v="310"/>
    <s v="186365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20"/>
    <x v="1"/>
    <x v="3"/>
    <x v="310"/>
    <s v="186365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21"/>
    <x v="1"/>
    <x v="2"/>
    <x v="311"/>
    <s v="18637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22"/>
    <x v="1"/>
    <x v="2"/>
    <x v="312"/>
    <s v="18638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23"/>
    <x v="1"/>
    <x v="2"/>
    <x v="313"/>
    <s v="186382.ED.ID"/>
    <n v="240055.6"/>
    <n v="237474.36000000002"/>
    <n v="234893.12"/>
    <n v="232311.88"/>
    <n v="229730.64"/>
    <n v="227149.4"/>
    <n v="224568.16"/>
    <n v="221986.92"/>
    <n v="219405.68"/>
    <n v="216824.44"/>
    <n v="214243.20000000001"/>
    <n v="211661.96"/>
    <n v="209080.72"/>
    <n v="224568.16"/>
    <x v="9"/>
    <s v="  Common Plant "/>
    <n v="19"/>
    <s v="  Common Plant "/>
    <x v="0"/>
    <x v="0"/>
    <s v="23.0.0"/>
  </r>
  <r>
    <x v="324"/>
    <x v="1"/>
    <x v="2"/>
    <x v="314"/>
    <s v="18639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25"/>
    <x v="0"/>
    <x v="0"/>
    <x v="315"/>
    <s v="186400.CD.AA"/>
    <n v="0"/>
    <n v="0"/>
    <n v="0"/>
    <n v="0"/>
    <n v="0"/>
    <n v="0"/>
    <n v="0"/>
    <n v="0"/>
    <n v="0"/>
    <n v="0"/>
    <n v="0"/>
    <n v="0"/>
    <n v="0"/>
    <n v="0"/>
    <x v="4"/>
    <s v="  Common Plant "/>
    <n v="19"/>
    <s v="  Common Plant "/>
    <x v="3"/>
    <x v="3"/>
    <s v="0.4.CD.AA"/>
  </r>
  <r>
    <x v="325"/>
    <x v="3"/>
    <x v="0"/>
    <x v="315"/>
    <s v="186400.ZZ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25"/>
    <x v="3"/>
    <x v="8"/>
    <x v="315"/>
    <s v="186400.ZZ.ZZ"/>
    <n v="6022.83"/>
    <n v="6509.9400000000005"/>
    <n v="255.59"/>
    <n v="-31625.11"/>
    <n v="-63027.9"/>
    <n v="-1663.06"/>
    <n v="-2354.14"/>
    <n v="530.85"/>
    <n v="-10722.06"/>
    <n v="-10821.65"/>
    <n v="-3486.59"/>
    <n v="145.81"/>
    <n v="-327.85"/>
    <n v="-9450.9024999999983"/>
    <x v="24"/>
    <s v="  Common Plant "/>
    <n v="19"/>
    <s v="  Common Plant "/>
    <x v="0"/>
    <x v="0"/>
    <s v="44.0.0"/>
  </r>
  <r>
    <x v="326"/>
    <x v="3"/>
    <x v="8"/>
    <x v="316"/>
    <s v="186401.ZZ.ZZ"/>
    <n v="562.61"/>
    <n v="38.33"/>
    <n v="17.559999999999999"/>
    <n v="-310.05"/>
    <n v="-571.63"/>
    <n v="-508.49"/>
    <n v="-452.14"/>
    <n v="-566.79"/>
    <n v="-1281.25"/>
    <n v="-1270.78"/>
    <n v="-1234.21"/>
    <n v="-1002.21"/>
    <n v="-1278.6400000000001"/>
    <n v="-624.97291666666672"/>
    <x v="24"/>
    <s v="  Common Plant "/>
    <n v="19"/>
    <s v="  Common Plant "/>
    <x v="0"/>
    <x v="0"/>
    <s v="44.0.0"/>
  </r>
  <r>
    <x v="327"/>
    <x v="3"/>
    <x v="0"/>
    <x v="317"/>
    <s v="186410.ZZ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27"/>
    <x v="3"/>
    <x v="8"/>
    <x v="317"/>
    <s v="186410.ZZ.ZZ"/>
    <n v="8454.83"/>
    <n v="13425.18"/>
    <n v="10747.54"/>
    <n v="2980.56"/>
    <n v="549.84"/>
    <n v="12480.26"/>
    <n v="25473.940000000002"/>
    <n v="6416.43"/>
    <n v="22941.96"/>
    <n v="3740.9900000000002"/>
    <n v="11196.78"/>
    <n v="10846.61"/>
    <n v="13994.1"/>
    <n v="11002.046249999999"/>
    <x v="24"/>
    <s v="  Common Plant "/>
    <n v="19"/>
    <s v="  Common Plant "/>
    <x v="0"/>
    <x v="0"/>
    <s v="44.0.0"/>
  </r>
  <r>
    <x v="328"/>
    <x v="3"/>
    <x v="0"/>
    <x v="318"/>
    <s v="186420.ZZ.AA"/>
    <n v="0"/>
    <n v="0"/>
    <n v="0"/>
    <n v="0"/>
    <n v="0"/>
    <n v="-1080.4100000000001"/>
    <n v="0"/>
    <n v="0"/>
    <n v="0"/>
    <n v="0"/>
    <n v="0"/>
    <n v="0"/>
    <n v="0"/>
    <n v="-90.034166666666678"/>
    <x v="24"/>
    <s v="  Common Plant "/>
    <n v="19"/>
    <s v="  Common Plant "/>
    <x v="0"/>
    <x v="0"/>
    <s v="44.0.0"/>
  </r>
  <r>
    <x v="328"/>
    <x v="3"/>
    <x v="5"/>
    <x v="318"/>
    <s v="186420.ZZ.AS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28"/>
    <x v="3"/>
    <x v="8"/>
    <x v="318"/>
    <s v="186420.ZZ.ZZ"/>
    <n v="14613.66"/>
    <n v="17017.59"/>
    <n v="14421.11"/>
    <n v="158.61000000000001"/>
    <n v="-48666.05"/>
    <n v="18361.21"/>
    <n v="12813.76"/>
    <n v="9429.35"/>
    <n v="11255.84"/>
    <n v="13718.08"/>
    <n v="12255.300000000001"/>
    <n v="11610.12"/>
    <n v="14140.25"/>
    <n v="7229.322916666667"/>
    <x v="24"/>
    <s v="  Common Plant "/>
    <n v="19"/>
    <s v="  Common Plant "/>
    <x v="0"/>
    <x v="0"/>
    <s v="44.0.0"/>
  </r>
  <r>
    <x v="329"/>
    <x v="3"/>
    <x v="8"/>
    <x v="319"/>
    <s v="186430.ZZ.ZZ"/>
    <n v="0"/>
    <n v="0"/>
    <n v="0"/>
    <n v="5756.95"/>
    <n v="5756.95"/>
    <n v="0"/>
    <n v="0"/>
    <n v="0"/>
    <n v="0"/>
    <n v="0"/>
    <n v="0"/>
    <n v="0"/>
    <n v="0"/>
    <n v="959.49166666666667"/>
    <x v="24"/>
    <s v="  Common Plant "/>
    <n v="19"/>
    <s v="  Common Plant "/>
    <x v="0"/>
    <x v="0"/>
    <s v="44.0.0"/>
  </r>
  <r>
    <x v="330"/>
    <x v="3"/>
    <x v="8"/>
    <x v="315"/>
    <s v="186460.ZZ.ZZ"/>
    <n v="-52145.3"/>
    <n v="-4642.76"/>
    <n v="-6095.78"/>
    <n v="41377.86"/>
    <n v="-5073.91"/>
    <n v="-7475.03"/>
    <n v="-5624.84"/>
    <n v="-5917.84"/>
    <n v="-6823.81"/>
    <n v="642.33000000000004"/>
    <n v="367.59000000000003"/>
    <n v="2929.07"/>
    <n v="5441.5"/>
    <n v="-1640.7516666666668"/>
    <x v="24"/>
    <s v="  Common Plant "/>
    <n v="19"/>
    <s v="  Common Plant "/>
    <x v="0"/>
    <x v="0"/>
    <s v="44.0.0"/>
  </r>
  <r>
    <x v="331"/>
    <x v="3"/>
    <x v="8"/>
    <x v="320"/>
    <s v="1866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2"/>
    <x v="1"/>
    <x v="1"/>
    <x v="321"/>
    <s v="18670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2"/>
    <x v="1"/>
    <x v="2"/>
    <x v="321"/>
    <s v="18670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2"/>
    <x v="1"/>
    <x v="3"/>
    <x v="321"/>
    <s v="18670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2"/>
    <x v="2"/>
    <x v="1"/>
    <x v="321"/>
    <s v="18670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2"/>
    <x v="2"/>
    <x v="6"/>
    <x v="321"/>
    <s v="18670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2"/>
    <x v="2"/>
    <x v="2"/>
    <x v="321"/>
    <s v="186700.G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2"/>
    <x v="2"/>
    <x v="7"/>
    <x v="321"/>
    <s v="186700.GD.OR"/>
    <n v="1660713.46"/>
    <n v="1472409.03"/>
    <n v="1417238.53"/>
    <n v="1456151.1"/>
    <n v="1539379.62"/>
    <n v="1585765.3900000001"/>
    <n v="1651867.3"/>
    <n v="1685927.06"/>
    <n v="1754632.2000000002"/>
    <n v="1851086.32"/>
    <n v="1875001.4300000002"/>
    <n v="1845230.1099999999"/>
    <n v="1712608.52"/>
    <n v="1651779.0899999999"/>
    <x v="25"/>
    <s v="  Common Plant "/>
    <n v="19"/>
    <s v="  Common Plant "/>
    <x v="0"/>
    <x v="0"/>
    <s v="25.0.0"/>
  </r>
  <r>
    <x v="332"/>
    <x v="2"/>
    <x v="3"/>
    <x v="321"/>
    <s v="186700.G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2"/>
    <x v="3"/>
    <x v="8"/>
    <x v="321"/>
    <s v="186700.ZZ.ZZ"/>
    <n v="16946.420000000002"/>
    <n v="16946.420000000002"/>
    <n v="33892.840000000004"/>
    <n v="0"/>
    <n v="0"/>
    <n v="0"/>
    <n v="0"/>
    <n v="0"/>
    <n v="0"/>
    <n v="0"/>
    <n v="0"/>
    <n v="0"/>
    <n v="0"/>
    <n v="4942.7058333333343"/>
    <x v="25"/>
    <s v="  Common Plant "/>
    <n v="19"/>
    <s v="  Common Plant "/>
    <x v="0"/>
    <x v="0"/>
    <s v="25.0.0"/>
  </r>
  <r>
    <x v="333"/>
    <x v="1"/>
    <x v="2"/>
    <x v="321"/>
    <s v="18671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3"/>
    <x v="2"/>
    <x v="2"/>
    <x v="321"/>
    <s v="186710.G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3"/>
    <x v="2"/>
    <x v="7"/>
    <x v="321"/>
    <s v="186710.GD.OR"/>
    <n v="0"/>
    <n v="16946.420000000002"/>
    <n v="33892.840000000004"/>
    <n v="0"/>
    <n v="0"/>
    <n v="0"/>
    <n v="0"/>
    <n v="0"/>
    <n v="0"/>
    <n v="0"/>
    <n v="0"/>
    <n v="0"/>
    <n v="0"/>
    <n v="4236.6050000000005"/>
    <x v="25"/>
    <s v="  Common Plant "/>
    <n v="19"/>
    <s v="  Common Plant "/>
    <x v="0"/>
    <x v="0"/>
    <s v="25.0.0"/>
  </r>
  <r>
    <x v="333"/>
    <x v="2"/>
    <x v="3"/>
    <x v="321"/>
    <s v="186710.G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3"/>
    <x v="3"/>
    <x v="8"/>
    <x v="321"/>
    <s v="186710.ZZ.ZZ"/>
    <n v="-16946.420000000002"/>
    <n v="-16946.420000000002"/>
    <n v="-33892.840000000004"/>
    <n v="0"/>
    <n v="0"/>
    <n v="0"/>
    <n v="0"/>
    <n v="0"/>
    <n v="0"/>
    <n v="0"/>
    <n v="0"/>
    <n v="0"/>
    <n v="0"/>
    <n v="-4942.7058333333343"/>
    <x v="25"/>
    <s v="  Common Plant "/>
    <n v="19"/>
    <s v="  Common Plant "/>
    <x v="0"/>
    <x v="0"/>
    <s v="25.0.0"/>
  </r>
  <r>
    <x v="334"/>
    <x v="1"/>
    <x v="1"/>
    <x v="322"/>
    <s v="18680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4"/>
    <x v="1"/>
    <x v="2"/>
    <x v="322"/>
    <s v="186800.ED.ID"/>
    <n v="160749"/>
    <n v="449974"/>
    <n v="423207"/>
    <n v="396440"/>
    <n v="369673"/>
    <n v="342906"/>
    <n v="316139"/>
    <n v="289372"/>
    <n v="262605"/>
    <n v="235838"/>
    <n v="209071"/>
    <n v="182304"/>
    <n v="155537"/>
    <n v="302972.66666666669"/>
    <x v="9"/>
    <s v="  Common Plant "/>
    <n v="19"/>
    <s v="  Common Plant "/>
    <x v="0"/>
    <x v="0"/>
    <s v="23.0.0"/>
  </r>
  <r>
    <x v="334"/>
    <x v="1"/>
    <x v="3"/>
    <x v="322"/>
    <s v="186800.ED.WA"/>
    <n v="0"/>
    <n v="476214"/>
    <n v="432922"/>
    <n v="389630"/>
    <n v="346338"/>
    <n v="303046"/>
    <n v="259754"/>
    <n v="216462"/>
    <n v="173170"/>
    <n v="129878"/>
    <n v="86586"/>
    <n v="43294"/>
    <n v="0"/>
    <n v="238107.83333333334"/>
    <x v="9"/>
    <s v="  Common Plant "/>
    <n v="19"/>
    <s v="  Common Plant "/>
    <x v="0"/>
    <x v="0"/>
    <s v="23.0.0"/>
  </r>
  <r>
    <x v="335"/>
    <x v="1"/>
    <x v="3"/>
    <x v="323"/>
    <s v="186810.ED.WA"/>
    <n v="-80774.14"/>
    <n v="-80774.14"/>
    <n v="-80774.14"/>
    <n v="0"/>
    <n v="0"/>
    <n v="0"/>
    <n v="0"/>
    <n v="0"/>
    <n v="0"/>
    <n v="0"/>
    <n v="0"/>
    <n v="0"/>
    <n v="0"/>
    <n v="-16827.945833333335"/>
    <x v="9"/>
    <s v="  Common Plant "/>
    <n v="19"/>
    <s v="  Common Plant "/>
    <x v="0"/>
    <x v="0"/>
    <s v="23.0.0"/>
  </r>
  <r>
    <x v="336"/>
    <x v="1"/>
    <x v="3"/>
    <x v="324"/>
    <s v="18682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7"/>
    <x v="1"/>
    <x v="2"/>
    <x v="325"/>
    <s v="18683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7"/>
    <x v="1"/>
    <x v="3"/>
    <x v="325"/>
    <s v="18683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8"/>
    <x v="1"/>
    <x v="2"/>
    <x v="325"/>
    <s v="18684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8"/>
    <x v="1"/>
    <x v="3"/>
    <x v="325"/>
    <s v="18684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9"/>
    <x v="1"/>
    <x v="1"/>
    <x v="326"/>
    <s v="186850.ED.AN"/>
    <n v="162812.5"/>
    <n v="158848.95999999999"/>
    <n v="154885.42000000001"/>
    <n v="150921.88"/>
    <n v="146958.34"/>
    <n v="142994.80000000002"/>
    <n v="139031.26"/>
    <n v="135067.72"/>
    <n v="131104.18"/>
    <n v="127140.64"/>
    <n v="123177.1"/>
    <n v="119213.56"/>
    <n v="115250.02"/>
    <n v="139031.26"/>
    <x v="9"/>
    <s v="  Common Plant "/>
    <n v="19"/>
    <s v="  Common Plant "/>
    <x v="0"/>
    <x v="0"/>
    <s v="23.0.0"/>
  </r>
  <r>
    <x v="339"/>
    <x v="1"/>
    <x v="2"/>
    <x v="326"/>
    <s v="18685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39"/>
    <x v="1"/>
    <x v="3"/>
    <x v="326"/>
    <s v="186850.ED.WA"/>
    <n v="2031"/>
    <n v="2031"/>
    <n v="2031"/>
    <n v="0"/>
    <n v="0"/>
    <n v="0"/>
    <n v="0"/>
    <n v="0"/>
    <n v="0"/>
    <n v="0"/>
    <n v="0"/>
    <n v="0"/>
    <n v="0"/>
    <n v="423.125"/>
    <x v="9"/>
    <s v="  Common Plant "/>
    <n v="19"/>
    <s v="  Common Plant "/>
    <x v="0"/>
    <x v="0"/>
    <s v="23.0.0"/>
  </r>
  <r>
    <x v="340"/>
    <x v="1"/>
    <x v="2"/>
    <x v="324"/>
    <s v="18686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40"/>
    <x v="3"/>
    <x v="8"/>
    <x v="324"/>
    <s v="18686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41"/>
    <x v="1"/>
    <x v="1"/>
    <x v="327"/>
    <s v="18687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41"/>
    <x v="3"/>
    <x v="8"/>
    <x v="327"/>
    <s v="18687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42"/>
    <x v="3"/>
    <x v="8"/>
    <x v="328"/>
    <s v="1868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43"/>
    <x v="1"/>
    <x v="3"/>
    <x v="329"/>
    <s v="18689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44"/>
    <x v="3"/>
    <x v="3"/>
    <x v="330"/>
    <s v="186900.ZZ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44"/>
    <x v="3"/>
    <x v="8"/>
    <x v="330"/>
    <s v="186900.ZZ.ZZ"/>
    <n v="-787.68000000000006"/>
    <n v="-199.06"/>
    <n v="-3.04"/>
    <n v="3883.21"/>
    <n v="0"/>
    <n v="0"/>
    <n v="0"/>
    <n v="15432.82"/>
    <n v="0"/>
    <n v="0"/>
    <n v="0"/>
    <n v="75.210000000000008"/>
    <n v="59.21"/>
    <n v="1568.7420833333333"/>
    <x v="24"/>
    <s v="  Common Plant "/>
    <n v="19"/>
    <s v="  Common Plant "/>
    <x v="0"/>
    <x v="0"/>
    <s v="44.0.0"/>
  </r>
  <r>
    <x v="345"/>
    <x v="3"/>
    <x v="8"/>
    <x v="331"/>
    <s v="186910.ZZ.ZZ"/>
    <n v="-313701.28999999998"/>
    <n v="-17600.600000000002"/>
    <n v="-13933.630000000001"/>
    <n v="-124201.16"/>
    <n v="-28539.82"/>
    <n v="-24442.760000000002"/>
    <n v="-29529.21"/>
    <n v="-126364.93000000001"/>
    <n v="-130082.25"/>
    <n v="-38025.200000000004"/>
    <n v="-35924.76"/>
    <n v="-93571.45"/>
    <n v="-45499.950000000004"/>
    <n v="-70151.36583333333"/>
    <x v="24"/>
    <s v="  Common Plant "/>
    <n v="19"/>
    <s v="  Common Plant "/>
    <x v="0"/>
    <x v="0"/>
    <s v="44.0.0"/>
  </r>
  <r>
    <x v="346"/>
    <x v="3"/>
    <x v="8"/>
    <x v="332"/>
    <s v="18692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47"/>
    <x v="3"/>
    <x v="8"/>
    <x v="333"/>
    <s v="18694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48"/>
    <x v="3"/>
    <x v="8"/>
    <x v="334"/>
    <s v="1869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49"/>
    <x v="3"/>
    <x v="8"/>
    <x v="335"/>
    <s v="18699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50"/>
    <x v="3"/>
    <x v="8"/>
    <x v="336"/>
    <s v="189860.ZZ.ZZ"/>
    <n v="21635414.149999999"/>
    <n v="21450554.879999999"/>
    <n v="21265695.609999999"/>
    <n v="21080836.34"/>
    <n v="20895977.050000001"/>
    <n v="20711117.780000001"/>
    <n v="20526258.510000002"/>
    <n v="20341399.239999998"/>
    <n v="20156539.969999999"/>
    <n v="19971680.699999999"/>
    <n v="19786821.43"/>
    <n v="19601962.16"/>
    <n v="19417102.890000001"/>
    <n v="20526258.515833333"/>
    <x v="19"/>
    <s v="  Common Plant "/>
    <n v="19"/>
    <s v="  Common Plant "/>
    <x v="0"/>
    <x v="0"/>
    <s v="5.0.0"/>
  </r>
  <r>
    <x v="351"/>
    <x v="0"/>
    <x v="0"/>
    <x v="337"/>
    <s v="190000.CD.AA"/>
    <n v="0"/>
    <n v="0"/>
    <n v="0"/>
    <n v="0"/>
    <n v="0"/>
    <n v="0"/>
    <n v="0"/>
    <n v="0"/>
    <n v="0"/>
    <n v="0"/>
    <n v="0"/>
    <n v="0"/>
    <n v="0"/>
    <n v="0"/>
    <x v="26"/>
    <s v="  Common Plant "/>
    <n v="19"/>
    <s v="  Common Plant "/>
    <x v="0"/>
    <x v="0"/>
    <s v="22.0.0"/>
  </r>
  <r>
    <x v="351"/>
    <x v="1"/>
    <x v="1"/>
    <x v="337"/>
    <s v="19000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51"/>
    <x v="1"/>
    <x v="3"/>
    <x v="337"/>
    <s v="19000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52"/>
    <x v="0"/>
    <x v="2"/>
    <x v="338"/>
    <s v="190005.CD.ID"/>
    <n v="12308073"/>
    <n v="12308073"/>
    <n v="12308073"/>
    <n v="5429144"/>
    <n v="5429144"/>
    <n v="5429144"/>
    <n v="5429144"/>
    <n v="5429144"/>
    <n v="5429144"/>
    <n v="5429144"/>
    <n v="5429144"/>
    <n v="5429144"/>
    <n v="5409558"/>
    <n v="6861438.125"/>
    <x v="9"/>
    <s v="  Common Plant "/>
    <n v="19"/>
    <s v="  Common Plant "/>
    <x v="0"/>
    <x v="0"/>
    <s v="23.0.0"/>
  </r>
  <r>
    <x v="353"/>
    <x v="2"/>
    <x v="7"/>
    <x v="339"/>
    <s v="190010.GD.OR"/>
    <n v="1553984"/>
    <n v="1553984"/>
    <n v="1553984"/>
    <n v="1553984"/>
    <n v="1553984"/>
    <n v="1553984"/>
    <n v="1553984"/>
    <n v="1553984"/>
    <n v="1553984"/>
    <n v="1553984"/>
    <n v="1553984"/>
    <n v="1553984"/>
    <n v="500000"/>
    <n v="1510068"/>
    <x v="9"/>
    <s v="  Common Plant "/>
    <n v="19"/>
    <s v="  Common Plant "/>
    <x v="0"/>
    <x v="0"/>
    <s v="23.0.0"/>
  </r>
  <r>
    <x v="354"/>
    <x v="1"/>
    <x v="1"/>
    <x v="340"/>
    <s v="190020.ED.AN"/>
    <n v="4368281.6500000004"/>
    <n v="4361794.6500000004"/>
    <n v="4355307.6500000004"/>
    <n v="4348820.6500000004"/>
    <n v="4342333.6500000004"/>
    <n v="4335846.6500000004"/>
    <n v="4329359.6500000004"/>
    <n v="4322872.6500000004"/>
    <n v="4316385.6500000004"/>
    <n v="4311382.6500000004"/>
    <n v="4309559.6500000004"/>
    <n v="4303241.6500000004"/>
    <n v="4302764.6500000004"/>
    <n v="4331035.6916666655"/>
    <x v="26"/>
    <s v="  Common Plant "/>
    <n v="19"/>
    <s v="  Common Plant "/>
    <x v="0"/>
    <x v="0"/>
    <s v="22.0.0"/>
  </r>
  <r>
    <x v="355"/>
    <x v="1"/>
    <x v="1"/>
    <x v="341"/>
    <s v="190025.ED.AN"/>
    <n v="1170404.3"/>
    <n v="1168665.3"/>
    <n v="1166926.3"/>
    <n v="1165187.3"/>
    <n v="1163448.3"/>
    <n v="1161709.3"/>
    <n v="1159970.3"/>
    <n v="1158231.3"/>
    <n v="1156492.3"/>
    <n v="1155148.3"/>
    <n v="1154665.3"/>
    <n v="1152971.3"/>
    <n v="1152842.3"/>
    <n v="1160419.8833333335"/>
    <x v="26"/>
    <s v="  Common Plant "/>
    <n v="19"/>
    <s v="  Common Plant "/>
    <x v="0"/>
    <x v="0"/>
    <s v="22.0.0"/>
  </r>
  <r>
    <x v="356"/>
    <x v="3"/>
    <x v="8"/>
    <x v="342"/>
    <s v="19003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57"/>
    <x v="0"/>
    <x v="2"/>
    <x v="343"/>
    <s v="190040.C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57"/>
    <x v="1"/>
    <x v="2"/>
    <x v="343"/>
    <s v="190040.ED.ID"/>
    <n v="519638.41000000003"/>
    <n v="516626.01"/>
    <n v="513613.61"/>
    <n v="510601.21"/>
    <n v="507588.81"/>
    <n v="504576.41000000003"/>
    <n v="501564.01"/>
    <n v="498551.61"/>
    <n v="495539.21"/>
    <n v="492526.81"/>
    <n v="489514.41000000003"/>
    <n v="486502.01"/>
    <n v="483489.61"/>
    <n v="501564.01"/>
    <x v="26"/>
    <s v="  Common Plant "/>
    <n v="19"/>
    <s v="  Common Plant "/>
    <x v="0"/>
    <x v="0"/>
    <s v="22.0.0"/>
  </r>
  <r>
    <x v="358"/>
    <x v="3"/>
    <x v="8"/>
    <x v="344"/>
    <s v="1900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59"/>
    <x v="3"/>
    <x v="8"/>
    <x v="345"/>
    <s v="190060.ZZ.ZZ"/>
    <n v="223871"/>
    <n v="223871"/>
    <n v="223871"/>
    <n v="223871"/>
    <n v="223871"/>
    <n v="223871"/>
    <n v="223871"/>
    <n v="223871"/>
    <n v="223871"/>
    <n v="223871"/>
    <n v="223871"/>
    <n v="223871"/>
    <n v="223871"/>
    <n v="223871"/>
    <x v="27"/>
    <s v="  Common Plant "/>
    <n v="19"/>
    <s v="  Common Plant "/>
    <x v="0"/>
    <x v="0"/>
    <s v="47.0.0"/>
  </r>
  <r>
    <x v="360"/>
    <x v="3"/>
    <x v="8"/>
    <x v="346"/>
    <s v="190070.ZZ.ZZ"/>
    <n v="6253572.6200000001"/>
    <n v="6284394.9000000004"/>
    <n v="6315217.1799999997"/>
    <n v="6344683.21"/>
    <n v="6375505.4900000002"/>
    <n v="6404971.5199999996"/>
    <n v="6435793.7999999998"/>
    <n v="6458780.7599999998"/>
    <n v="6488483.71"/>
    <n v="6518186.6600000001"/>
    <n v="6547889.6100000003"/>
    <n v="6577592.9100000001"/>
    <n v="6604583.3600000003"/>
    <n v="6431714.8116666665"/>
    <x v="27"/>
    <s v="  Common Plant "/>
    <n v="19"/>
    <s v="  Common Plant "/>
    <x v="0"/>
    <x v="0"/>
    <s v="47.0.0"/>
  </r>
  <r>
    <x v="361"/>
    <x v="3"/>
    <x v="8"/>
    <x v="347"/>
    <s v="1900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62"/>
    <x v="3"/>
    <x v="8"/>
    <x v="348"/>
    <s v="19009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63"/>
    <x v="3"/>
    <x v="8"/>
    <x v="349"/>
    <s v="1901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64"/>
    <x v="1"/>
    <x v="2"/>
    <x v="350"/>
    <s v="19011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64"/>
    <x v="1"/>
    <x v="3"/>
    <x v="350"/>
    <s v="19011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65"/>
    <x v="1"/>
    <x v="1"/>
    <x v="351"/>
    <s v="190120.ED.AN"/>
    <n v="-6228.14"/>
    <n v="-11296.02"/>
    <n v="-28691.82"/>
    <n v="-27698.62"/>
    <n v="-40000.01"/>
    <n v="-54616.43"/>
    <n v="-22762.87"/>
    <n v="-59934.67"/>
    <n v="-66805.94"/>
    <n v="-39729.17"/>
    <n v="-53331.31"/>
    <n v="-84066.05"/>
    <n v="-133683.26999999999"/>
    <n v="-46574.051249999997"/>
    <x v="26"/>
    <s v="  Common Plant "/>
    <n v="19"/>
    <s v="  Common Plant "/>
    <x v="0"/>
    <x v="0"/>
    <s v="22.0.0"/>
  </r>
  <r>
    <x v="366"/>
    <x v="2"/>
    <x v="7"/>
    <x v="352"/>
    <s v="190122.GD.OR"/>
    <n v="5750.27"/>
    <n v="5750.27"/>
    <n v="5750.27"/>
    <n v="5750.27"/>
    <n v="5750.27"/>
    <n v="5750.27"/>
    <n v="5750.27"/>
    <n v="5750.27"/>
    <n v="5750.27"/>
    <n v="5750.27"/>
    <n v="5750.27"/>
    <n v="5750.27"/>
    <n v="5750.27"/>
    <n v="5750.2700000000013"/>
    <x v="26"/>
    <s v="  Common Plant "/>
    <n v="19"/>
    <s v="  Common Plant "/>
    <x v="0"/>
    <x v="0"/>
    <s v="22.0.0"/>
  </r>
  <r>
    <x v="367"/>
    <x v="1"/>
    <x v="1"/>
    <x v="353"/>
    <s v="190130.ED.AN"/>
    <n v="0"/>
    <n v="0"/>
    <n v="0"/>
    <n v="0"/>
    <n v="0"/>
    <n v="0"/>
    <n v="0"/>
    <n v="0"/>
    <n v="0"/>
    <n v="0"/>
    <n v="0"/>
    <n v="0"/>
    <n v="0"/>
    <n v="0"/>
    <x v="26"/>
    <s v="  Common Plant "/>
    <n v="19"/>
    <s v="  Common Plant "/>
    <x v="0"/>
    <x v="0"/>
    <s v="22.0.0"/>
  </r>
  <r>
    <x v="367"/>
    <x v="3"/>
    <x v="8"/>
    <x v="353"/>
    <s v="19013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68"/>
    <x v="1"/>
    <x v="1"/>
    <x v="354"/>
    <s v="190140.ED.AN"/>
    <n v="0"/>
    <n v="0"/>
    <n v="0"/>
    <n v="0"/>
    <n v="0"/>
    <n v="0"/>
    <n v="0"/>
    <n v="0"/>
    <n v="0"/>
    <n v="0"/>
    <n v="0"/>
    <n v="0"/>
    <n v="-47.53"/>
    <n v="-1.9804166666666667"/>
    <x v="25"/>
    <s v="  Common Plant "/>
    <n v="19"/>
    <s v="  Common Plant "/>
    <x v="0"/>
    <x v="0"/>
    <s v="25.0.0"/>
  </r>
  <r>
    <x v="368"/>
    <x v="1"/>
    <x v="2"/>
    <x v="354"/>
    <s v="190140.ED.ID"/>
    <n v="-182944.39"/>
    <n v="-555545.53"/>
    <n v="-908011.07000000007"/>
    <n v="-1043266.14"/>
    <n v="-1141770.47"/>
    <n v="-1064036.32"/>
    <n v="-1140915.1499999999"/>
    <n v="-1145042.33"/>
    <n v="-1145389.25"/>
    <n v="-1244444.7"/>
    <n v="-1216220.3799999999"/>
    <n v="-1150118.03"/>
    <n v="-1210716.42"/>
    <n v="-1037632.4812499998"/>
    <x v="25"/>
    <s v="  Common Plant "/>
    <n v="19"/>
    <s v="  Common Plant "/>
    <x v="0"/>
    <x v="0"/>
    <s v="25.0.0"/>
  </r>
  <r>
    <x v="368"/>
    <x v="1"/>
    <x v="3"/>
    <x v="354"/>
    <s v="190140.ED.WA"/>
    <n v="-557770.25"/>
    <n v="-1305799.05"/>
    <n v="-1508517.25"/>
    <n v="-1680697.74"/>
    <n v="-1768976.7000000002"/>
    <n v="-1881929.23"/>
    <n v="-1944872.6600000001"/>
    <n v="-2004711.62"/>
    <n v="-1843758.4300000002"/>
    <n v="-1871000.65"/>
    <n v="-1807537.2000000002"/>
    <n v="-1686902.51"/>
    <n v="-1910763.46"/>
    <n v="-1711580.8245833337"/>
    <x v="25"/>
    <s v="  Common Plant "/>
    <n v="19"/>
    <s v="  Common Plant "/>
    <x v="0"/>
    <x v="0"/>
    <s v="25.0.0"/>
  </r>
  <r>
    <x v="368"/>
    <x v="2"/>
    <x v="1"/>
    <x v="354"/>
    <s v="190140.GD.AN"/>
    <n v="0"/>
    <n v="0"/>
    <n v="0"/>
    <n v="0"/>
    <n v="0"/>
    <n v="0"/>
    <n v="0"/>
    <n v="0"/>
    <n v="0"/>
    <n v="0"/>
    <n v="0"/>
    <n v="0"/>
    <n v="-14.58"/>
    <n v="-0.60750000000000004"/>
    <x v="25"/>
    <s v="  Common Plant "/>
    <n v="19"/>
    <s v="  Common Plant "/>
    <x v="0"/>
    <x v="0"/>
    <s v="25.0.0"/>
  </r>
  <r>
    <x v="368"/>
    <x v="2"/>
    <x v="2"/>
    <x v="354"/>
    <s v="190140.GD.ID"/>
    <n v="286763.14"/>
    <n v="277099.75"/>
    <n v="274322.65000000002"/>
    <n v="271485.44"/>
    <n v="262083.59"/>
    <n v="269369.09000000003"/>
    <n v="258758.91"/>
    <n v="256977.35"/>
    <n v="254064.32"/>
    <n v="251452.76"/>
    <n v="245657.88"/>
    <n v="241388.19"/>
    <n v="235920.22"/>
    <n v="260333.46750000003"/>
    <x v="25"/>
    <s v="  Common Plant "/>
    <n v="19"/>
    <s v="  Common Plant "/>
    <x v="0"/>
    <x v="0"/>
    <s v="25.0.0"/>
  </r>
  <r>
    <x v="368"/>
    <x v="2"/>
    <x v="3"/>
    <x v="354"/>
    <s v="190140.GD.WA"/>
    <n v="-161795.30000000002"/>
    <n v="-43771.86"/>
    <n v="78620.12"/>
    <n v="128916.34"/>
    <n v="158493.63"/>
    <n v="171073.37"/>
    <n v="130846.6"/>
    <n v="51549.01"/>
    <n v="-3155.94"/>
    <n v="-164731.41"/>
    <n v="-216859.93"/>
    <n v="-204773.77000000002"/>
    <n v="-230129.88"/>
    <n v="-9146.3691666666709"/>
    <x v="25"/>
    <s v="  Common Plant "/>
    <n v="19"/>
    <s v="  Common Plant "/>
    <x v="0"/>
    <x v="0"/>
    <s v="25.0.0"/>
  </r>
  <r>
    <x v="369"/>
    <x v="0"/>
    <x v="0"/>
    <x v="355"/>
    <s v="190150.CD.AA"/>
    <n v="-25267624.109999999"/>
    <n v="-24685216.75"/>
    <n v="-24156652.739999998"/>
    <n v="-23639934.309999999"/>
    <n v="-23123215.879999999"/>
    <n v="-22606497.449999999"/>
    <n v="-22089779.25"/>
    <n v="-21582923.57"/>
    <n v="-21076068.129999999"/>
    <n v="-27730660.449999999"/>
    <n v="-27224172.41"/>
    <n v="-26717684.370000001"/>
    <n v="-26211196.57"/>
    <n v="-24197684.637499999"/>
    <x v="26"/>
    <s v="  Common Plant "/>
    <n v="19"/>
    <s v="  Common Plant "/>
    <x v="3"/>
    <x v="3"/>
    <s v="22.4.CD.AA"/>
  </r>
  <r>
    <x v="369"/>
    <x v="0"/>
    <x v="1"/>
    <x v="355"/>
    <s v="190150.CD.AN"/>
    <n v="-769300"/>
    <n v="-769300"/>
    <n v="-769300"/>
    <n v="-769300"/>
    <n v="-769300"/>
    <n v="-769300"/>
    <n v="-769300"/>
    <n v="-769300"/>
    <n v="-769300"/>
    <n v="-769300"/>
    <n v="-769300"/>
    <n v="-769300"/>
    <n v="-769300"/>
    <n v="-769300"/>
    <x v="26"/>
    <s v="  Common Plant "/>
    <n v="19"/>
    <s v="  Common Plant "/>
    <x v="3"/>
    <x v="3"/>
    <s v="22.4.CD.AA"/>
  </r>
  <r>
    <x v="369"/>
    <x v="3"/>
    <x v="8"/>
    <x v="355"/>
    <s v="190150.ZZ.ZZ"/>
    <n v="0"/>
    <n v="0"/>
    <n v="0"/>
    <n v="0"/>
    <n v="0"/>
    <n v="0"/>
    <n v="0"/>
    <n v="0"/>
    <n v="0"/>
    <n v="0"/>
    <n v="0"/>
    <n v="0"/>
    <n v="0"/>
    <n v="0"/>
    <x v="26"/>
    <s v="  Common Plant "/>
    <n v="19"/>
    <s v="  Common Plant "/>
    <x v="3"/>
    <x v="3"/>
    <s v="22.4.CD.AA"/>
  </r>
  <r>
    <x v="370"/>
    <x v="3"/>
    <x v="8"/>
    <x v="356"/>
    <s v="190151.ZZ.ZZ"/>
    <n v="110940526"/>
    <n v="110361226"/>
    <n v="109781926"/>
    <n v="109202626"/>
    <n v="108623326"/>
    <n v="108044026"/>
    <n v="107464726"/>
    <n v="106885426"/>
    <n v="106306126"/>
    <n v="105726826"/>
    <n v="105147526"/>
    <n v="104568226"/>
    <n v="57224390"/>
    <n v="105516203.66666667"/>
    <x v="20"/>
    <s v="  Common Plant "/>
    <n v="19"/>
    <s v="  Common Plant "/>
    <x v="0"/>
    <x v="0"/>
    <s v="26.0.0"/>
  </r>
  <r>
    <x v="371"/>
    <x v="3"/>
    <x v="8"/>
    <x v="357"/>
    <s v="190155.ZZ.ZZ"/>
    <n v="1413538.35"/>
    <n v="1414595.35"/>
    <n v="1415652.35"/>
    <n v="1416709.35"/>
    <n v="1417766.35"/>
    <n v="1418823.35"/>
    <n v="1419880.35"/>
    <n v="1420937.35"/>
    <n v="1421994.35"/>
    <n v="1423051.35"/>
    <n v="1424108.35"/>
    <n v="1425165.7"/>
    <n v="1426222.7"/>
    <n v="1419880.3937499998"/>
    <x v="24"/>
    <s v="  Common Plant "/>
    <n v="19"/>
    <s v="  Common Plant "/>
    <x v="0"/>
    <x v="0"/>
    <s v="44.0.0"/>
  </r>
  <r>
    <x v="372"/>
    <x v="0"/>
    <x v="1"/>
    <x v="358"/>
    <s v="190160.C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72"/>
    <x v="1"/>
    <x v="2"/>
    <x v="358"/>
    <s v="190160.ED.ID"/>
    <n v="-76096"/>
    <n v="-78271.600000000006"/>
    <n v="-61321.1"/>
    <n v="-56170.5"/>
    <n v="-48202.75"/>
    <n v="-43092.75"/>
    <n v="-36650.65"/>
    <n v="-49148.800000000003"/>
    <n v="-50578.55"/>
    <n v="-41811.4"/>
    <n v="-56764.450000000004"/>
    <n v="-76542.95"/>
    <n v="-86781.150000000009"/>
    <n v="-56666.172916666663"/>
    <x v="26"/>
    <s v="  Common Plant "/>
    <n v="19"/>
    <s v="  Common Plant "/>
    <x v="0"/>
    <x v="0"/>
    <s v="22.0.0"/>
  </r>
  <r>
    <x v="372"/>
    <x v="1"/>
    <x v="3"/>
    <x v="358"/>
    <s v="190160.ED.WA"/>
    <n v="85420.7"/>
    <n v="-29290.75"/>
    <n v="-24372.55"/>
    <n v="-6002.8"/>
    <n v="1277.2"/>
    <n v="13805.1"/>
    <n v="22965.65"/>
    <n v="17891.7"/>
    <n v="134189"/>
    <n v="122137.1"/>
    <n v="124087.65000000001"/>
    <n v="209940.9"/>
    <n v="208025.7"/>
    <n v="61112.616666666661"/>
    <x v="26"/>
    <s v="  Common Plant "/>
    <n v="19"/>
    <s v="  Common Plant "/>
    <x v="0"/>
    <x v="0"/>
    <s v="22.0.0"/>
  </r>
  <r>
    <x v="372"/>
    <x v="2"/>
    <x v="2"/>
    <x v="358"/>
    <s v="190160.GD.ID"/>
    <n v="-0.3"/>
    <n v="-0.3"/>
    <n v="-0.3"/>
    <n v="-0.3"/>
    <n v="-0.3"/>
    <n v="-0.3"/>
    <n v="-0.3"/>
    <n v="-0.3"/>
    <n v="-0.3"/>
    <n v="-0.3"/>
    <n v="-0.3"/>
    <n v="-0.3"/>
    <n v="-0.3"/>
    <n v="-0.29999999999999993"/>
    <x v="26"/>
    <s v="  Common Plant "/>
    <n v="19"/>
    <s v="  Common Plant "/>
    <x v="0"/>
    <x v="0"/>
    <s v="22.0.0"/>
  </r>
  <r>
    <x v="372"/>
    <x v="2"/>
    <x v="7"/>
    <x v="358"/>
    <s v="190160.GD.OR"/>
    <n v="0.05"/>
    <n v="0.05"/>
    <n v="0.05"/>
    <n v="0.05"/>
    <n v="0.05"/>
    <n v="0.05"/>
    <n v="0.05"/>
    <n v="0.05"/>
    <n v="0.05"/>
    <n v="0.05"/>
    <n v="0.05"/>
    <n v="0.05"/>
    <n v="0.05"/>
    <n v="4.9999999999999996E-2"/>
    <x v="26"/>
    <s v="  Common Plant "/>
    <n v="19"/>
    <s v="  Common Plant "/>
    <x v="0"/>
    <x v="0"/>
    <s v="22.0.0"/>
  </r>
  <r>
    <x v="372"/>
    <x v="2"/>
    <x v="3"/>
    <x v="358"/>
    <s v="190160.GD.WA"/>
    <n v="230565.30000000002"/>
    <n v="264343.45"/>
    <n v="197976.45"/>
    <n v="159436.55000000002"/>
    <n v="119958.65000000001"/>
    <n v="68386.5"/>
    <n v="49107.450000000004"/>
    <n v="40612.25"/>
    <n v="43380.05"/>
    <n v="54806.15"/>
    <n v="125046.25"/>
    <n v="201673.15"/>
    <n v="246337.35"/>
    <n v="130264.85208333332"/>
    <x v="26"/>
    <s v="  Common Plant "/>
    <n v="19"/>
    <s v="  Common Plant "/>
    <x v="0"/>
    <x v="0"/>
    <s v="22.0.0"/>
  </r>
  <r>
    <x v="372"/>
    <x v="3"/>
    <x v="8"/>
    <x v="358"/>
    <s v="19016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73"/>
    <x v="3"/>
    <x v="8"/>
    <x v="359"/>
    <s v="19017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74"/>
    <x v="2"/>
    <x v="1"/>
    <x v="360"/>
    <s v="190180.GD.AN"/>
    <n v="103608"/>
    <n v="101824"/>
    <n v="100040"/>
    <n v="98256"/>
    <n v="96472"/>
    <n v="94688"/>
    <n v="92904"/>
    <n v="91120"/>
    <n v="89336"/>
    <n v="87552"/>
    <n v="85768"/>
    <n v="83984"/>
    <n v="82200"/>
    <n v="92904"/>
    <x v="21"/>
    <s v="  Common Plant "/>
    <n v="19"/>
    <s v="  Common Plant "/>
    <x v="0"/>
    <x v="0"/>
    <s v="48.0.0"/>
  </r>
  <r>
    <x v="374"/>
    <x v="2"/>
    <x v="3"/>
    <x v="360"/>
    <s v="190180.G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74"/>
    <x v="3"/>
    <x v="8"/>
    <x v="360"/>
    <s v="1901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75"/>
    <x v="3"/>
    <x v="8"/>
    <x v="361"/>
    <s v="19019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76"/>
    <x v="1"/>
    <x v="1"/>
    <x v="362"/>
    <s v="190200.ED.AN"/>
    <n v="77068.62"/>
    <n v="77068.62"/>
    <n v="77068.62"/>
    <n v="77068.62"/>
    <n v="73568.62"/>
    <n v="73568.62"/>
    <n v="73568.62"/>
    <n v="73568.62"/>
    <n v="73568.62"/>
    <n v="73568.62"/>
    <n v="73568.62"/>
    <n v="61318.62"/>
    <n v="61318.62"/>
    <n v="73058.203333333324"/>
    <x v="4"/>
    <s v="  Common Plant "/>
    <n v="19"/>
    <s v="  Common Plant "/>
    <x v="3"/>
    <x v="2"/>
    <s v="0.4.ED.AN"/>
  </r>
  <r>
    <x v="376"/>
    <x v="2"/>
    <x v="1"/>
    <x v="362"/>
    <s v="190200.GD.AN"/>
    <n v="160161.45000000001"/>
    <n v="154755.11000000002"/>
    <n v="154755.11000000002"/>
    <n v="49755.11"/>
    <n v="49755.11"/>
    <n v="76005.11"/>
    <n v="88605.11"/>
    <n v="93505.11"/>
    <n v="126755.11"/>
    <n v="126755.11"/>
    <n v="126755.11"/>
    <n v="118005.11"/>
    <n v="14755.11"/>
    <n v="104405.37416666666"/>
    <x v="4"/>
    <s v="  Common Plant "/>
    <n v="19"/>
    <s v="  Common Plant "/>
    <x v="3"/>
    <x v="6"/>
    <s v="0.4.GD.AN"/>
  </r>
  <r>
    <x v="376"/>
    <x v="2"/>
    <x v="5"/>
    <x v="362"/>
    <s v="190200.GD.AS"/>
    <n v="167601"/>
    <n v="167601"/>
    <n v="167601"/>
    <n v="167601"/>
    <n v="167601"/>
    <n v="167601"/>
    <n v="167601"/>
    <n v="167601"/>
    <n v="167601"/>
    <n v="167601"/>
    <n v="167601"/>
    <n v="167601"/>
    <n v="167601"/>
    <n v="167601"/>
    <x v="4"/>
    <s v="  Common Plant "/>
    <n v="19"/>
    <s v="  Common Plant "/>
    <x v="2"/>
    <x v="7"/>
    <s v="0.1.GD.OR"/>
  </r>
  <r>
    <x v="376"/>
    <x v="2"/>
    <x v="7"/>
    <x v="362"/>
    <s v="190200.GD.OR"/>
    <n v="-160041.18"/>
    <n v="-160041.18"/>
    <n v="-160041.18"/>
    <n v="-160041.18"/>
    <n v="-160041.18"/>
    <n v="-160041.18"/>
    <n v="-160041.18"/>
    <n v="-160041.18"/>
    <n v="-160041.18"/>
    <n v="-160041.18"/>
    <n v="-160041.18"/>
    <n v="-160041.18"/>
    <n v="-160041.18"/>
    <n v="-160041.17999999996"/>
    <x v="4"/>
    <s v="  Common Plant "/>
    <n v="19"/>
    <s v="  Common Plant "/>
    <x v="2"/>
    <x v="7"/>
    <s v="0.1.GD.OR"/>
  </r>
  <r>
    <x v="377"/>
    <x v="3"/>
    <x v="8"/>
    <x v="363"/>
    <s v="19021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78"/>
    <x v="1"/>
    <x v="3"/>
    <x v="364"/>
    <s v="190220.ED.WA"/>
    <n v="238819.4"/>
    <n v="238177.5"/>
    <n v="237535.6"/>
    <n v="236893.7"/>
    <n v="236251.80000000002"/>
    <n v="235609.9"/>
    <n v="234968"/>
    <n v="234326.1"/>
    <n v="233684.2"/>
    <n v="233042.30000000002"/>
    <n v="232400.4"/>
    <n v="231758.5"/>
    <n v="231116.6"/>
    <n v="234968"/>
    <x v="26"/>
    <s v="  Common Plant "/>
    <n v="19"/>
    <s v="  Common Plant "/>
    <x v="0"/>
    <x v="0"/>
    <s v="22.0.0"/>
  </r>
  <r>
    <x v="379"/>
    <x v="1"/>
    <x v="1"/>
    <x v="365"/>
    <s v="190230.ED.AN"/>
    <n v="5878.97"/>
    <n v="5878.97"/>
    <n v="5878.97"/>
    <n v="5878.97"/>
    <n v="5878.97"/>
    <n v="5878.97"/>
    <n v="5873.71"/>
    <n v="5873.71"/>
    <n v="5873.71"/>
    <n v="5873.71"/>
    <n v="5873.71"/>
    <n v="5873.71"/>
    <n v="5873.71"/>
    <n v="5876.1208333333334"/>
    <x v="26"/>
    <s v="  Common Plant "/>
    <n v="19"/>
    <s v="  Common Plant "/>
    <x v="0"/>
    <x v="0"/>
    <s v="22.0.0"/>
  </r>
  <r>
    <x v="380"/>
    <x v="1"/>
    <x v="2"/>
    <x v="366"/>
    <s v="190240.ED.ID"/>
    <n v="119562.8"/>
    <n v="124948.6"/>
    <n v="130334.40000000001"/>
    <n v="135720.20000000001"/>
    <n v="141106"/>
    <n v="146491.80000000002"/>
    <n v="151877.6"/>
    <n v="157263.4"/>
    <n v="162649.20000000001"/>
    <n v="168035"/>
    <n v="173420.80000000002"/>
    <n v="178806.6"/>
    <n v="184192.4"/>
    <n v="151877.6"/>
    <x v="26"/>
    <s v="  Common Plant "/>
    <n v="19"/>
    <s v="  Common Plant "/>
    <x v="0"/>
    <x v="0"/>
    <s v="22.0.0"/>
  </r>
  <r>
    <x v="380"/>
    <x v="1"/>
    <x v="3"/>
    <x v="366"/>
    <s v="190240.ED.WA"/>
    <n v="256073.5"/>
    <n v="260539.85"/>
    <n v="265006.2"/>
    <n v="269472.55"/>
    <n v="273938.90000000002"/>
    <n v="278405.25"/>
    <n v="282871.60000000003"/>
    <n v="287337.95"/>
    <n v="291804.3"/>
    <n v="296270.65000000002"/>
    <n v="300737"/>
    <n v="305203.35000000003"/>
    <n v="309669.7"/>
    <n v="282871.60000000003"/>
    <x v="26"/>
    <s v="  Common Plant "/>
    <n v="19"/>
    <s v="  Common Plant "/>
    <x v="0"/>
    <x v="0"/>
    <s v="22.0.0"/>
  </r>
  <r>
    <x v="381"/>
    <x v="2"/>
    <x v="7"/>
    <x v="367"/>
    <s v="190250.GD.OR"/>
    <n v="-24665"/>
    <n v="-24706"/>
    <n v="-24747"/>
    <n v="-24788"/>
    <n v="-24830"/>
    <n v="-24872"/>
    <n v="-24913"/>
    <n v="-24955"/>
    <n v="-24997"/>
    <n v="-25039"/>
    <n v="-25081"/>
    <n v="-25123"/>
    <n v="-25165"/>
    <n v="-24913.833333333332"/>
    <x v="26"/>
    <s v="  Common Plant "/>
    <n v="19"/>
    <s v="  Common Plant "/>
    <x v="0"/>
    <x v="0"/>
    <s v="22.0.0"/>
  </r>
  <r>
    <x v="382"/>
    <x v="3"/>
    <x v="8"/>
    <x v="368"/>
    <s v="19026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83"/>
    <x v="3"/>
    <x v="8"/>
    <x v="369"/>
    <s v="1903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84"/>
    <x v="3"/>
    <x v="8"/>
    <x v="370"/>
    <s v="190310.ZZ.ZZ"/>
    <n v="430268"/>
    <n v="430268"/>
    <n v="430268"/>
    <n v="430268"/>
    <n v="430268"/>
    <n v="430268"/>
    <n v="430268"/>
    <n v="430268"/>
    <n v="430268"/>
    <n v="430268"/>
    <n v="430268"/>
    <n v="430268"/>
    <n v="430268"/>
    <n v="430268"/>
    <x v="26"/>
    <s v="  Common Plant "/>
    <n v="19"/>
    <s v="  Common Plant "/>
    <x v="0"/>
    <x v="0"/>
    <s v="22.0.0"/>
  </r>
  <r>
    <x v="385"/>
    <x v="1"/>
    <x v="1"/>
    <x v="371"/>
    <s v="190325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86"/>
    <x v="1"/>
    <x v="2"/>
    <x v="372"/>
    <s v="190331.ED.ID"/>
    <n v="0"/>
    <n v="0"/>
    <n v="0"/>
    <n v="1346291.8"/>
    <n v="1346291.8"/>
    <n v="1346291.8"/>
    <n v="1350785.05"/>
    <n v="1351910.7"/>
    <n v="1353037.29"/>
    <n v="1354164.82"/>
    <n v="1283631.8400000001"/>
    <n v="1254152.83"/>
    <n v="1160126.4099999999"/>
    <n v="1047218.4279166666"/>
    <x v="9"/>
    <s v="  Common Plant "/>
    <n v="19"/>
    <s v="  Common Plant "/>
    <x v="0"/>
    <x v="0"/>
    <s v="23.0.0"/>
  </r>
  <r>
    <x v="387"/>
    <x v="1"/>
    <x v="2"/>
    <x v="373"/>
    <s v="190335.ED.ID"/>
    <n v="0"/>
    <n v="0"/>
    <n v="0"/>
    <n v="0"/>
    <n v="0"/>
    <n v="0"/>
    <n v="0"/>
    <n v="0"/>
    <n v="0"/>
    <n v="0"/>
    <n v="0"/>
    <n v="0"/>
    <n v="0"/>
    <n v="0"/>
    <x v="26"/>
    <s v="  Common Plant "/>
    <n v="19"/>
    <s v="  Common Plant "/>
    <x v="0"/>
    <x v="0"/>
    <s v="22.0.0"/>
  </r>
  <r>
    <x v="387"/>
    <x v="2"/>
    <x v="2"/>
    <x v="373"/>
    <s v="190335.GD.ID"/>
    <n v="0"/>
    <n v="0"/>
    <n v="0"/>
    <n v="0"/>
    <n v="0"/>
    <n v="0"/>
    <n v="0"/>
    <n v="0"/>
    <n v="0"/>
    <n v="0"/>
    <n v="0"/>
    <n v="0"/>
    <n v="0"/>
    <n v="0"/>
    <x v="26"/>
    <s v="  Common Plant "/>
    <n v="19"/>
    <s v="  Common Plant "/>
    <x v="0"/>
    <x v="0"/>
    <s v="22.0.0"/>
  </r>
  <r>
    <x v="388"/>
    <x v="1"/>
    <x v="3"/>
    <x v="374"/>
    <s v="190360.ED.WA"/>
    <n v="32627.61"/>
    <n v="32627.61"/>
    <n v="0.01"/>
    <n v="0.01"/>
    <n v="0.01"/>
    <n v="0.01"/>
    <n v="0.01"/>
    <n v="0.01"/>
    <n v="0.01"/>
    <n v="0.01"/>
    <n v="0.01"/>
    <n v="0.01"/>
    <n v="0.01"/>
    <n v="4078.4599999999987"/>
    <x v="9"/>
    <s v="  Common Plant "/>
    <n v="19"/>
    <s v="  Common Plant "/>
    <x v="0"/>
    <x v="0"/>
    <s v="23.0.0"/>
  </r>
  <r>
    <x v="389"/>
    <x v="2"/>
    <x v="1"/>
    <x v="375"/>
    <s v="19039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90"/>
    <x v="1"/>
    <x v="1"/>
    <x v="376"/>
    <s v="190400.ED.AN"/>
    <n v="16588"/>
    <n v="16588"/>
    <n v="16588"/>
    <n v="16588"/>
    <n v="16588"/>
    <n v="16588"/>
    <n v="16588"/>
    <n v="16588"/>
    <n v="16588"/>
    <n v="-29052"/>
    <n v="0"/>
    <n v="0"/>
    <n v="0"/>
    <n v="9328.8333333333339"/>
    <x v="26"/>
    <s v="  Common Plant "/>
    <n v="19"/>
    <s v="  Common Plant "/>
    <x v="0"/>
    <x v="0"/>
    <s v="22.0.0"/>
  </r>
  <r>
    <x v="390"/>
    <x v="1"/>
    <x v="2"/>
    <x v="376"/>
    <s v="190400.ED.ID"/>
    <n v="60086"/>
    <n v="60086"/>
    <n v="60086"/>
    <n v="60086"/>
    <n v="60086"/>
    <n v="60086"/>
    <n v="60086"/>
    <n v="60086"/>
    <n v="60086"/>
    <n v="60086"/>
    <n v="0"/>
    <n v="0"/>
    <n v="0"/>
    <n v="47568.083333333336"/>
    <x v="26"/>
    <s v="  Common Plant "/>
    <n v="19"/>
    <s v="  Common Plant "/>
    <x v="0"/>
    <x v="0"/>
    <s v="22.0.0"/>
  </r>
  <r>
    <x v="390"/>
    <x v="1"/>
    <x v="3"/>
    <x v="376"/>
    <s v="190400.ED.WA"/>
    <n v="-6673"/>
    <n v="-6673"/>
    <n v="-6673"/>
    <n v="-6673"/>
    <n v="-6673"/>
    <n v="-6673"/>
    <n v="-6673"/>
    <n v="-6673"/>
    <n v="-6673"/>
    <n v="-6673"/>
    <n v="0"/>
    <n v="0"/>
    <n v="0"/>
    <n v="-5282.791666666667"/>
    <x v="26"/>
    <s v="  Common Plant "/>
    <n v="19"/>
    <s v="  Common Plant "/>
    <x v="0"/>
    <x v="0"/>
    <s v="22.0.0"/>
  </r>
  <r>
    <x v="391"/>
    <x v="1"/>
    <x v="2"/>
    <x v="377"/>
    <s v="190420.ED.ID"/>
    <n v="168604.30000000002"/>
    <n v="166278.72"/>
    <n v="163953.14000000001"/>
    <n v="161627.56"/>
    <n v="159301.98000000001"/>
    <n v="156976.4"/>
    <n v="154650.82"/>
    <n v="152325.24"/>
    <n v="149999.66"/>
    <n v="147674.08000000002"/>
    <n v="145348.5"/>
    <n v="143022.92000000001"/>
    <n v="140697.34"/>
    <n v="154650.82"/>
    <x v="26"/>
    <s v="  Common Plant "/>
    <n v="19"/>
    <s v="  Common Plant "/>
    <x v="0"/>
    <x v="0"/>
    <s v="22.0.0"/>
  </r>
  <r>
    <x v="391"/>
    <x v="1"/>
    <x v="3"/>
    <x v="377"/>
    <s v="190420.ED.WA"/>
    <n v="530529.35"/>
    <n v="523212.04000000004"/>
    <n v="515894.73000000004"/>
    <n v="508577.42"/>
    <n v="501260.11"/>
    <n v="493942.8"/>
    <n v="486625.49"/>
    <n v="479308.18"/>
    <n v="471990.87"/>
    <n v="464673.56"/>
    <n v="457356.25"/>
    <n v="450038.94"/>
    <n v="442721.63"/>
    <n v="486625.49000000005"/>
    <x v="26"/>
    <s v="  Common Plant "/>
    <n v="19"/>
    <s v="  Common Plant "/>
    <x v="0"/>
    <x v="0"/>
    <s v="22.0.0"/>
  </r>
  <r>
    <x v="392"/>
    <x v="1"/>
    <x v="2"/>
    <x v="378"/>
    <s v="190449.ED.ID"/>
    <n v="0"/>
    <n v="0"/>
    <n v="0"/>
    <n v="0"/>
    <n v="0"/>
    <n v="0"/>
    <n v="0"/>
    <n v="0"/>
    <n v="0"/>
    <n v="0"/>
    <n v="0"/>
    <n v="0"/>
    <n v="716742.5"/>
    <n v="29864.270833333332"/>
    <x v="27"/>
    <s v="  Common Plant "/>
    <n v="19"/>
    <s v="  Common Plant "/>
    <x v="0"/>
    <x v="0"/>
    <s v="47.0.0"/>
  </r>
  <r>
    <x v="392"/>
    <x v="2"/>
    <x v="2"/>
    <x v="378"/>
    <s v="190449.GD.ID"/>
    <n v="0"/>
    <n v="0"/>
    <n v="0"/>
    <n v="0"/>
    <n v="0"/>
    <n v="0"/>
    <n v="0"/>
    <n v="0"/>
    <n v="0"/>
    <n v="0"/>
    <n v="0"/>
    <n v="0"/>
    <n v="154646.5"/>
    <n v="6443.604166666667"/>
    <x v="27"/>
    <n v="0"/>
    <n v="0"/>
    <s v="  Common Plant "/>
    <x v="0"/>
    <x v="0"/>
    <s v="47.0.0"/>
  </r>
  <r>
    <x v="393"/>
    <x v="1"/>
    <x v="2"/>
    <x v="379"/>
    <s v="190450.ED.ID"/>
    <n v="0"/>
    <n v="0"/>
    <n v="0"/>
    <n v="0"/>
    <n v="0"/>
    <n v="0"/>
    <n v="0"/>
    <n v="0"/>
    <n v="0"/>
    <n v="0"/>
    <n v="0"/>
    <n v="0"/>
    <n v="0"/>
    <n v="0"/>
    <x v="26"/>
    <s v="  Common Plant "/>
    <n v="19"/>
    <s v="  Common Plant "/>
    <x v="0"/>
    <x v="0"/>
    <s v="22.0.0"/>
  </r>
  <r>
    <x v="393"/>
    <x v="1"/>
    <x v="3"/>
    <x v="379"/>
    <s v="190450.ED.WA"/>
    <n v="0"/>
    <n v="0"/>
    <n v="0"/>
    <n v="0"/>
    <n v="0"/>
    <n v="0"/>
    <n v="0"/>
    <n v="0"/>
    <n v="0"/>
    <n v="0"/>
    <n v="0"/>
    <n v="0"/>
    <n v="0"/>
    <n v="0"/>
    <x v="26"/>
    <s v="  Common Plant "/>
    <n v="19"/>
    <s v="  Common Plant "/>
    <x v="0"/>
    <x v="0"/>
    <s v="22.0.0"/>
  </r>
  <r>
    <x v="394"/>
    <x v="3"/>
    <x v="8"/>
    <x v="380"/>
    <s v="190500.ZZ.ZZ"/>
    <n v="2086688.46"/>
    <n v="2184138.06"/>
    <n v="1912504.75"/>
    <n v="2052943.19"/>
    <n v="2193099.44"/>
    <n v="2333255.69"/>
    <n v="2473411.94"/>
    <n v="2613568.19"/>
    <n v="2753724.44"/>
    <n v="2897912.71"/>
    <n v="3038516.96"/>
    <n v="3179121.21"/>
    <n v="2194650.31"/>
    <n v="2481072.1637500003"/>
    <x v="27"/>
    <s v="  Common Plant "/>
    <n v="19"/>
    <s v="  Common Plant "/>
    <x v="0"/>
    <x v="0"/>
    <s v="47.0.0"/>
  </r>
  <r>
    <x v="395"/>
    <x v="3"/>
    <x v="8"/>
    <x v="381"/>
    <s v="190510.ZZ.ZZ"/>
    <n v="106563.66"/>
    <n v="119559.43000000001"/>
    <n v="140175.88"/>
    <n v="105477.55"/>
    <n v="118847.63"/>
    <n v="132218.41"/>
    <n v="145478.58000000002"/>
    <n v="158832.68"/>
    <n v="172187.48"/>
    <n v="186387.73"/>
    <n v="199818.68"/>
    <n v="213250.33000000002"/>
    <n v="182143.41"/>
    <n v="153048.99291666664"/>
    <x v="27"/>
    <s v="  Common Plant "/>
    <n v="19"/>
    <s v="  Common Plant "/>
    <x v="0"/>
    <x v="0"/>
    <s v="47.0.0"/>
  </r>
  <r>
    <x v="396"/>
    <x v="3"/>
    <x v="8"/>
    <x v="382"/>
    <s v="19054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97"/>
    <x v="1"/>
    <x v="1"/>
    <x v="383"/>
    <s v="190600.ED.AN"/>
    <n v="-552135.94000000006"/>
    <n v="-532416.80000000005"/>
    <n v="-1064833.6000000001"/>
    <n v="-1064833.6000000001"/>
    <n v="-1064833.6000000001"/>
    <n v="-1064833.6000000001"/>
    <n v="-1064833.6000000001"/>
    <n v="-1064833.6000000001"/>
    <n v="-1064833.6000000001"/>
    <n v="-1064833.6000000001"/>
    <n v="-1064833.6000000001"/>
    <n v="-1064833.6000000001"/>
    <n v="-1064833.6000000001"/>
    <n v="-999103.13083333324"/>
    <x v="27"/>
    <s v="  Common Plant "/>
    <n v="19"/>
    <s v="  Common Plant "/>
    <x v="0"/>
    <x v="0"/>
    <s v="47.0.0"/>
  </r>
  <r>
    <x v="397"/>
    <x v="1"/>
    <x v="3"/>
    <x v="383"/>
    <s v="190600.ED.WA"/>
    <n v="0"/>
    <n v="0"/>
    <n v="0"/>
    <n v="19719.14"/>
    <n v="39438.28"/>
    <n v="59157.42"/>
    <n v="78876.56"/>
    <n v="98595.7"/>
    <n v="118314.84"/>
    <n v="138033.98000000001"/>
    <n v="157753.12"/>
    <n v="177472.26"/>
    <n v="197191.4"/>
    <n v="82163.083333333328"/>
    <x v="27"/>
    <s v="  Common Plant "/>
    <n v="19"/>
    <s v="  Common Plant "/>
    <x v="0"/>
    <x v="0"/>
    <s v="47.0.0"/>
  </r>
  <r>
    <x v="398"/>
    <x v="1"/>
    <x v="2"/>
    <x v="384"/>
    <s v="19061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98"/>
    <x v="1"/>
    <x v="3"/>
    <x v="384"/>
    <s v="19061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98"/>
    <x v="2"/>
    <x v="6"/>
    <x v="384"/>
    <s v="19061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98"/>
    <x v="2"/>
    <x v="2"/>
    <x v="384"/>
    <s v="190610.G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98"/>
    <x v="2"/>
    <x v="7"/>
    <x v="384"/>
    <s v="19061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98"/>
    <x v="2"/>
    <x v="3"/>
    <x v="384"/>
    <s v="190610.G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99"/>
    <x v="1"/>
    <x v="2"/>
    <x v="385"/>
    <s v="190615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99"/>
    <x v="2"/>
    <x v="2"/>
    <x v="385"/>
    <s v="190615.G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399"/>
    <x v="2"/>
    <x v="7"/>
    <x v="385"/>
    <s v="190615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00"/>
    <x v="3"/>
    <x v="8"/>
    <x v="386"/>
    <s v="190740.ZZ.ZZ"/>
    <n v="22952798.949999999"/>
    <n v="22952798.949999999"/>
    <n v="22952798.949999999"/>
    <n v="14857873.300000001"/>
    <n v="14857873.300000001"/>
    <n v="14857873.300000001"/>
    <n v="21662252"/>
    <n v="21662252"/>
    <n v="21662252"/>
    <n v="17114032.800000001"/>
    <n v="17114032.800000001"/>
    <n v="17114032.800000001"/>
    <n v="13303106.1"/>
    <n v="18744668.727083337"/>
    <x v="15"/>
    <s v="  Common Plant "/>
    <n v="19"/>
    <s v="  Common Plant "/>
    <x v="0"/>
    <x v="0"/>
    <s v="46.0.0"/>
  </r>
  <r>
    <x v="401"/>
    <x v="3"/>
    <x v="8"/>
    <x v="387"/>
    <s v="190741.ZZ.ZZ"/>
    <n v="492247.79000000004"/>
    <n v="-890106.29"/>
    <n v="-575675.75"/>
    <n v="-822159.04"/>
    <n v="418888.78"/>
    <n v="0.02"/>
    <n v="0.02"/>
    <n v="0.02"/>
    <n v="0.02"/>
    <n v="0.02"/>
    <n v="-4090807.22"/>
    <n v="-4476617.2"/>
    <n v="-4888939.9000000004"/>
    <n v="-1052901.8895833334"/>
    <x v="27"/>
    <s v="  Common Plant "/>
    <n v="19"/>
    <s v="  Common Plant "/>
    <x v="0"/>
    <x v="0"/>
    <s v="47.0.0"/>
  </r>
  <r>
    <x v="402"/>
    <x v="0"/>
    <x v="0"/>
    <x v="388"/>
    <s v="19080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03"/>
    <x v="0"/>
    <x v="0"/>
    <x v="389"/>
    <s v="190810.CD.AA"/>
    <n v="1628607.98"/>
    <n v="1692011.8399999999"/>
    <n v="1784527.71"/>
    <n v="1815414.98"/>
    <n v="1817288.05"/>
    <n v="1768870.78"/>
    <n v="1682655.94"/>
    <n v="1633990.47"/>
    <n v="1610130.6800000002"/>
    <n v="1624726.8599999999"/>
    <n v="1662916.6"/>
    <n v="1723090.71"/>
    <n v="1690512.06"/>
    <n v="1706265.3866666667"/>
    <x v="4"/>
    <s v="  Common Plant "/>
    <n v="19"/>
    <s v="  Common Plant "/>
    <x v="4"/>
    <x v="3"/>
    <s v="0.2.CD.AA"/>
  </r>
  <r>
    <x v="403"/>
    <x v="1"/>
    <x v="1"/>
    <x v="389"/>
    <s v="190810.ED.AN"/>
    <n v="-0.4"/>
    <n v="-0.4"/>
    <n v="-0.4"/>
    <n v="-0.4"/>
    <n v="-0.4"/>
    <n v="-0.4"/>
    <n v="-0.4"/>
    <n v="-0.4"/>
    <n v="-0.4"/>
    <n v="-0.4"/>
    <n v="-0.4"/>
    <n v="-0.4"/>
    <n v="-0.4"/>
    <n v="-0.39999999999999997"/>
    <x v="4"/>
    <s v="  Common Plant "/>
    <n v="19"/>
    <s v="  Common Plant "/>
    <x v="4"/>
    <x v="2"/>
    <s v="0.2.ED.AN"/>
  </r>
  <r>
    <x v="404"/>
    <x v="0"/>
    <x v="0"/>
    <x v="390"/>
    <s v="190820.CD.AA"/>
    <n v="3560936.37"/>
    <n v="3459001.74"/>
    <n v="3609150.44"/>
    <n v="3603312.2"/>
    <n v="3735047.64"/>
    <n v="3793283.68"/>
    <n v="3804829.66"/>
    <n v="3686676.77"/>
    <n v="3897450.18"/>
    <n v="3246073.46"/>
    <n v="3434433.2"/>
    <n v="3539164.55"/>
    <n v="3614276.24"/>
    <n v="3616335.8187499996"/>
    <x v="27"/>
    <s v="  Common Plant "/>
    <n v="19"/>
    <s v="  Common Plant "/>
    <x v="0"/>
    <x v="0"/>
    <s v="47.0.0"/>
  </r>
  <r>
    <x v="404"/>
    <x v="3"/>
    <x v="8"/>
    <x v="390"/>
    <s v="19082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05"/>
    <x v="0"/>
    <x v="0"/>
    <x v="391"/>
    <s v="190821.CD.AA"/>
    <n v="20737.29"/>
    <n v="20102.91"/>
    <n v="19462.150000000001"/>
    <n v="18814.95"/>
    <n v="18161.25"/>
    <n v="17500.98"/>
    <n v="16834.07"/>
    <n v="16160.460000000001"/>
    <n v="15480.07"/>
    <n v="14792.85"/>
    <n v="14098.720000000001"/>
    <n v="13397.61"/>
    <n v="12689.45"/>
    <n v="16793.282500000001"/>
    <x v="27"/>
    <s v="  Common Plant "/>
    <n v="19"/>
    <s v="  Common Plant "/>
    <x v="0"/>
    <x v="0"/>
    <s v="47.0.0"/>
  </r>
  <r>
    <x v="406"/>
    <x v="0"/>
    <x v="0"/>
    <x v="392"/>
    <s v="190822.CD.AA"/>
    <n v="49000"/>
    <n v="49000"/>
    <n v="49000"/>
    <n v="49000"/>
    <n v="49000"/>
    <n v="49000"/>
    <n v="49000"/>
    <n v="49000"/>
    <n v="49000"/>
    <n v="49000"/>
    <n v="49000"/>
    <n v="49000"/>
    <n v="49000"/>
    <n v="49000"/>
    <x v="27"/>
    <s v="  Common Plant "/>
    <n v="19"/>
    <s v="  Common Plant "/>
    <x v="0"/>
    <x v="0"/>
    <s v="47.0.0"/>
  </r>
  <r>
    <x v="407"/>
    <x v="0"/>
    <x v="0"/>
    <x v="393"/>
    <s v="190830.CD.AA"/>
    <n v="3571963.37"/>
    <n v="3438434.08"/>
    <n v="3457107.69"/>
    <n v="3450543.58"/>
    <n v="3525466.69"/>
    <n v="3597433.74"/>
    <n v="3618244.65"/>
    <n v="3585008.18"/>
    <n v="3417086.56"/>
    <n v="3385279.35"/>
    <n v="3431337.45"/>
    <n v="3497859.62"/>
    <n v="3568448.45"/>
    <n v="3497833.9583333335"/>
    <x v="4"/>
    <s v="  Common Plant "/>
    <n v="19"/>
    <s v="  Common Plant "/>
    <x v="3"/>
    <x v="3"/>
    <s v="0.4.CD.AA"/>
  </r>
  <r>
    <x v="408"/>
    <x v="0"/>
    <x v="0"/>
    <x v="394"/>
    <s v="19084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09"/>
    <x v="1"/>
    <x v="1"/>
    <x v="395"/>
    <s v="19085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09"/>
    <x v="2"/>
    <x v="1"/>
    <x v="395"/>
    <s v="19085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10"/>
    <x v="3"/>
    <x v="8"/>
    <x v="396"/>
    <s v="1908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11"/>
    <x v="1"/>
    <x v="1"/>
    <x v="397"/>
    <s v="190950.ED.AN"/>
    <n v="-6667"/>
    <n v="-6667"/>
    <n v="-6667"/>
    <n v="-6667"/>
    <n v="-6667"/>
    <n v="-6667"/>
    <n v="-6667"/>
    <n v="-6667"/>
    <n v="-6667"/>
    <n v="-6667"/>
    <n v="-6667"/>
    <n v="-6667"/>
    <n v="-6667"/>
    <n v="-6667"/>
    <x v="26"/>
    <s v="  Common Plant "/>
    <n v="19"/>
    <s v="  Common Plant "/>
    <x v="0"/>
    <x v="0"/>
    <s v="22.0.0"/>
  </r>
  <r>
    <x v="411"/>
    <x v="3"/>
    <x v="8"/>
    <x v="397"/>
    <s v="1909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12"/>
    <x v="2"/>
    <x v="2"/>
    <x v="398"/>
    <s v="191000.GD.ID"/>
    <n v="-840217.63"/>
    <n v="-612634.94000000006"/>
    <n v="-461285.56"/>
    <n v="-314723.52"/>
    <n v="-211220.47"/>
    <n v="-158719.72"/>
    <n v="-116752.76000000001"/>
    <n v="-85266.7"/>
    <n v="-50127.56"/>
    <n v="-5563.17"/>
    <n v="122113.18000000001"/>
    <n v="121816.41"/>
    <n v="119852.95"/>
    <n v="-177712.26249999998"/>
    <x v="28"/>
    <s v="  Common Plant "/>
    <n v="19"/>
    <s v="  Common Plant "/>
    <x v="0"/>
    <x v="0"/>
    <s v="24.0.0"/>
  </r>
  <r>
    <x v="412"/>
    <x v="2"/>
    <x v="7"/>
    <x v="398"/>
    <s v="19100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12"/>
    <x v="2"/>
    <x v="3"/>
    <x v="398"/>
    <s v="191000.GD.WA"/>
    <n v="-3540702.52"/>
    <n v="-2548953.7599999998"/>
    <n v="-1804359.5899999999"/>
    <n v="-1209266.01"/>
    <n v="-793525.32000000007"/>
    <n v="-582900.25"/>
    <n v="-427674.41000000003"/>
    <n v="-313960.01"/>
    <n v="-194854.05000000002"/>
    <n v="-46035.14"/>
    <n v="404885.81"/>
    <n v="1486369.82"/>
    <n v="1388327.03"/>
    <n v="-592205.05458333332"/>
    <x v="28"/>
    <s v="  Common Plant "/>
    <n v="19"/>
    <s v="  Common Plant "/>
    <x v="0"/>
    <x v="0"/>
    <s v="24.0.0"/>
  </r>
  <r>
    <x v="413"/>
    <x v="2"/>
    <x v="2"/>
    <x v="399"/>
    <s v="191001.G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13"/>
    <x v="2"/>
    <x v="3"/>
    <x v="399"/>
    <s v="191001.G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14"/>
    <x v="2"/>
    <x v="2"/>
    <x v="400"/>
    <s v="191005.G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14"/>
    <x v="2"/>
    <x v="3"/>
    <x v="400"/>
    <s v="191005.G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15"/>
    <x v="2"/>
    <x v="2"/>
    <x v="401"/>
    <s v="191010.GD.ID"/>
    <n v="1056673.3600000001"/>
    <n v="-301498.27"/>
    <n v="-114103.85"/>
    <n v="-184421.04"/>
    <n v="-303862.18"/>
    <n v="-207945.77000000002"/>
    <n v="108659.44"/>
    <n v="378315.58"/>
    <n v="491376.98"/>
    <n v="413477.41000000003"/>
    <n v="-179650.42"/>
    <n v="-770749.31"/>
    <n v="-2710545.83"/>
    <n v="-124778.13875"/>
    <x v="28"/>
    <s v="  Common Plant "/>
    <n v="19"/>
    <s v="  Common Plant "/>
    <x v="0"/>
    <x v="0"/>
    <s v="24.0.0"/>
  </r>
  <r>
    <x v="415"/>
    <x v="2"/>
    <x v="3"/>
    <x v="401"/>
    <s v="191010.GD.WA"/>
    <n v="3251985.38"/>
    <n v="28487.81"/>
    <n v="256140.80000000002"/>
    <n v="172966.99"/>
    <n v="12840.95"/>
    <n v="304355.15000000002"/>
    <n v="1145787.72"/>
    <n v="1927038.12"/>
    <n v="2497021.37"/>
    <n v="2712780.25"/>
    <n v="2255013.98"/>
    <n v="-33498.75"/>
    <n v="-4220307.88"/>
    <n v="899564.42833333334"/>
    <x v="28"/>
    <s v="  Common Plant "/>
    <n v="19"/>
    <s v="  Common Plant "/>
    <x v="0"/>
    <x v="0"/>
    <s v="24.0.0"/>
  </r>
  <r>
    <x v="416"/>
    <x v="2"/>
    <x v="2"/>
    <x v="402"/>
    <s v="191015.GD.ID"/>
    <n v="-1553878.23"/>
    <n v="-1555173.13"/>
    <n v="-1556469.1099999999"/>
    <n v="-1557766.17"/>
    <n v="-1559064.31"/>
    <n v="-1560363.53"/>
    <n v="-1561663.83"/>
    <n v="-1562965.22"/>
    <n v="-1564267.69"/>
    <n v="-1565571.25"/>
    <n v="-1478312.21"/>
    <n v="-1339478.8900000001"/>
    <n v="-1135997.42"/>
    <n v="-1517169.4304166669"/>
    <x v="28"/>
    <s v="  Common Plant "/>
    <n v="19"/>
    <s v="  Common Plant "/>
    <x v="0"/>
    <x v="0"/>
    <s v="24.0.0"/>
  </r>
  <r>
    <x v="417"/>
    <x v="2"/>
    <x v="6"/>
    <x v="403"/>
    <s v="19102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18"/>
    <x v="2"/>
    <x v="3"/>
    <x v="404"/>
    <s v="191025.GD.WA"/>
    <n v="280640.38"/>
    <n v="213097.85"/>
    <n v="162187.80000000002"/>
    <n v="121338.14"/>
    <n v="92545.57"/>
    <n v="77569.2"/>
    <n v="66437.67"/>
    <n v="58150.64"/>
    <n v="49539.05"/>
    <n v="38932.730000000003"/>
    <n v="8140.24"/>
    <n v="-693.68000000000006"/>
    <n v="-13695.720000000001"/>
    <n v="85059.794999999998"/>
    <x v="28"/>
    <s v="  Common Plant "/>
    <n v="19"/>
    <s v="  Common Plant "/>
    <x v="0"/>
    <x v="0"/>
    <s v="24.0.0"/>
  </r>
  <r>
    <x v="418"/>
    <x v="3"/>
    <x v="8"/>
    <x v="404"/>
    <s v="191025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19"/>
    <x v="2"/>
    <x v="1"/>
    <x v="405"/>
    <s v="19150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20"/>
    <x v="2"/>
    <x v="7"/>
    <x v="406"/>
    <s v="19171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21"/>
    <x v="2"/>
    <x v="7"/>
    <x v="407"/>
    <s v="191711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22"/>
    <x v="2"/>
    <x v="7"/>
    <x v="408"/>
    <s v="191720.GD.OR"/>
    <n v="0"/>
    <n v="34500"/>
    <n v="34730"/>
    <n v="34961.53"/>
    <n v="35194.61"/>
    <n v="35429.24"/>
    <n v="35665.43"/>
    <n v="35903.200000000004"/>
    <n v="36142.550000000003"/>
    <n v="36383.5"/>
    <n v="36626.06"/>
    <n v="0"/>
    <n v="0"/>
    <n v="29628.01"/>
    <x v="28"/>
    <s v="  Common Plant "/>
    <n v="19"/>
    <s v="  Common Plant "/>
    <x v="0"/>
    <x v="0"/>
    <s v="24.0.0"/>
  </r>
  <r>
    <x v="423"/>
    <x v="2"/>
    <x v="7"/>
    <x v="409"/>
    <s v="191721.GD.OR"/>
    <n v="1417.58"/>
    <n v="1427.03"/>
    <n v="1436.54"/>
    <n v="1446.1200000000001"/>
    <n v="1974.5"/>
    <n v="1987.66"/>
    <n v="2000.91"/>
    <n v="2014.25"/>
    <n v="2027.68"/>
    <n v="2041.2"/>
    <n v="2054.81"/>
    <n v="0"/>
    <n v="0"/>
    <n v="1593.2908333333335"/>
    <x v="28"/>
    <s v="  Common Plant "/>
    <n v="19"/>
    <s v="  Common Plant "/>
    <x v="0"/>
    <x v="0"/>
    <s v="24.0.0"/>
  </r>
  <r>
    <x v="424"/>
    <x v="2"/>
    <x v="7"/>
    <x v="410"/>
    <s v="191722.GD.OR"/>
    <n v="0"/>
    <n v="3661"/>
    <n v="3685.41"/>
    <n v="3709.98"/>
    <n v="12068.710000000001"/>
    <n v="21599.170000000002"/>
    <n v="21743.16"/>
    <n v="21831.81"/>
    <n v="21977.360000000001"/>
    <n v="22123.88"/>
    <n v="22271.37"/>
    <n v="22419.850000000002"/>
    <n v="0"/>
    <n v="14757.641666666668"/>
    <x v="28"/>
    <s v="  Common Plant "/>
    <n v="19"/>
    <s v="  Common Plant "/>
    <x v="0"/>
    <x v="0"/>
    <s v="24.0.0"/>
  </r>
  <r>
    <x v="425"/>
    <x v="2"/>
    <x v="7"/>
    <x v="411"/>
    <s v="191723.GD.OR"/>
    <n v="22535.5"/>
    <n v="16420.170000000002"/>
    <n v="12174.58"/>
    <n v="8891.0400000000009"/>
    <n v="6760.24"/>
    <n v="5488.13"/>
    <n v="4685.3100000000004"/>
    <n v="4055.1"/>
    <n v="3377.71"/>
    <n v="2574.11"/>
    <n v="273.93"/>
    <n v="30919.33"/>
    <n v="31630.37"/>
    <n v="10225.215416666666"/>
    <x v="28"/>
    <s v="  Common Plant "/>
    <n v="19"/>
    <s v="  Common Plant "/>
    <x v="2"/>
    <x v="7"/>
    <s v="24.1.GD.OR"/>
  </r>
  <r>
    <x v="426"/>
    <x v="2"/>
    <x v="7"/>
    <x v="412"/>
    <s v="191724.GD.OR"/>
    <n v="2136.91"/>
    <n v="1960.04"/>
    <n v="1748.33"/>
    <n v="1574.3600000000001"/>
    <n v="1400"/>
    <n v="1236.4000000000001"/>
    <n v="1090.76"/>
    <n v="950.91"/>
    <n v="798.43000000000006"/>
    <n v="624.31000000000006"/>
    <n v="414.43"/>
    <n v="1153.94"/>
    <n v="10904.27"/>
    <n v="1622.7083333333333"/>
    <x v="28"/>
    <s v="  Common Plant "/>
    <n v="19"/>
    <s v="  Common Plant "/>
    <x v="2"/>
    <x v="7"/>
    <s v="24.1.GD.OR"/>
  </r>
  <r>
    <x v="427"/>
    <x v="2"/>
    <x v="7"/>
    <x v="413"/>
    <s v="191890.GD.OR"/>
    <n v="-279.45999999999998"/>
    <n v="-279.45999999999998"/>
    <n v="-279.45999999999998"/>
    <n v="-279.45999999999998"/>
    <n v="-279.45999999999998"/>
    <n v="-279.45999999999998"/>
    <n v="-279.45999999999998"/>
    <n v="-279.45999999999998"/>
    <n v="-279.45999999999998"/>
    <n v="-279.45999999999998"/>
    <n v="-279.45999999999998"/>
    <n v="-279.45999999999998"/>
    <n v="-279.45999999999998"/>
    <n v="-279.45999999999998"/>
    <x v="28"/>
    <s v="  Common Plant "/>
    <n v="19"/>
    <s v="  Common Plant "/>
    <x v="0"/>
    <x v="0"/>
    <s v="24.0.0"/>
  </r>
  <r>
    <x v="428"/>
    <x v="2"/>
    <x v="7"/>
    <x v="414"/>
    <s v="191899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29"/>
    <x v="2"/>
    <x v="7"/>
    <x v="415"/>
    <s v="19190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30"/>
    <x v="2"/>
    <x v="7"/>
    <x v="416"/>
    <s v="191901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31"/>
    <x v="2"/>
    <x v="7"/>
    <x v="417"/>
    <s v="191902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32"/>
    <x v="2"/>
    <x v="7"/>
    <x v="418"/>
    <s v="191903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33"/>
    <x v="2"/>
    <x v="7"/>
    <x v="419"/>
    <s v="191904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34"/>
    <x v="2"/>
    <x v="7"/>
    <x v="420"/>
    <s v="191905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35"/>
    <x v="2"/>
    <x v="7"/>
    <x v="421"/>
    <s v="191906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36"/>
    <x v="2"/>
    <x v="7"/>
    <x v="422"/>
    <s v="191907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37"/>
    <x v="2"/>
    <x v="7"/>
    <x v="423"/>
    <s v="191908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38"/>
    <x v="2"/>
    <x v="7"/>
    <x v="424"/>
    <s v="191909.GD.OR"/>
    <n v="911360.78"/>
    <n v="475850.64"/>
    <n v="926203.82000000007"/>
    <n v="1521732.69"/>
    <n v="1305738.22"/>
    <n v="1087466.23"/>
    <n v="886893.49"/>
    <n v="587487.25"/>
    <n v="71818.509999999995"/>
    <n v="-106189.71"/>
    <n v="-14127.39"/>
    <n v="141058.22"/>
    <n v="924134.77"/>
    <n v="650139.97875000001"/>
    <x v="28"/>
    <s v="  Common Plant "/>
    <n v="19"/>
    <s v="  Common Plant "/>
    <x v="0"/>
    <x v="0"/>
    <s v="24.0.0"/>
  </r>
  <r>
    <x v="439"/>
    <x v="2"/>
    <x v="7"/>
    <x v="425"/>
    <s v="191910.GD.OR"/>
    <n v="-1343772.08"/>
    <n v="-3319572.5"/>
    <n v="-5778064.0099999998"/>
    <n v="-6385427.3700000001"/>
    <n v="-6670611.6299999999"/>
    <n v="-6800074.1500000004"/>
    <n v="-6691087.71"/>
    <n v="-6344827.4699999997"/>
    <n v="-5944117.0099999998"/>
    <n v="-5743303.1299999999"/>
    <n v="-6572634.7699999996"/>
    <n v="-322575.47000000003"/>
    <n v="-1822905.79"/>
    <n v="-5179636.1795833334"/>
    <x v="28"/>
    <s v="  Common Plant "/>
    <n v="19"/>
    <s v="  Common Plant "/>
    <x v="0"/>
    <x v="0"/>
    <s v="24.0.0"/>
  </r>
  <r>
    <x v="440"/>
    <x v="2"/>
    <x v="7"/>
    <x v="426"/>
    <s v="191911.GD.OR"/>
    <n v="-4735193.5"/>
    <n v="-3549391.41"/>
    <n v="-2696576.08"/>
    <n v="-2030555.95"/>
    <n v="-1575648"/>
    <n v="-1298788.6299999999"/>
    <n v="-1092906.3899999999"/>
    <n v="-916715.41"/>
    <n v="-717757.42"/>
    <n v="-471386.14"/>
    <n v="29529.74"/>
    <n v="96496.53"/>
    <n v="236744.85"/>
    <n v="-1372743.6237500003"/>
    <x v="28"/>
    <s v="  Common Plant "/>
    <n v="19"/>
    <s v="  Common Plant "/>
    <x v="2"/>
    <x v="7"/>
    <s v="24.1.GD.OR"/>
  </r>
  <r>
    <x v="441"/>
    <x v="2"/>
    <x v="7"/>
    <x v="427"/>
    <s v="191912.GD.OR"/>
    <n v="-429283.58"/>
    <n v="-364117.33"/>
    <n v="-317483.77"/>
    <n v="-281217.82"/>
    <n v="-256721.78"/>
    <n v="-242352"/>
    <n v="-231855.47"/>
    <n v="-223099.47"/>
    <n v="-213277.94"/>
    <n v="-201851.7"/>
    <n v="-175652.96"/>
    <n v="-6053385.7999999998"/>
    <n v="-4882642.62"/>
    <n v="-934748.2616666666"/>
    <x v="28"/>
    <s v="  Common Plant "/>
    <n v="19"/>
    <s v="  Common Plant "/>
    <x v="2"/>
    <x v="7"/>
    <s v="24.1.GD.OR"/>
  </r>
  <r>
    <x v="442"/>
    <x v="2"/>
    <x v="0"/>
    <x v="428"/>
    <s v="191980.G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43"/>
    <x v="2"/>
    <x v="0"/>
    <x v="429"/>
    <s v="191990.G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44"/>
    <x v="4"/>
    <x v="9"/>
    <x v="430"/>
    <m/>
    <m/>
    <m/>
    <m/>
    <m/>
    <m/>
    <m/>
    <m/>
    <m/>
    <m/>
    <m/>
    <m/>
    <m/>
    <m/>
    <m/>
    <x v="3"/>
    <m/>
    <m/>
    <m/>
    <x v="1"/>
    <x v="1"/>
    <m/>
  </r>
  <r>
    <x v="445"/>
    <x v="4"/>
    <x v="9"/>
    <x v="430"/>
    <m/>
    <m/>
    <m/>
    <m/>
    <m/>
    <m/>
    <m/>
    <m/>
    <m/>
    <m/>
    <m/>
    <m/>
    <m/>
    <m/>
    <n v="3905158843.2554173"/>
    <x v="3"/>
    <m/>
    <m/>
    <m/>
    <x v="1"/>
    <x v="1"/>
    <m/>
  </r>
  <r>
    <x v="444"/>
    <x v="4"/>
    <x v="9"/>
    <x v="430"/>
    <m/>
    <m/>
    <m/>
    <m/>
    <m/>
    <m/>
    <m/>
    <m/>
    <m/>
    <m/>
    <m/>
    <m/>
    <m/>
    <m/>
    <m/>
    <x v="3"/>
    <m/>
    <m/>
    <m/>
    <x v="1"/>
    <x v="1"/>
    <m/>
  </r>
  <r>
    <x v="446"/>
    <x v="4"/>
    <x v="9"/>
    <x v="430"/>
    <m/>
    <m/>
    <m/>
    <m/>
    <m/>
    <m/>
    <m/>
    <m/>
    <m/>
    <m/>
    <m/>
    <m/>
    <m/>
    <m/>
    <n v="-65220637.922916405"/>
    <x v="29"/>
    <s v="   Common Equity"/>
    <e v="#N/A"/>
    <e v="#N/A"/>
    <x v="0"/>
    <x v="0"/>
    <s v="2.0.0"/>
  </r>
  <r>
    <x v="444"/>
    <x v="4"/>
    <x v="9"/>
    <x v="430"/>
    <m/>
    <m/>
    <m/>
    <m/>
    <m/>
    <m/>
    <m/>
    <m/>
    <m/>
    <m/>
    <m/>
    <m/>
    <m/>
    <m/>
    <m/>
    <x v="3"/>
    <m/>
    <m/>
    <m/>
    <x v="1"/>
    <x v="1"/>
    <m/>
  </r>
  <r>
    <x v="447"/>
    <x v="3"/>
    <x v="8"/>
    <x v="431"/>
    <s v="2000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48"/>
    <x v="3"/>
    <x v="8"/>
    <x v="432"/>
    <s v="201000.ZZ.ZZ"/>
    <n v="-863316222.34000003"/>
    <n v="-863547762.72000003"/>
    <n v="-863886509.96000004"/>
    <n v="-864873142.79999995"/>
    <n v="-865094113.46000004"/>
    <n v="-865749531.24000001"/>
    <n v="-866746108.32000005"/>
    <n v="-866899601.01999998"/>
    <n v="-867060207.85000002"/>
    <n v="-868087623.25999999"/>
    <n v="-868271703.15999997"/>
    <n v="-868408601.11000001"/>
    <n v="-869342827.38999999"/>
    <n v="-866246202.48041677"/>
    <x v="29"/>
    <s v="  Common Plant "/>
    <n v="19"/>
    <s v="  Common Plant "/>
    <x v="0"/>
    <x v="0"/>
    <s v="2.0.0"/>
  </r>
  <r>
    <x v="449"/>
    <x v="3"/>
    <x v="8"/>
    <x v="433"/>
    <s v="211000.ZZ.ZZ"/>
    <n v="-10942941.939999999"/>
    <n v="-10942941.939999999"/>
    <n v="-10942941.939999999"/>
    <n v="-10848945.83"/>
    <n v="-10848945.83"/>
    <n v="-10848945.83"/>
    <n v="-10976476.039999999"/>
    <n v="-10976476.039999999"/>
    <n v="-10976476.039999999"/>
    <n v="-10935589.970000001"/>
    <n v="-10935589.970000001"/>
    <n v="-10935589.970000001"/>
    <n v="-8089025.3799999999"/>
    <n v="-10807075.254999997"/>
    <x v="29"/>
    <s v="  Common Plant "/>
    <n v="19"/>
    <s v="  Common Plant "/>
    <x v="0"/>
    <x v="0"/>
    <s v="2.0.0"/>
  </r>
  <r>
    <x v="450"/>
    <x v="3"/>
    <x v="8"/>
    <x v="434"/>
    <s v="214000.ZZ.ZZ"/>
    <n v="14789273.109999999"/>
    <n v="14792355.609999999"/>
    <n v="14792355.609999999"/>
    <n v="14790052.359999999"/>
    <n v="14792298.859999999"/>
    <n v="14795413.82"/>
    <n v="14795413.82"/>
    <n v="14804070.710000001"/>
    <n v="14804070.710000001"/>
    <n v="14804070.710000001"/>
    <n v="14804070.710000001"/>
    <n v="14804070.710000001"/>
    <n v="14804070.710000001"/>
    <n v="14797909.628333336"/>
    <x v="29"/>
    <s v="  Common Plant "/>
    <n v="19"/>
    <s v="  Common Plant "/>
    <x v="0"/>
    <x v="0"/>
    <s v="2.0.0"/>
  </r>
  <r>
    <x v="451"/>
    <x v="3"/>
    <x v="8"/>
    <x v="435"/>
    <s v="214010.ZZ.ZZ"/>
    <n v="2694946.43"/>
    <n v="2694946.43"/>
    <n v="4562423.9400000004"/>
    <n v="4562423.9400000004"/>
    <n v="4562423.9400000004"/>
    <n v="4562423.9400000004"/>
    <n v="4562423.9400000004"/>
    <n v="4562423.9400000004"/>
    <n v="4562423.9400000004"/>
    <n v="4562423.9400000004"/>
    <n v="4562423.9400000004"/>
    <n v="4562423.9400000004"/>
    <n v="4562423.9400000004"/>
    <n v="4328989.2512499997"/>
    <x v="29"/>
    <s v="  Common Plant "/>
    <n v="19"/>
    <s v="  Common Plant "/>
    <x v="0"/>
    <x v="0"/>
    <s v="2.0.0"/>
  </r>
  <r>
    <x v="452"/>
    <x v="3"/>
    <x v="8"/>
    <x v="436"/>
    <s v="21403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53"/>
    <x v="3"/>
    <x v="8"/>
    <x v="437"/>
    <s v="214040.ZZ.ZZ"/>
    <n v="-5971130.2000000002"/>
    <n v="-5971130.2000000002"/>
    <n v="-7431456.6299999999"/>
    <n v="-7431456.6299999999"/>
    <n v="-7431456.6299999999"/>
    <n v="-7431456.6299999999"/>
    <n v="-7431456.6299999999"/>
    <n v="-7431456.6299999999"/>
    <n v="-7431456.6299999999"/>
    <n v="-7560882.6299999999"/>
    <n v="-7560882.6299999999"/>
    <n v="-7560882.6299999999"/>
    <n v="-6435807.4800000004"/>
    <n v="-7239786.9450000003"/>
    <x v="29"/>
    <s v="  Common Plant "/>
    <n v="19"/>
    <s v="  Common Plant "/>
    <x v="0"/>
    <x v="0"/>
    <s v="2.0.0"/>
  </r>
  <r>
    <x v="454"/>
    <x v="3"/>
    <x v="8"/>
    <x v="438"/>
    <s v="214050.ZZ.ZZ"/>
    <n v="-21477972.41"/>
    <n v="-21756399.850000001"/>
    <n v="-22278058.969999999"/>
    <n v="-22679311.66"/>
    <n v="-23079758.079999998"/>
    <n v="-23480204.5"/>
    <n v="-23880650.920000002"/>
    <n v="-24281097.34"/>
    <n v="-24681543.760000002"/>
    <n v="-25093510.239999998"/>
    <n v="-25495236.670000002"/>
    <n v="-25896963.100000001"/>
    <n v="-26298689.530000001"/>
    <n v="-23874255.504999999"/>
    <x v="29"/>
    <s v="  Common Plant "/>
    <n v="19"/>
    <s v="  Common Plant "/>
    <x v="0"/>
    <x v="0"/>
    <s v="2.0.0"/>
  </r>
  <r>
    <x v="455"/>
    <x v="3"/>
    <x v="8"/>
    <x v="439"/>
    <s v="214060.ZZ.ZZ"/>
    <n v="-5012682"/>
    <n v="-5092873"/>
    <n v="-5177391"/>
    <n v="-5278290"/>
    <n v="-5376817"/>
    <n v="-5478836"/>
    <n v="-5577771"/>
    <n v="-5681569"/>
    <n v="-5789125"/>
    <n v="-5887454"/>
    <n v="-5993304"/>
    <n v="-6091634"/>
    <n v="-6193525"/>
    <n v="-5585680.625"/>
    <x v="29"/>
    <s v="  Common Plant "/>
    <n v="19"/>
    <s v="  Common Plant "/>
    <x v="0"/>
    <x v="0"/>
    <s v="2.0.0"/>
  </r>
  <r>
    <x v="456"/>
    <x v="3"/>
    <x v="8"/>
    <x v="440"/>
    <s v="21487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57"/>
    <x v="3"/>
    <x v="8"/>
    <x v="441"/>
    <s v="215100.ZZ.ZZ"/>
    <n v="-1548121"/>
    <n v="-1548121"/>
    <n v="-1548121"/>
    <n v="-1548121"/>
    <n v="-1548121"/>
    <n v="-1548121"/>
    <n v="-6326341"/>
    <n v="-6326341"/>
    <n v="-6326341"/>
    <n v="-9714001"/>
    <n v="-9714001"/>
    <n v="-9714001"/>
    <n v="-9714001"/>
    <n v="-5124391"/>
    <x v="29"/>
    <s v="  Common Plant "/>
    <n v="19"/>
    <s v="  Common Plant "/>
    <x v="0"/>
    <x v="0"/>
    <s v="2.0.0"/>
  </r>
  <r>
    <x v="458"/>
    <x v="3"/>
    <x v="8"/>
    <x v="442"/>
    <s v="216000.ZZ.ZZ"/>
    <n v="-297929637"/>
    <n v="-376171108.56999999"/>
    <n v="-358071220.70999998"/>
    <n v="-357664484.01999998"/>
    <n v="-357423562.68000001"/>
    <n v="-338781773.11000001"/>
    <n v="-333514081.79000002"/>
    <n v="-332757996.02999997"/>
    <n v="-312816770.18000001"/>
    <n v="-309864122.39999998"/>
    <n v="-309824311.30000001"/>
    <n v="-291601520.22000003"/>
    <n v="-291697937.08999997"/>
    <n v="-331108728.17125005"/>
    <x v="29"/>
    <s v="  Common Plant "/>
    <n v="19"/>
    <s v="  Common Plant "/>
    <x v="0"/>
    <x v="0"/>
    <s v="2.0.0"/>
  </r>
  <r>
    <x v="459"/>
    <x v="3"/>
    <x v="8"/>
    <x v="443"/>
    <s v="216100.ZZ.ZZ"/>
    <n v="-14793630.65"/>
    <n v="-14857760.470000001"/>
    <n v="-13587486.210000001"/>
    <n v="-13285815.710000001"/>
    <n v="-13839640.279999999"/>
    <n v="-14444127.539999999"/>
    <n v="-14910679.83"/>
    <n v="-15703197.470000001"/>
    <n v="-17617627.02"/>
    <n v="-17100137.920000002"/>
    <n v="-17465826.41"/>
    <n v="-17595369.699999999"/>
    <n v="-12258603.289999999"/>
    <n v="-15327815.460833332"/>
    <x v="29"/>
    <s v="  Common Plant "/>
    <n v="19"/>
    <s v="  Common Plant "/>
    <x v="0"/>
    <x v="0"/>
    <s v="2.0.0"/>
  </r>
  <r>
    <x v="460"/>
    <x v="3"/>
    <x v="8"/>
    <x v="444"/>
    <s v="216150.ZZ.ZZ"/>
    <n v="15540967.369999999"/>
    <n v="15625522.369999999"/>
    <n v="15709688.369999999"/>
    <n v="16035514.369999999"/>
    <n v="16149447.369999999"/>
    <n v="16386659.369999999"/>
    <n v="16554961.369999999"/>
    <n v="16697829.369999999"/>
    <n v="16878577.370000001"/>
    <n v="17036165.370000001"/>
    <n v="17252564.370000001"/>
    <n v="17467193.370000001"/>
    <n v="17655525.370000001"/>
    <n v="16532697.453333335"/>
    <x v="29"/>
    <s v="  Common Plant "/>
    <n v="19"/>
    <s v="  Common Plant "/>
    <x v="0"/>
    <x v="0"/>
    <s v="2.0.0"/>
  </r>
  <r>
    <x v="461"/>
    <x v="3"/>
    <x v="8"/>
    <x v="445"/>
    <s v="2190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62"/>
    <x v="3"/>
    <x v="8"/>
    <x v="446"/>
    <s v="219100.ZZ.ZZ"/>
    <n v="6867421"/>
    <n v="6806180"/>
    <n v="6744939"/>
    <n v="6683698"/>
    <n v="6622457"/>
    <n v="6561216"/>
    <n v="6499975"/>
    <n v="6438734"/>
    <n v="6377493"/>
    <n v="6316252"/>
    <n v="6255011"/>
    <n v="6193770"/>
    <n v="4234075"/>
    <n v="6420872.75"/>
    <x v="29"/>
    <s v="  Common Plant "/>
    <n v="19"/>
    <s v="  Common Plant "/>
    <x v="0"/>
    <x v="0"/>
    <s v="2.0.0"/>
  </r>
  <r>
    <x v="463"/>
    <x v="3"/>
    <x v="8"/>
    <x v="447"/>
    <s v="2192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64"/>
    <x v="3"/>
    <x v="8"/>
    <x v="448"/>
    <s v="2193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65"/>
    <x v="3"/>
    <x v="8"/>
    <x v="449"/>
    <s v="2194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66"/>
    <x v="3"/>
    <x v="8"/>
    <x v="450"/>
    <s v="219500.ZZ.ZZ"/>
    <n v="-167261"/>
    <n v="-37411"/>
    <n v="-143923"/>
    <n v="-96780"/>
    <n v="-151964"/>
    <n v="251229"/>
    <n v="1136058"/>
    <n v="1351712"/>
    <n v="1508654"/>
    <n v="1532246"/>
    <n v="1065434"/>
    <n v="1132054"/>
    <n v="1585855"/>
    <n v="688050.5"/>
    <x v="29"/>
    <s v="  Common Plant "/>
    <n v="19"/>
    <s v="  Common Plant "/>
    <x v="0"/>
    <x v="0"/>
    <s v="2.0.0"/>
  </r>
  <r>
    <x v="467"/>
    <x v="3"/>
    <x v="8"/>
    <x v="451"/>
    <s v="221160.ZZ.ZZ"/>
    <n v="0"/>
    <n v="0"/>
    <n v="0"/>
    <n v="0"/>
    <n v="0"/>
    <n v="0"/>
    <n v="0"/>
    <n v="0"/>
    <n v="0"/>
    <n v="0"/>
    <n v="0"/>
    <n v="0"/>
    <n v="0"/>
    <n v="0"/>
    <x v="30"/>
    <s v="  Common Plant "/>
    <n v="19"/>
    <s v="  Common Plant "/>
    <x v="0"/>
    <x v="0"/>
    <s v="4.0.0"/>
  </r>
  <r>
    <x v="468"/>
    <x v="3"/>
    <x v="8"/>
    <x v="452"/>
    <s v="221300.ZZ.ZZ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x v="30"/>
    <s v="  Common Plant "/>
    <n v="19"/>
    <s v="  Common Plant "/>
    <x v="0"/>
    <x v="0"/>
    <s v="4.0.0"/>
  </r>
  <r>
    <x v="469"/>
    <x v="3"/>
    <x v="8"/>
    <x v="453"/>
    <s v="22133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70"/>
    <x v="3"/>
    <x v="8"/>
    <x v="454"/>
    <s v="221331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71"/>
    <x v="3"/>
    <x v="8"/>
    <x v="455"/>
    <s v="221332.ZZ.ZZ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x v="30"/>
    <s v="  Common Plant "/>
    <n v="19"/>
    <s v="  Common Plant "/>
    <x v="0"/>
    <x v="0"/>
    <s v="4.0.0"/>
  </r>
  <r>
    <x v="472"/>
    <x v="3"/>
    <x v="8"/>
    <x v="456"/>
    <s v="221333.ZZ.ZZ"/>
    <n v="-15500000"/>
    <n v="-15500000"/>
    <n v="-15500000"/>
    <n v="-15500000"/>
    <n v="-15500000"/>
    <n v="-15500000"/>
    <n v="-15500000"/>
    <n v="-15500000"/>
    <n v="-15500000"/>
    <n v="-15500000"/>
    <n v="-15500000"/>
    <n v="-15500000"/>
    <n v="-15500000"/>
    <n v="-15500000"/>
    <x v="30"/>
    <s v="  Common Plant "/>
    <n v="19"/>
    <s v="  Common Plant "/>
    <x v="0"/>
    <x v="0"/>
    <s v="4.0.0"/>
  </r>
  <r>
    <x v="473"/>
    <x v="3"/>
    <x v="8"/>
    <x v="457"/>
    <s v="221334.ZZ.ZZ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x v="30"/>
    <s v="  Common Plant "/>
    <n v="19"/>
    <s v="  Common Plant "/>
    <x v="0"/>
    <x v="0"/>
    <s v="4.0.0"/>
  </r>
  <r>
    <x v="474"/>
    <x v="3"/>
    <x v="8"/>
    <x v="458"/>
    <s v="221335.ZZ.ZZ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x v="30"/>
    <s v="  Common Plant "/>
    <n v="19"/>
    <s v="  Common Plant "/>
    <x v="0"/>
    <x v="0"/>
    <s v="4.0.0"/>
  </r>
  <r>
    <x v="475"/>
    <x v="3"/>
    <x v="8"/>
    <x v="459"/>
    <s v="221336.ZZ.ZZ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x v="30"/>
    <s v="  Common Plant "/>
    <n v="19"/>
    <s v="  Common Plant "/>
    <x v="0"/>
    <x v="0"/>
    <s v="4.0.0"/>
  </r>
  <r>
    <x v="476"/>
    <x v="3"/>
    <x v="8"/>
    <x v="460"/>
    <s v="22134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77"/>
    <x v="3"/>
    <x v="8"/>
    <x v="461"/>
    <s v="221350.ZZ.ZZ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x v="30"/>
    <s v="  Common Plant "/>
    <n v="19"/>
    <s v="  Common Plant "/>
    <x v="0"/>
    <x v="0"/>
    <s v="4.0.0"/>
  </r>
  <r>
    <x v="478"/>
    <x v="3"/>
    <x v="8"/>
    <x v="462"/>
    <s v="221360.ZZ.ZZ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x v="30"/>
    <s v="  Common Plant "/>
    <n v="19"/>
    <s v="  Common Plant "/>
    <x v="0"/>
    <x v="0"/>
    <s v="4.0.0"/>
  </r>
  <r>
    <x v="479"/>
    <x v="3"/>
    <x v="8"/>
    <x v="463"/>
    <s v="22137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80"/>
    <x v="3"/>
    <x v="8"/>
    <x v="464"/>
    <s v="2213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81"/>
    <x v="3"/>
    <x v="8"/>
    <x v="465"/>
    <s v="221390.ZZ.ZZ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x v="30"/>
    <s v="  Common Plant "/>
    <n v="19"/>
    <s v="  Common Plant "/>
    <x v="0"/>
    <x v="0"/>
    <s v="4.0.0"/>
  </r>
  <r>
    <x v="482"/>
    <x v="3"/>
    <x v="8"/>
    <x v="466"/>
    <s v="221400.ZZ.ZZ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x v="30"/>
    <s v="  Common Plant "/>
    <n v="19"/>
    <s v="  Common Plant "/>
    <x v="0"/>
    <x v="0"/>
    <s v="4.0.0"/>
  </r>
  <r>
    <x v="483"/>
    <x v="3"/>
    <x v="8"/>
    <x v="467"/>
    <s v="221410.ZZ.ZZ"/>
    <n v="-3398393.3"/>
    <n v="-3386080.2800000003"/>
    <n v="-3373767.26"/>
    <n v="-0.26"/>
    <n v="-0.26"/>
    <n v="-0.26"/>
    <n v="-0.26"/>
    <n v="-0.26"/>
    <n v="-0.26"/>
    <n v="-0.26"/>
    <n v="-0.26"/>
    <n v="-0.26"/>
    <n v="-0.26"/>
    <n v="-704920.55499999982"/>
    <x v="30"/>
    <s v="  Common Plant "/>
    <n v="19"/>
    <s v="  Common Plant "/>
    <x v="0"/>
    <x v="0"/>
    <s v="4.0.0"/>
  </r>
  <r>
    <x v="484"/>
    <x v="3"/>
    <x v="8"/>
    <x v="468"/>
    <s v="221420.ZZ.ZZ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x v="30"/>
    <s v="  Common Plant "/>
    <n v="19"/>
    <s v="  Common Plant "/>
    <x v="0"/>
    <x v="0"/>
    <s v="4.0.0"/>
  </r>
  <r>
    <x v="485"/>
    <x v="3"/>
    <x v="8"/>
    <x v="469"/>
    <s v="221430.ZZ.ZZ"/>
    <n v="1848531.6"/>
    <n v="1825940.46"/>
    <n v="1803349.32"/>
    <n v="0"/>
    <n v="0"/>
    <n v="0"/>
    <n v="0"/>
    <n v="0"/>
    <n v="0"/>
    <n v="0"/>
    <n v="0"/>
    <n v="0"/>
    <n v="0"/>
    <n v="379462.96500000003"/>
    <x v="30"/>
    <s v="  Common Plant "/>
    <n v="19"/>
    <s v="  Common Plant "/>
    <x v="0"/>
    <x v="0"/>
    <s v="4.0.0"/>
  </r>
  <r>
    <x v="486"/>
    <x v="3"/>
    <x v="8"/>
    <x v="470"/>
    <s v="221440.ZZ.ZZ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x v="30"/>
    <s v="  Common Plant "/>
    <n v="19"/>
    <s v="  Common Plant "/>
    <x v="0"/>
    <x v="0"/>
    <s v="4.0.0"/>
  </r>
  <r>
    <x v="487"/>
    <x v="3"/>
    <x v="8"/>
    <x v="471"/>
    <s v="221450.ZZ.ZZ"/>
    <n v="8735040.8000000007"/>
    <n v="8600655.5500000007"/>
    <n v="8466270.3000000007"/>
    <n v="0"/>
    <n v="0"/>
    <n v="0"/>
    <n v="0"/>
    <n v="0"/>
    <n v="0"/>
    <n v="0"/>
    <n v="0"/>
    <n v="0"/>
    <n v="0"/>
    <n v="1786203.8541666667"/>
    <x v="30"/>
    <s v="  Common Plant "/>
    <n v="19"/>
    <s v="  Common Plant "/>
    <x v="0"/>
    <x v="0"/>
    <s v="4.0.0"/>
  </r>
  <r>
    <x v="488"/>
    <x v="3"/>
    <x v="8"/>
    <x v="472"/>
    <s v="22146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489"/>
    <x v="3"/>
    <x v="8"/>
    <x v="473"/>
    <s v="221470.ZZ.ZZ"/>
    <n v="-7992959.3100000005"/>
    <n v="-7921593.5999999996"/>
    <n v="-7850227.8899999997"/>
    <n v="0"/>
    <n v="0"/>
    <n v="0"/>
    <n v="0"/>
    <n v="0"/>
    <n v="0"/>
    <n v="0"/>
    <n v="0"/>
    <n v="0"/>
    <n v="0"/>
    <n v="-1647358.42875"/>
    <x v="30"/>
    <s v="  Common Plant "/>
    <n v="19"/>
    <s v="  Common Plant "/>
    <x v="0"/>
    <x v="0"/>
    <s v="4.0.0"/>
  </r>
  <r>
    <x v="490"/>
    <x v="3"/>
    <x v="8"/>
    <x v="474"/>
    <s v="221480.ZZ.ZZ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x v="30"/>
    <s v="  Common Plant "/>
    <n v="19"/>
    <s v="  Common Plant "/>
    <x v="0"/>
    <x v="0"/>
    <s v="4.0.0"/>
  </r>
  <r>
    <x v="491"/>
    <x v="3"/>
    <x v="8"/>
    <x v="475"/>
    <s v="221500.ZZ.ZZ"/>
    <n v="0"/>
    <n v="0"/>
    <n v="0"/>
    <n v="0"/>
    <n v="0"/>
    <n v="0"/>
    <n v="0"/>
    <n v="0"/>
    <n v="0"/>
    <n v="0"/>
    <n v="0"/>
    <n v="0"/>
    <n v="0"/>
    <n v="0"/>
    <x v="30"/>
    <s v="  Common Plant "/>
    <n v="19"/>
    <s v="  Common Plant "/>
    <x v="0"/>
    <x v="0"/>
    <s v="4.0.0"/>
  </r>
  <r>
    <x v="492"/>
    <x v="3"/>
    <x v="8"/>
    <x v="476"/>
    <s v="221520.ZZ.ZZ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x v="30"/>
    <s v="  Common Plant "/>
    <n v="19"/>
    <s v="  Common Plant "/>
    <x v="0"/>
    <x v="0"/>
    <s v="4.0.0"/>
  </r>
  <r>
    <x v="493"/>
    <x v="3"/>
    <x v="8"/>
    <x v="477"/>
    <s v="221540.ZZ.ZZ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x v="30"/>
    <s v="  Common Plant "/>
    <n v="19"/>
    <s v="  Common Plant "/>
    <x v="0"/>
    <x v="0"/>
    <s v="4.0.0"/>
  </r>
  <r>
    <x v="494"/>
    <x v="3"/>
    <x v="8"/>
    <x v="478"/>
    <s v="221550.ZZ.ZZ"/>
    <n v="10205100"/>
    <n v="10175775"/>
    <n v="10146450"/>
    <n v="0"/>
    <n v="0"/>
    <n v="0"/>
    <n v="0"/>
    <n v="0"/>
    <n v="0"/>
    <n v="0"/>
    <n v="0"/>
    <n v="0"/>
    <n v="0"/>
    <n v="2118731.25"/>
    <x v="30"/>
    <s v="  Common Plant "/>
    <n v="19"/>
    <s v="  Common Plant "/>
    <x v="0"/>
    <x v="0"/>
    <s v="4.0.0"/>
  </r>
  <r>
    <x v="495"/>
    <x v="3"/>
    <x v="8"/>
    <x v="479"/>
    <s v="221560.ZZ.ZZ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x v="30"/>
    <s v="  Common Plant "/>
    <n v="19"/>
    <s v="  Common Plant "/>
    <x v="0"/>
    <x v="0"/>
    <s v="4.0.0"/>
  </r>
  <r>
    <x v="496"/>
    <x v="3"/>
    <x v="8"/>
    <x v="480"/>
    <s v="221570.ZZ.ZZ"/>
    <n v="18502710.789999999"/>
    <n v="18458551.579999998"/>
    <n v="18414392.370000001"/>
    <n v="0"/>
    <n v="0"/>
    <n v="0"/>
    <n v="0"/>
    <n v="0"/>
    <n v="0"/>
    <n v="0"/>
    <n v="0"/>
    <n v="0"/>
    <n v="0"/>
    <n v="3843691.6120833331"/>
    <x v="30"/>
    <s v="  Common Plant "/>
    <n v="19"/>
    <s v="  Common Plant "/>
    <x v="0"/>
    <x v="0"/>
    <s v="4.0.0"/>
  </r>
  <r>
    <x v="497"/>
    <x v="3"/>
    <x v="8"/>
    <x v="481"/>
    <s v="221580.ZZ.ZZ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x v="30"/>
    <s v="  Common Plant "/>
    <n v="19"/>
    <s v="  Common Plant "/>
    <x v="0"/>
    <x v="0"/>
    <s v="4.0.0"/>
  </r>
  <r>
    <x v="498"/>
    <x v="3"/>
    <x v="8"/>
    <x v="482"/>
    <s v="221600.ZZ.ZZ"/>
    <n v="0"/>
    <n v="0"/>
    <n v="0"/>
    <n v="0"/>
    <n v="0"/>
    <n v="0"/>
    <n v="0"/>
    <n v="0"/>
    <n v="-90000000"/>
    <n v="-90000000"/>
    <n v="-90000000"/>
    <n v="-90000000"/>
    <n v="-90000000"/>
    <n v="-33750000"/>
    <x v="30"/>
    <s v="  Common Plant "/>
    <n v="19"/>
    <s v="  Common Plant "/>
    <x v="0"/>
    <x v="0"/>
    <s v="4.0.0"/>
  </r>
  <r>
    <x v="499"/>
    <x v="3"/>
    <x v="8"/>
    <x v="483"/>
    <s v="222000.ZZ.ZZ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x v="30"/>
    <s v="  Common Plant "/>
    <n v="19"/>
    <s v="  Common Plant "/>
    <x v="0"/>
    <x v="0"/>
    <s v="4.0.0"/>
  </r>
  <r>
    <x v="500"/>
    <x v="3"/>
    <x v="8"/>
    <x v="484"/>
    <s v="223010.ZZ.ZZ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x v="31"/>
    <s v="  Common Plant "/>
    <n v="19"/>
    <s v="  Common Plant "/>
    <x v="0"/>
    <x v="0"/>
    <s v="3.0.0"/>
  </r>
  <r>
    <x v="501"/>
    <x v="3"/>
    <x v="8"/>
    <x v="485"/>
    <s v="2233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02"/>
    <x v="3"/>
    <x v="8"/>
    <x v="486"/>
    <s v="22331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03"/>
    <x v="3"/>
    <x v="8"/>
    <x v="487"/>
    <s v="22332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04"/>
    <x v="3"/>
    <x v="8"/>
    <x v="488"/>
    <s v="2241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05"/>
    <x v="3"/>
    <x v="8"/>
    <x v="489"/>
    <s v="2245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06"/>
    <x v="3"/>
    <x v="8"/>
    <x v="490"/>
    <s v="2245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07"/>
    <x v="3"/>
    <x v="8"/>
    <x v="491"/>
    <s v="2246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08"/>
    <x v="3"/>
    <x v="8"/>
    <x v="491"/>
    <s v="22461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09"/>
    <x v="3"/>
    <x v="8"/>
    <x v="491"/>
    <s v="22462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10"/>
    <x v="3"/>
    <x v="8"/>
    <x v="492"/>
    <s v="22464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11"/>
    <x v="3"/>
    <x v="8"/>
    <x v="493"/>
    <s v="2246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12"/>
    <x v="3"/>
    <x v="8"/>
    <x v="494"/>
    <s v="225000.ZZ.ZZ"/>
    <n v="-204316.48"/>
    <n v="-203576.2"/>
    <n v="-202835.92"/>
    <n v="-202095.64"/>
    <n v="-201355.36000000002"/>
    <n v="-200615.08000000002"/>
    <n v="-199874.80000000002"/>
    <n v="-199134.52000000002"/>
    <n v="-198394.23999999999"/>
    <n v="-197653.96"/>
    <n v="-196913.68"/>
    <n v="-196173.4"/>
    <n v="-195433.12"/>
    <n v="-199874.79999999996"/>
    <x v="30"/>
    <s v="  Common Plant "/>
    <n v="19"/>
    <s v="  Common Plant "/>
    <x v="0"/>
    <x v="0"/>
    <s v="4.0.0"/>
  </r>
  <r>
    <x v="513"/>
    <x v="3"/>
    <x v="8"/>
    <x v="495"/>
    <s v="226000.ZZ.ZZ"/>
    <n v="1656685.4"/>
    <n v="1642182"/>
    <n v="1627678.6"/>
    <n v="1613175.2000000002"/>
    <n v="1598671.8"/>
    <n v="1584168.4"/>
    <n v="1569665"/>
    <n v="1555161.6"/>
    <n v="1540658.2"/>
    <n v="1526154.8"/>
    <n v="1511651.4"/>
    <n v="1497148"/>
    <n v="1482644.6"/>
    <n v="1569665"/>
    <x v="30"/>
    <s v="  Common Plant "/>
    <n v="19"/>
    <s v="  Common Plant "/>
    <x v="0"/>
    <x v="0"/>
    <s v="4.0.0"/>
  </r>
  <r>
    <x v="514"/>
    <x v="3"/>
    <x v="8"/>
    <x v="496"/>
    <s v="227000.ZZ.ZZ"/>
    <n v="-4491191.05"/>
    <n v="-4467967.76"/>
    <n v="-4444472.6399999997"/>
    <n v="-4420702.51"/>
    <n v="-4396654.1500000004"/>
    <n v="-4372324.3099999996"/>
    <n v="-4347709.6900000004"/>
    <n v="-4322806.96"/>
    <n v="-4297612.75"/>
    <n v="-4272123.6399999997"/>
    <n v="-4246336.18"/>
    <n v="-4220246.88"/>
    <n v="-4193852.21"/>
    <n v="-4345956.5916666668"/>
    <x v="4"/>
    <s v="  Common Plant "/>
    <n v="19"/>
    <s v="  Common Plant "/>
    <x v="0"/>
    <x v="0"/>
    <s v="0.0.0"/>
  </r>
  <r>
    <x v="515"/>
    <x v="1"/>
    <x v="1"/>
    <x v="497"/>
    <s v="228200.ED.AN"/>
    <n v="-9672594.8100000005"/>
    <n v="-9675434.8200000003"/>
    <n v="-9683079.6500000004"/>
    <n v="-9707251.9700000007"/>
    <n v="-9727262.4600000009"/>
    <n v="-9730646.5600000005"/>
    <n v="-9735442.4800000004"/>
    <n v="-9774971.8499999996"/>
    <n v="-9778443.2400000002"/>
    <n v="-9786158.0399999991"/>
    <n v="-9826622.9100000001"/>
    <n v="-9796312.3300000001"/>
    <n v="-9814806.5999999996"/>
    <n v="-9747110.5845833328"/>
    <x v="4"/>
    <s v="  Common Plant "/>
    <n v="19"/>
    <s v="  Common Plant "/>
    <x v="3"/>
    <x v="2"/>
    <s v="0.4.ED.AN"/>
  </r>
  <r>
    <x v="515"/>
    <x v="2"/>
    <x v="1"/>
    <x v="497"/>
    <s v="228200.GD.AN"/>
    <n v="-2997681.26"/>
    <n v="-2982234.58"/>
    <n v="-2983639.88"/>
    <n v="-3434194.21"/>
    <n v="-3443209.45"/>
    <n v="-3519146.96"/>
    <n v="-3558555.93"/>
    <n v="-3574297.42"/>
    <n v="-3675248.7"/>
    <n v="-3675248.7"/>
    <n v="-3675535.95"/>
    <n v="-3663000.5"/>
    <n v="-3663917.66"/>
    <n v="-3459592.645"/>
    <x v="4"/>
    <s v="  Common Plant "/>
    <n v="19"/>
    <s v="  Common Plant "/>
    <x v="3"/>
    <x v="6"/>
    <s v="0.4.GD.AN"/>
  </r>
  <r>
    <x v="515"/>
    <x v="2"/>
    <x v="5"/>
    <x v="497"/>
    <s v="228200.GD.AS"/>
    <n v="0"/>
    <n v="0"/>
    <n v="0"/>
    <n v="0"/>
    <n v="0"/>
    <n v="0"/>
    <n v="0"/>
    <n v="0"/>
    <n v="0"/>
    <n v="0"/>
    <n v="0"/>
    <n v="0"/>
    <n v="0"/>
    <n v="0"/>
    <x v="4"/>
    <s v="  Common Plant "/>
    <n v="19"/>
    <s v="  Common Plant "/>
    <x v="2"/>
    <x v="7"/>
    <s v="0.1.GD.OR"/>
  </r>
  <r>
    <x v="515"/>
    <x v="2"/>
    <x v="7"/>
    <x v="497"/>
    <s v="228200.GD.OR"/>
    <n v="-385635.98"/>
    <n v="-385912.71"/>
    <n v="-387625.71"/>
    <n v="-388135.31"/>
    <n v="-388135.31"/>
    <n v="-391427.74"/>
    <n v="-391427.74"/>
    <n v="-391427.74"/>
    <n v="-392095.24"/>
    <n v="-392095.24"/>
    <n v="-392630.24"/>
    <n v="-392655.24"/>
    <n v="-394785.64"/>
    <n v="-390314.91916666669"/>
    <x v="4"/>
    <s v="  Common Plant "/>
    <n v="19"/>
    <s v="  Common Plant "/>
    <x v="2"/>
    <x v="7"/>
    <s v="0.1.GD.OR"/>
  </r>
  <r>
    <x v="515"/>
    <x v="2"/>
    <x v="3"/>
    <x v="497"/>
    <s v="228200.G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15"/>
    <x v="3"/>
    <x v="8"/>
    <x v="497"/>
    <s v="2282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16"/>
    <x v="1"/>
    <x v="2"/>
    <x v="498"/>
    <s v="228210.ED.ID"/>
    <n v="2372908.7599999998"/>
    <n v="2373862.54"/>
    <n v="2375036.17"/>
    <n v="2375469.67"/>
    <n v="2376940.04"/>
    <n v="2376940.04"/>
    <n v="2377451.75"/>
    <n v="2416082.37"/>
    <n v="2416708.9700000002"/>
    <n v="2417395.2200000002"/>
    <n v="2422583.66"/>
    <n v="2423381.66"/>
    <n v="2423977.0300000003"/>
    <n v="2395857.9154166668"/>
    <x v="4"/>
    <s v="  Common Plant "/>
    <n v="19"/>
    <s v="  Common Plant "/>
    <x v="3"/>
    <x v="12"/>
    <s v="0.4.ED.ID"/>
  </r>
  <r>
    <x v="516"/>
    <x v="1"/>
    <x v="4"/>
    <x v="498"/>
    <s v="228210.ED.MT"/>
    <n v="1044.1400000000001"/>
    <n v="1044.1400000000001"/>
    <n v="1164.1400000000001"/>
    <n v="1164.1400000000001"/>
    <n v="1164.1400000000001"/>
    <n v="1164.1400000000001"/>
    <n v="1164.1400000000001"/>
    <n v="1233.53"/>
    <n v="1233.53"/>
    <n v="1233.53"/>
    <n v="1233.53"/>
    <n v="1874.8600000000001"/>
    <n v="1874.8600000000001"/>
    <n v="1261.1100000000004"/>
    <x v="4"/>
    <s v="  Common Plant "/>
    <n v="19"/>
    <s v="  Common Plant "/>
    <x v="3"/>
    <x v="13"/>
    <s v="0.4.ED.MT"/>
  </r>
  <r>
    <x v="516"/>
    <x v="1"/>
    <x v="3"/>
    <x v="498"/>
    <s v="228210.ED.WA"/>
    <n v="7078441.9100000001"/>
    <n v="7080328.1399999997"/>
    <n v="7086679.3399999999"/>
    <n v="7110418.1600000001"/>
    <n v="7138958.2800000003"/>
    <n v="7142342.3799999999"/>
    <n v="7146626.5899999999"/>
    <n v="7147455.9500000002"/>
    <n v="7150300.7400000002"/>
    <n v="7157329.29"/>
    <n v="7192605.7199999997"/>
    <n v="7195855.8099999996"/>
    <n v="7213754.71"/>
    <n v="7141249.892500001"/>
    <x v="4"/>
    <s v="  Common Plant "/>
    <n v="19"/>
    <s v="  Common Plant "/>
    <x v="3"/>
    <x v="5"/>
    <s v="0.4.ED.WA"/>
  </r>
  <r>
    <x v="516"/>
    <x v="2"/>
    <x v="6"/>
    <x v="498"/>
    <s v="228210.GD.CA"/>
    <n v="0"/>
    <n v="0"/>
    <n v="0"/>
    <n v="0"/>
    <n v="0"/>
    <n v="0"/>
    <n v="0"/>
    <n v="0"/>
    <n v="0"/>
    <n v="0"/>
    <n v="0"/>
    <n v="0"/>
    <n v="0"/>
    <n v="0"/>
    <x v="4"/>
    <s v="  Common Plant "/>
    <n v="19"/>
    <s v="  Common Plant "/>
    <x v="2"/>
    <x v="7"/>
    <s v="0.1.GD.OR"/>
  </r>
  <r>
    <x v="516"/>
    <x v="2"/>
    <x v="2"/>
    <x v="498"/>
    <s v="228210.GD.ID"/>
    <n v="647951.18000000005"/>
    <n v="647951.18000000005"/>
    <n v="648872.98"/>
    <n v="1398872.98"/>
    <n v="1398872.98"/>
    <n v="1398914.1600000001"/>
    <n v="1399315.56"/>
    <n v="1399315.56"/>
    <n v="1404524.84"/>
    <n v="1404524.84"/>
    <n v="1404762.09"/>
    <n v="1404762.09"/>
    <n v="1404762.09"/>
    <n v="1244753.8245833332"/>
    <x v="4"/>
    <s v="  Common Plant "/>
    <n v="19"/>
    <s v="  Common Plant "/>
    <x v="3"/>
    <x v="11"/>
    <s v="0.4.GD.ID"/>
  </r>
  <r>
    <x v="516"/>
    <x v="2"/>
    <x v="7"/>
    <x v="498"/>
    <s v="228210.GD.OR"/>
    <n v="364035.98"/>
    <n v="364312.71"/>
    <n v="366025.71"/>
    <n v="366535.31"/>
    <n v="366535.31"/>
    <n v="369827.74"/>
    <n v="369827.74"/>
    <n v="369827.74"/>
    <n v="370495.24"/>
    <n v="370495.24"/>
    <n v="371030.24"/>
    <n v="371055.24"/>
    <n v="373185.64"/>
    <n v="368714.91916666669"/>
    <x v="4"/>
    <s v="  Common Plant "/>
    <n v="19"/>
    <s v="  Common Plant "/>
    <x v="2"/>
    <x v="7"/>
    <s v="0.1.GD.OR"/>
  </r>
  <r>
    <x v="516"/>
    <x v="2"/>
    <x v="3"/>
    <x v="498"/>
    <s v="228210.GD.WA"/>
    <n v="1891083.4"/>
    <n v="1891083.4"/>
    <n v="1891566.9"/>
    <n v="1892121.23"/>
    <n v="1901136.47"/>
    <n v="1902032.8"/>
    <n v="1905040.37"/>
    <n v="1906781.8599999999"/>
    <n v="1907523.8599999999"/>
    <n v="1907523.8599999999"/>
    <n v="1907573.8599999999"/>
    <n v="1920038.4100000001"/>
    <n v="2215955.5699999998"/>
    <n v="1915495.2087499995"/>
    <x v="4"/>
    <s v="  Common Plant "/>
    <n v="19"/>
    <s v="  Common Plant "/>
    <x v="3"/>
    <x v="8"/>
    <s v="0.4.GD.WA"/>
  </r>
  <r>
    <x v="516"/>
    <x v="3"/>
    <x v="8"/>
    <x v="498"/>
    <s v="228210.ZZ.ZZ"/>
    <n v="0"/>
    <n v="-132.85"/>
    <n v="0"/>
    <n v="0"/>
    <n v="0"/>
    <n v="0"/>
    <n v="0"/>
    <n v="0"/>
    <n v="0"/>
    <n v="0"/>
    <n v="0"/>
    <n v="0"/>
    <n v="0"/>
    <n v="-11.070833333333333"/>
    <x v="4"/>
    <s v="  Common Plant "/>
    <n v="19"/>
    <s v="  Common Plant "/>
    <x v="3"/>
    <x v="3"/>
    <s v="0.4.CD.AA"/>
  </r>
  <r>
    <x v="517"/>
    <x v="3"/>
    <x v="8"/>
    <x v="499"/>
    <s v="228300.ZZ.ZZ"/>
    <n v="-3626440.99"/>
    <n v="-4329217.51"/>
    <n v="-5301611.8899999997"/>
    <n v="-5900599.9299999997"/>
    <n v="-6391884.5099999998"/>
    <n v="-7048403.0999999996"/>
    <n v="-7719075.6699999999"/>
    <n v="-8395232.3100000005"/>
    <n v="-9010439.9900000002"/>
    <n v="-9611066.5099999998"/>
    <n v="-9627921.4100000001"/>
    <n v="-10021185.199999999"/>
    <n v="-10705074.119999999"/>
    <n v="-7543532.9654166671"/>
    <x v="20"/>
    <s v="  Common Plant "/>
    <n v="19"/>
    <s v="  Common Plant "/>
    <x v="3"/>
    <x v="3"/>
    <s v="26.4.CD.AA"/>
  </r>
  <r>
    <x v="518"/>
    <x v="3"/>
    <x v="8"/>
    <x v="500"/>
    <s v="228301.ZZ.ZZ"/>
    <n v="-93446123"/>
    <n v="-92930882"/>
    <n v="-92415641"/>
    <n v="-91900400"/>
    <n v="-91385159"/>
    <n v="-90869918"/>
    <n v="-90354677"/>
    <n v="-89839436"/>
    <n v="-89324195"/>
    <n v="-88808954"/>
    <n v="-88293713"/>
    <n v="-87778472"/>
    <n v="-57099980"/>
    <n v="-89097874.875"/>
    <x v="20"/>
    <s v="  Common Plant "/>
    <n v="19"/>
    <s v="  Common Plant "/>
    <x v="0"/>
    <x v="0"/>
    <s v="26.0.0"/>
  </r>
  <r>
    <x v="519"/>
    <x v="3"/>
    <x v="8"/>
    <x v="501"/>
    <s v="228310.ZZ.ZZ"/>
    <n v="-17867351.109999999"/>
    <n v="-17955414.780000001"/>
    <n v="-18043478.449999999"/>
    <n v="-18127667.120000001"/>
    <n v="-18215730.789999999"/>
    <n v="-18299919.460000001"/>
    <n v="-18387983.129999999"/>
    <n v="-18453660.170000002"/>
    <n v="-18538525.75"/>
    <n v="-18623391.329999998"/>
    <n v="-18708256.91"/>
    <n v="-18793123.489999998"/>
    <n v="-18870239.07"/>
    <n v="-18376328.872500002"/>
    <x v="24"/>
    <s v="  Common Plant "/>
    <n v="19"/>
    <s v="  Common Plant "/>
    <x v="0"/>
    <x v="0"/>
    <s v="44.0.0"/>
  </r>
  <r>
    <x v="520"/>
    <x v="3"/>
    <x v="8"/>
    <x v="502"/>
    <s v="228311.ZZ.ZZ"/>
    <n v="-10226255"/>
    <n v="-10125584"/>
    <n v="-10024913"/>
    <n v="-9924242"/>
    <n v="-9823571"/>
    <n v="-9722900"/>
    <n v="-9622229"/>
    <n v="-9521558"/>
    <n v="-9420887"/>
    <n v="-9320216"/>
    <n v="-9219545"/>
    <n v="-9118874"/>
    <n v="-7056246"/>
    <n v="-9540480.791666666"/>
    <x v="20"/>
    <s v="  Common Plant "/>
    <n v="19"/>
    <s v="  Common Plant "/>
    <x v="0"/>
    <x v="0"/>
    <s v="26.0.0"/>
  </r>
  <r>
    <x v="521"/>
    <x v="3"/>
    <x v="8"/>
    <x v="503"/>
    <s v="228320.ZZ.ZZ"/>
    <n v="62937065"/>
    <n v="60478732"/>
    <n v="58247671"/>
    <n v="70916943.170000002"/>
    <n v="68735882.170000002"/>
    <n v="66554821.170000002"/>
    <n v="79043761.170000002"/>
    <n v="76862700.170000002"/>
    <n v="74681640.170000002"/>
    <n v="87242706.439999998"/>
    <n v="85063227.439999998"/>
    <n v="82883748.439999998"/>
    <n v="80704270.439999998"/>
    <n v="73544375.088333353"/>
    <x v="20"/>
    <s v="  Common Plant "/>
    <n v="19"/>
    <s v="  Common Plant "/>
    <x v="3"/>
    <x v="3"/>
    <s v="26.4.CD.AA"/>
  </r>
  <r>
    <x v="522"/>
    <x v="3"/>
    <x v="8"/>
    <x v="504"/>
    <s v="228321.ZZ.ZZ"/>
    <n v="-213401162"/>
    <n v="-212349705"/>
    <n v="-211298248"/>
    <n v="-210246791"/>
    <n v="-209195334"/>
    <n v="-208143877"/>
    <n v="-207092420"/>
    <n v="-206040963"/>
    <n v="-204989506"/>
    <n v="-203938049"/>
    <n v="-202886592"/>
    <n v="-201835135"/>
    <n v="-100263829"/>
    <n v="-202904092.95833334"/>
    <x v="20"/>
    <s v="  Common Plant "/>
    <n v="19"/>
    <s v="  Common Plant "/>
    <x v="0"/>
    <x v="0"/>
    <s v="26.0.0"/>
  </r>
  <r>
    <x v="523"/>
    <x v="3"/>
    <x v="8"/>
    <x v="505"/>
    <s v="228330.ZZ.ZZ"/>
    <n v="-6252377.0599999996"/>
    <n v="-7424276.8600000003"/>
    <n v="-7356720.29"/>
    <n v="-7307700.4100000001"/>
    <n v="-7338504.4699999997"/>
    <n v="-7334888.9299999997"/>
    <n v="-7402334.6200000001"/>
    <n v="-7402010.6299999999"/>
    <n v="-7496298.1500000004"/>
    <n v="-7491311.54"/>
    <n v="-7477682.8399999999"/>
    <n v="-7545508.5099999998"/>
    <n v="-7558609.1600000001"/>
    <n v="-7373560.8633333333"/>
    <x v="24"/>
    <s v="  Common Plant "/>
    <n v="19"/>
    <s v="  Common Plant "/>
    <x v="3"/>
    <x v="3"/>
    <s v="44.4.CD.AA"/>
  </r>
  <r>
    <x v="524"/>
    <x v="3"/>
    <x v="8"/>
    <x v="506"/>
    <s v="228331.ZZ.ZZ"/>
    <n v="-729174"/>
    <n v="-728992"/>
    <n v="-728810"/>
    <n v="-728628"/>
    <n v="-728446"/>
    <n v="-728264"/>
    <n v="-728082"/>
    <n v="-727900"/>
    <n v="-727718"/>
    <n v="-727536"/>
    <n v="-727354"/>
    <n v="-727172"/>
    <n v="-219303"/>
    <n v="-706928.375"/>
    <x v="20"/>
    <s v="  Common Plant "/>
    <n v="19"/>
    <s v="  Common Plant "/>
    <x v="0"/>
    <x v="0"/>
    <s v="26.0.0"/>
  </r>
  <r>
    <x v="525"/>
    <x v="3"/>
    <x v="8"/>
    <x v="507"/>
    <s v="228335.ZZ.ZZ"/>
    <n v="-796040.18"/>
    <n v="-808867.48"/>
    <n v="-831207.14"/>
    <n v="-849548.42"/>
    <n v="-866960.64"/>
    <n v="-882155.44000000006"/>
    <n v="-911791.56"/>
    <n v="-929611.70000000007"/>
    <n v="-944554.46"/>
    <n v="-951486.4"/>
    <n v="-959188.01"/>
    <n v="-975128.14"/>
    <n v="-995399.83000000007"/>
    <n v="-900518.28291666682"/>
    <x v="24"/>
    <s v="  Common Plant "/>
    <n v="19"/>
    <s v="  Common Plant "/>
    <x v="3"/>
    <x v="3"/>
    <s v="44.4.CD.AA"/>
  </r>
  <r>
    <x v="526"/>
    <x v="3"/>
    <x v="8"/>
    <x v="508"/>
    <s v="228340.ZZ.ZZ"/>
    <n v="-2183888.2400000002"/>
    <n v="-1979048.22"/>
    <n v="-2478215.2000000002"/>
    <n v="-1931297.3599999999"/>
    <n v="-2064614.75"/>
    <n v="-2319103.7599999998"/>
    <n v="-1877907.05"/>
    <n v="-1991859.12"/>
    <n v="-1864001.83"/>
    <n v="-1956507.07"/>
    <n v="-2216012.86"/>
    <n v="-2586440.52"/>
    <n v="-2717083.9"/>
    <n v="-2142957.8174999999"/>
    <x v="4"/>
    <s v="  Common Plant "/>
    <n v="19"/>
    <s v="  Common Plant "/>
    <x v="3"/>
    <x v="3"/>
    <s v="0.4.CD.AA"/>
  </r>
  <r>
    <x v="527"/>
    <x v="3"/>
    <x v="8"/>
    <x v="509"/>
    <s v="228350.ZZ.ZZ"/>
    <n v="-4038683"/>
    <n v="-4041703"/>
    <n v="-4044723"/>
    <n v="-4047743"/>
    <n v="-4050763"/>
    <n v="-4053783"/>
    <n v="-4056803"/>
    <n v="-4059823"/>
    <n v="-4062843"/>
    <n v="-4065863"/>
    <n v="-4068883"/>
    <n v="-4071904"/>
    <n v="-4074924"/>
    <n v="-4056803.125"/>
    <x v="24"/>
    <s v="  Common Plant "/>
    <n v="19"/>
    <s v="  Common Plant "/>
    <x v="0"/>
    <x v="0"/>
    <s v="44.0.0"/>
  </r>
  <r>
    <x v="528"/>
    <x v="3"/>
    <x v="8"/>
    <x v="510"/>
    <s v="228351.ZZ.ZZ"/>
    <n v="829782"/>
    <n v="817374"/>
    <n v="804966"/>
    <n v="792558"/>
    <n v="780150"/>
    <n v="767742"/>
    <n v="755334"/>
    <n v="742926"/>
    <n v="730518"/>
    <n v="718110"/>
    <n v="705702"/>
    <n v="693294"/>
    <n v="1141101"/>
    <n v="774509.625"/>
    <x v="20"/>
    <s v="  Common Plant "/>
    <n v="19"/>
    <s v="  Common Plant "/>
    <x v="0"/>
    <x v="0"/>
    <s v="26.0.0"/>
  </r>
  <r>
    <x v="529"/>
    <x v="3"/>
    <x v="8"/>
    <x v="511"/>
    <s v="228399.ZZ.ZZ"/>
    <n v="4815883.78"/>
    <n v="4815883.78"/>
    <n v="4815883.78"/>
    <n v="5075276.78"/>
    <n v="5075276.78"/>
    <n v="5075276.78"/>
    <n v="5084129.78"/>
    <n v="5084129.78"/>
    <n v="5084129.78"/>
    <n v="5202424.78"/>
    <n v="5202424.78"/>
    <n v="5202424.78"/>
    <n v="5202424.78"/>
    <n v="5060534.6550000003"/>
    <x v="24"/>
    <s v="  Common Plant "/>
    <n v="19"/>
    <s v="  Common Plant "/>
    <x v="0"/>
    <x v="0"/>
    <s v="44.0.0"/>
  </r>
  <r>
    <x v="530"/>
    <x v="3"/>
    <x v="8"/>
    <x v="219"/>
    <s v="22841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31"/>
    <x v="1"/>
    <x v="2"/>
    <x v="512"/>
    <s v="229000.ED.ID"/>
    <n v="0"/>
    <n v="0"/>
    <n v="0"/>
    <n v="0"/>
    <n v="0"/>
    <n v="0"/>
    <n v="0"/>
    <n v="0"/>
    <n v="0"/>
    <n v="0"/>
    <n v="0"/>
    <n v="0"/>
    <n v="-2047837"/>
    <n v="-85326.541666666672"/>
    <x v="9"/>
    <s v="  Common Plant "/>
    <n v="19"/>
    <s v="  Common Plant "/>
    <x v="0"/>
    <x v="0"/>
    <s v="23.0.0"/>
  </r>
  <r>
    <x v="531"/>
    <x v="2"/>
    <x v="2"/>
    <x v="512"/>
    <s v="229000.GD.ID"/>
    <n v="0"/>
    <n v="0"/>
    <n v="0"/>
    <n v="0"/>
    <n v="0"/>
    <n v="0"/>
    <n v="0"/>
    <n v="0"/>
    <n v="0"/>
    <n v="0"/>
    <n v="0"/>
    <n v="0"/>
    <n v="-441849"/>
    <n v="-18410.375"/>
    <x v="9"/>
    <s v="  Common Plant "/>
    <n v="19"/>
    <s v="  Common Plant "/>
    <x v="0"/>
    <x v="0"/>
    <s v="23.0.0"/>
  </r>
  <r>
    <x v="532"/>
    <x v="3"/>
    <x v="8"/>
    <x v="513"/>
    <s v="230000.ZZ.ZZ"/>
    <n v="-3167935.92"/>
    <n v="-3167935.92"/>
    <n v="-3167935.92"/>
    <n v="-3079775.7"/>
    <n v="-3079775.7"/>
    <n v="-3079775.7"/>
    <n v="-3251715.93"/>
    <n v="-3251715.93"/>
    <n v="-3251715.93"/>
    <n v="-3284787.06"/>
    <n v="-3284787.06"/>
    <n v="-3284787.06"/>
    <n v="-2847207.4"/>
    <n v="-3182689.9641666659"/>
    <x v="23"/>
    <s v="  Common Plant "/>
    <n v="19"/>
    <s v="  Common Plant "/>
    <x v="0"/>
    <x v="0"/>
    <s v="50.0.0"/>
  </r>
  <r>
    <x v="533"/>
    <x v="2"/>
    <x v="2"/>
    <x v="514"/>
    <s v="231000.G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33"/>
    <x v="2"/>
    <x v="3"/>
    <x v="514"/>
    <s v="231000.G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33"/>
    <x v="3"/>
    <x v="8"/>
    <x v="514"/>
    <s v="231000.ZZ.ZZ"/>
    <n v="-52000000"/>
    <n v="-27988400"/>
    <n v="0"/>
    <n v="-52500000"/>
    <n v="-9000000"/>
    <n v="0"/>
    <n v="-95500000"/>
    <n v="-58500000"/>
    <n v="0"/>
    <n v="-64900000"/>
    <n v="-22000000"/>
    <n v="-31000000"/>
    <n v="-171000000"/>
    <n v="-39407366.666666664"/>
    <x v="32"/>
    <s v="  Common Plant "/>
    <n v="19"/>
    <s v="  Common Plant "/>
    <x v="0"/>
    <x v="0"/>
    <s v="7.0.0"/>
  </r>
  <r>
    <x v="534"/>
    <x v="0"/>
    <x v="0"/>
    <x v="515"/>
    <s v="23210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34"/>
    <x v="1"/>
    <x v="8"/>
    <x v="515"/>
    <s v="232100.ED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34"/>
    <x v="3"/>
    <x v="8"/>
    <x v="515"/>
    <s v="232100.ZZ.ZZ"/>
    <n v="-10620709.970000001"/>
    <n v="-1812289.5"/>
    <n v="-1563709.88"/>
    <n v="-894554.88"/>
    <n v="-952485.09"/>
    <n v="-952386.26"/>
    <n v="-952386.26"/>
    <n v="-952386.26"/>
    <n v="-952404.26"/>
    <n v="-952386.26"/>
    <n v="-952386.26"/>
    <n v="-952386.26"/>
    <n v="-10262585.57"/>
    <n v="-1860950.7449999999"/>
    <x v="4"/>
    <s v="  Common Plant "/>
    <n v="19"/>
    <s v="  Common Plant "/>
    <x v="3"/>
    <x v="3"/>
    <s v="0.4.CD.AA"/>
  </r>
  <r>
    <x v="535"/>
    <x v="3"/>
    <x v="0"/>
    <x v="516"/>
    <s v="232110.ZZ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35"/>
    <x v="3"/>
    <x v="8"/>
    <x v="516"/>
    <s v="232110.ZZ.ZZ"/>
    <n v="-22521283.23"/>
    <n v="-15065987.59"/>
    <n v="-16412689.619999999"/>
    <n v="-17508955.620000001"/>
    <n v="-17680788.48"/>
    <n v="-14595486.17"/>
    <n v="-12738853.039999999"/>
    <n v="-14373227.4"/>
    <n v="-13991038.33"/>
    <n v="-13392885.24"/>
    <n v="-12827471.59"/>
    <n v="-13277832.85"/>
    <n v="-17226545.32"/>
    <n v="-15144927.517083334"/>
    <x v="4"/>
    <s v="  Common Plant "/>
    <n v="19"/>
    <s v="  Common Plant "/>
    <x v="2"/>
    <x v="2"/>
    <s v="0.1.ED.AN"/>
  </r>
  <r>
    <x v="536"/>
    <x v="3"/>
    <x v="8"/>
    <x v="517"/>
    <s v="232120.ZZ.ZZ"/>
    <n v="-170154.58000000002"/>
    <n v="-119866.07"/>
    <n v="-99164.98"/>
    <n v="-738749.45000000007"/>
    <n v="-174660.7"/>
    <n v="-186254.79"/>
    <n v="-191940.69"/>
    <n v="-94992.57"/>
    <n v="-744412.33"/>
    <n v="-199560.45"/>
    <n v="-178955.49"/>
    <n v="-188118.80000000002"/>
    <n v="-118780.5"/>
    <n v="-255095.32166666668"/>
    <x v="4"/>
    <s v="  Common Plant "/>
    <n v="19"/>
    <s v="  Common Plant "/>
    <x v="3"/>
    <x v="3"/>
    <s v="0.4.CD.AA"/>
  </r>
  <r>
    <x v="537"/>
    <x v="2"/>
    <x v="1"/>
    <x v="518"/>
    <s v="232130.GD.AN"/>
    <n v="0"/>
    <n v="0"/>
    <n v="0"/>
    <n v="0"/>
    <n v="0"/>
    <n v="0"/>
    <n v="-156.55000000000001"/>
    <n v="0"/>
    <n v="0"/>
    <n v="0"/>
    <n v="0"/>
    <n v="0"/>
    <n v="0"/>
    <n v="-13.045833333333334"/>
    <x v="4"/>
    <s v="  Common Plant "/>
    <n v="19"/>
    <s v="  Common Plant "/>
    <x v="3"/>
    <x v="6"/>
    <s v="0.4.GD.AN"/>
  </r>
  <r>
    <x v="537"/>
    <x v="2"/>
    <x v="6"/>
    <x v="518"/>
    <s v="23213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37"/>
    <x v="2"/>
    <x v="7"/>
    <x v="518"/>
    <s v="23213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37"/>
    <x v="3"/>
    <x v="8"/>
    <x v="518"/>
    <s v="232130.ZZ.ZZ"/>
    <n v="-30220241.23"/>
    <n v="-29400396.109999999"/>
    <n v="-19706084.109999999"/>
    <n v="-25056650.620000001"/>
    <n v="-15173305.130000001"/>
    <n v="-14521123.25"/>
    <n v="-16794382.289999999"/>
    <n v="-16288740.42"/>
    <n v="-14681251.57"/>
    <n v="-14040290.630000001"/>
    <n v="-12978116.619999999"/>
    <n v="-28779621.399999999"/>
    <n v="-38870091.990000002"/>
    <n v="-20163760.73"/>
    <x v="4"/>
    <s v="  Common Plant "/>
    <n v="19"/>
    <s v="  Common Plant "/>
    <x v="3"/>
    <x v="4"/>
    <s v="0.4.GD.AA"/>
  </r>
  <r>
    <x v="538"/>
    <x v="0"/>
    <x v="0"/>
    <x v="519"/>
    <s v="232135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38"/>
    <x v="3"/>
    <x v="8"/>
    <x v="519"/>
    <s v="232135.ZZ.ZZ"/>
    <n v="0"/>
    <n v="0"/>
    <n v="0"/>
    <n v="0"/>
    <n v="0"/>
    <n v="0"/>
    <n v="0"/>
    <n v="0"/>
    <n v="0"/>
    <n v="0"/>
    <n v="0"/>
    <n v="0"/>
    <n v="0"/>
    <n v="0"/>
    <x v="4"/>
    <s v="  Common Plant "/>
    <n v="19"/>
    <s v="  Common Plant "/>
    <x v="3"/>
    <x v="4"/>
    <s v="0.4.GD.AA"/>
  </r>
  <r>
    <x v="539"/>
    <x v="3"/>
    <x v="8"/>
    <x v="520"/>
    <s v="232140.ZZ.ZZ"/>
    <n v="-44592.28"/>
    <n v="-71560.23"/>
    <n v="60865.23"/>
    <n v="44797.75"/>
    <n v="34121.840000000004"/>
    <n v="28115.27"/>
    <n v="24117.94"/>
    <n v="20615.560000000001"/>
    <n v="16804.68"/>
    <n v="12096.12"/>
    <n v="186.17000000000002"/>
    <n v="-17741.900000000001"/>
    <n v="-46052.14"/>
    <n v="8924.6850000000031"/>
    <x v="4"/>
    <s v="  Common Plant "/>
    <n v="19"/>
    <s v="  Common Plant "/>
    <x v="3"/>
    <x v="4"/>
    <s v="0.4.GD.AA"/>
  </r>
  <r>
    <x v="540"/>
    <x v="0"/>
    <x v="1"/>
    <x v="521"/>
    <s v="232150.C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40"/>
    <x v="3"/>
    <x v="8"/>
    <x v="521"/>
    <s v="2321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41"/>
    <x v="3"/>
    <x v="8"/>
    <x v="522"/>
    <s v="232160.ZZ.ZZ"/>
    <n v="2257.5"/>
    <n v="1861.5"/>
    <n v="1636.5"/>
    <n v="1519.5"/>
    <n v="1213.5"/>
    <n v="934.5"/>
    <n v="799.5"/>
    <n v="3451.5"/>
    <n v="2998.5"/>
    <n v="2842.5"/>
    <n v="2668.3"/>
    <n v="2359.5"/>
    <n v="2019.5"/>
    <n v="2035.3166666666666"/>
    <x v="4"/>
    <s v="  Common Plant "/>
    <n v="19"/>
    <s v="  Common Plant "/>
    <x v="3"/>
    <x v="3"/>
    <s v="0.4.CD.AA"/>
  </r>
  <r>
    <x v="542"/>
    <x v="3"/>
    <x v="8"/>
    <x v="523"/>
    <s v="232170.ZZ.ZZ"/>
    <n v="-4904259.66"/>
    <n v="-4710486.59"/>
    <n v="-4255424.59"/>
    <n v="-3003199.02"/>
    <n v="-3346209.41"/>
    <n v="-1772636.99"/>
    <n v="-1705439.51"/>
    <n v="-1676478.77"/>
    <n v="-1806599.87"/>
    <n v="-1626185.5899999999"/>
    <n v="-1797899.05"/>
    <n v="-5329908.8600000003"/>
    <n v="-5191784.9400000004"/>
    <n v="-3006540.8791666664"/>
    <x v="4"/>
    <s v="  Common Plant "/>
    <n v="19"/>
    <s v="  Common Plant "/>
    <x v="2"/>
    <x v="2"/>
    <s v="0.1.ED.AN"/>
  </r>
  <r>
    <x v="543"/>
    <x v="3"/>
    <x v="8"/>
    <x v="524"/>
    <s v="232180.ZZ.ZZ"/>
    <n v="-263513.71000000002"/>
    <n v="-178888.93"/>
    <n v="-82671.3"/>
    <n v="-97355.48"/>
    <n v="-112039.66"/>
    <n v="-126723.84"/>
    <n v="-141408.01999999999"/>
    <n v="-156092.20000000001"/>
    <n v="-170776.38"/>
    <n v="-185460.56"/>
    <n v="-200144.74"/>
    <n v="-214828.92"/>
    <n v="-56596.69"/>
    <n v="-152203.76916666667"/>
    <x v="4"/>
    <s v="  Common Plant "/>
    <n v="19"/>
    <s v="  Common Plant "/>
    <x v="2"/>
    <x v="2"/>
    <s v="0.1.ED.AN"/>
  </r>
  <r>
    <x v="544"/>
    <x v="3"/>
    <x v="8"/>
    <x v="525"/>
    <s v="232200.ZZ.ZZ"/>
    <n v="-20196600.75"/>
    <n v="-11873060.890000001"/>
    <n v="-13075194.539999999"/>
    <n v="-8731657.9800000004"/>
    <n v="-10173751.060000001"/>
    <n v="-7835457.4199999999"/>
    <n v="-6765183.2599999998"/>
    <n v="-10267202.390000001"/>
    <n v="-6493763.7999999998"/>
    <n v="-8941567.2400000002"/>
    <n v="-9957169.8900000006"/>
    <n v="-6656343.3200000003"/>
    <n v="-13364827.539999999"/>
    <n v="-9795922.161249999"/>
    <x v="4"/>
    <s v="  Common Plant "/>
    <n v="19"/>
    <s v="  Common Plant "/>
    <x v="3"/>
    <x v="3"/>
    <s v="0.4.CD.AA"/>
  </r>
  <r>
    <x v="545"/>
    <x v="3"/>
    <x v="8"/>
    <x v="526"/>
    <s v="2322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46"/>
    <x v="3"/>
    <x v="8"/>
    <x v="527"/>
    <s v="232300.ZZ.ZZ"/>
    <n v="-4978319.8100000005"/>
    <n v="-5830447.3899999997"/>
    <n v="-6028294.8700000001"/>
    <n v="-2133267.12"/>
    <n v="-3056455.19"/>
    <n v="-4353554.4000000004"/>
    <n v="-4304225.1900000004"/>
    <n v="-5123119.7699999996"/>
    <n v="-2048945.96"/>
    <n v="-2568446.7000000002"/>
    <n v="-3864356.43"/>
    <n v="-4439427.12"/>
    <n v="-5418196.9000000004"/>
    <n v="-4079066.5412500002"/>
    <x v="4"/>
    <s v="  Common Plant "/>
    <n v="19"/>
    <s v="  Common Plant "/>
    <x v="3"/>
    <x v="3"/>
    <s v="0.4.CD.AA"/>
  </r>
  <r>
    <x v="547"/>
    <x v="3"/>
    <x v="8"/>
    <x v="528"/>
    <s v="232350.ZZ.ZZ"/>
    <n v="19348719.48"/>
    <n v="0"/>
    <n v="0"/>
    <n v="14739497.060000001"/>
    <n v="0"/>
    <n v="0"/>
    <n v="5818195.3100000005"/>
    <n v="0"/>
    <n v="0"/>
    <n v="8159520.9100000001"/>
    <n v="0"/>
    <n v="0"/>
    <n v="13821843.99"/>
    <n v="3775207.9179166667"/>
    <x v="4"/>
    <s v="  Common Plant "/>
    <n v="19"/>
    <s v="  Common Plant "/>
    <x v="3"/>
    <x v="3"/>
    <s v="0.4.CD.AA"/>
  </r>
  <r>
    <x v="548"/>
    <x v="3"/>
    <x v="8"/>
    <x v="529"/>
    <s v="232370.ZZ.ZZ"/>
    <n v="-665865.51"/>
    <n v="-702996.27"/>
    <n v="-761900.42"/>
    <n v="-662762.34"/>
    <n v="-700962.58"/>
    <n v="-739164.82000000007"/>
    <n v="-777051.01"/>
    <n v="-815205.59"/>
    <n v="-853362.17"/>
    <n v="-893934.31"/>
    <n v="-932308.45000000007"/>
    <n v="-970684.59"/>
    <n v="-881807.69000000006"/>
    <n v="-798680.76250000007"/>
    <x v="4"/>
    <s v="  Common Plant "/>
    <n v="19"/>
    <s v="  Common Plant "/>
    <x v="3"/>
    <x v="3"/>
    <s v="0.4.CD.AA"/>
  </r>
  <r>
    <x v="549"/>
    <x v="0"/>
    <x v="0"/>
    <x v="530"/>
    <s v="23238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49"/>
    <x v="3"/>
    <x v="8"/>
    <x v="530"/>
    <s v="232380.ZZ.ZZ"/>
    <n v="-9125986.0199999996"/>
    <n v="-10026906.82"/>
    <n v="-2038036.76"/>
    <n v="-3084433.62"/>
    <n v="-3797938.84"/>
    <n v="-4726338.29"/>
    <n v="-5505401.4100000001"/>
    <n v="-6323208.0999999996"/>
    <n v="-7176380.0800000001"/>
    <n v="-10171364.380000001"/>
    <n v="-11085485.279999999"/>
    <n v="-12382922.189999999"/>
    <n v="-13310695.27"/>
    <n v="-7294729.701249999"/>
    <x v="4"/>
    <s v="  Common Plant "/>
    <n v="19"/>
    <s v="  Common Plant "/>
    <x v="3"/>
    <x v="3"/>
    <s v="0.4.CD.AA"/>
  </r>
  <r>
    <x v="550"/>
    <x v="3"/>
    <x v="8"/>
    <x v="531"/>
    <s v="232390.ZZ.ZZ"/>
    <n v="-7129002.6500000004"/>
    <n v="0"/>
    <n v="0"/>
    <n v="0"/>
    <n v="0"/>
    <n v="0"/>
    <n v="0"/>
    <n v="0"/>
    <n v="0"/>
    <n v="0"/>
    <n v="0"/>
    <n v="0"/>
    <n v="0"/>
    <n v="-297041.77708333335"/>
    <x v="4"/>
    <s v="  Common Plant "/>
    <n v="19"/>
    <s v="  Common Plant "/>
    <x v="3"/>
    <x v="3"/>
    <s v="0.4.CD.AA"/>
  </r>
  <r>
    <x v="551"/>
    <x v="3"/>
    <x v="8"/>
    <x v="532"/>
    <s v="232400.ZZ.ZZ"/>
    <n v="-58536.17"/>
    <n v="-59879.42"/>
    <n v="-59874.92"/>
    <n v="-59787.51"/>
    <n v="-84163.58"/>
    <n v="-87559.89"/>
    <n v="-95983.680000000008"/>
    <n v="-95910.52"/>
    <n v="-102628.21"/>
    <n v="-111925.7"/>
    <n v="-26412.97"/>
    <n v="-26412.97"/>
    <n v="-26412.97"/>
    <n v="-71084.494999999981"/>
    <x v="4"/>
    <s v="  Common Plant "/>
    <n v="19"/>
    <s v="  Common Plant "/>
    <x v="3"/>
    <x v="3"/>
    <s v="0.4.CD.AA"/>
  </r>
  <r>
    <x v="552"/>
    <x v="3"/>
    <x v="8"/>
    <x v="533"/>
    <s v="2325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53"/>
    <x v="3"/>
    <x v="8"/>
    <x v="534"/>
    <s v="232545.ZZ.ZZ"/>
    <n v="-154474.37"/>
    <n v="-291318.87"/>
    <n v="-214630.54"/>
    <n v="-199779.64"/>
    <n v="-292900.94"/>
    <n v="-231011.6"/>
    <n v="-289691.87"/>
    <n v="-234484.65"/>
    <n v="-135799.98000000001"/>
    <n v="-573223.65"/>
    <n v="-405299.98"/>
    <n v="-95966.64"/>
    <n v="-149299.97"/>
    <n v="-259666.29416666666"/>
    <x v="4"/>
    <s v="  Common Plant "/>
    <n v="19"/>
    <s v="  Common Plant "/>
    <x v="3"/>
    <x v="4"/>
    <s v="0.4.GD.AA"/>
  </r>
  <r>
    <x v="554"/>
    <x v="3"/>
    <x v="8"/>
    <x v="535"/>
    <s v="2326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55"/>
    <x v="3"/>
    <x v="8"/>
    <x v="536"/>
    <s v="232605.ZZ.ZZ"/>
    <n v="0"/>
    <n v="0"/>
    <n v="0"/>
    <n v="0"/>
    <n v="0"/>
    <n v="0"/>
    <n v="-206915"/>
    <n v="-206915"/>
    <n v="-206915"/>
    <n v="-206915"/>
    <n v="-206915"/>
    <n v="-206915"/>
    <n v="0"/>
    <n v="-103457.5"/>
    <x v="4"/>
    <s v="  Common Plant "/>
    <n v="19"/>
    <s v="  Common Plant "/>
    <x v="3"/>
    <x v="3"/>
    <s v="0.4.CD.AA"/>
  </r>
  <r>
    <x v="556"/>
    <x v="3"/>
    <x v="8"/>
    <x v="537"/>
    <s v="232610.ZZ.ZZ"/>
    <n v="-2099651.89"/>
    <n v="-2092217.68"/>
    <n v="-2084496.77"/>
    <n v="-2485020.5699999998"/>
    <n v="-2918216.11"/>
    <n v="-2544097.0700000003"/>
    <n v="-2905281.96"/>
    <n v="-962728"/>
    <n v="-1088699.3999999999"/>
    <n v="-1276817.73"/>
    <n v="-942537.12"/>
    <n v="-900058"/>
    <n v="-1210427.44"/>
    <n v="-1821267.5062499999"/>
    <x v="4"/>
    <s v="  Common Plant "/>
    <n v="19"/>
    <s v="  Common Plant "/>
    <x v="2"/>
    <x v="2"/>
    <s v="0.1.ED.AN"/>
  </r>
  <r>
    <x v="557"/>
    <x v="1"/>
    <x v="1"/>
    <x v="538"/>
    <s v="23262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57"/>
    <x v="2"/>
    <x v="1"/>
    <x v="538"/>
    <s v="23262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57"/>
    <x v="3"/>
    <x v="8"/>
    <x v="538"/>
    <s v="232620.ZZ.ZZ"/>
    <n v="-19659983.460000001"/>
    <n v="-14416411.23"/>
    <n v="-13487814.310000001"/>
    <n v="-15581552.369999999"/>
    <n v="-12349934.060000001"/>
    <n v="-16811750.739999998"/>
    <n v="-8651221.6400000006"/>
    <n v="-14075480.83"/>
    <n v="-13372920.17"/>
    <n v="-13256181.960000001"/>
    <n v="-17555081.68"/>
    <n v="-8840541.9600000009"/>
    <n v="-10532938.23"/>
    <n v="-13624612.649583334"/>
    <x v="4"/>
    <s v="  Common Plant "/>
    <n v="19"/>
    <s v="  Common Plant "/>
    <x v="2"/>
    <x v="2"/>
    <s v="0.1.ED.AN"/>
  </r>
  <r>
    <x v="558"/>
    <x v="3"/>
    <x v="8"/>
    <x v="539"/>
    <s v="232630.ZZ.ZZ"/>
    <n v="-1174964.47"/>
    <n v="-1857462.12"/>
    <n v="-1577891.47"/>
    <n v="-1544391.65"/>
    <n v="-1567907.57"/>
    <n v="-2832666.5300000003"/>
    <n v="-2028476.81"/>
    <n v="-2320356.04"/>
    <n v="-1671135.69"/>
    <n v="-899855.58000000007"/>
    <n v="-992431.34"/>
    <n v="-948827.63"/>
    <n v="-2781230.18"/>
    <n v="-1684958.3129166665"/>
    <x v="4"/>
    <s v="  Common Plant "/>
    <n v="19"/>
    <s v="  Common Plant "/>
    <x v="2"/>
    <x v="2"/>
    <s v="0.1.ED.AN"/>
  </r>
  <r>
    <x v="559"/>
    <x v="0"/>
    <x v="3"/>
    <x v="540"/>
    <s v="232640.C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59"/>
    <x v="3"/>
    <x v="8"/>
    <x v="540"/>
    <s v="232640.ZZ.ZZ"/>
    <n v="-255620.9"/>
    <n v="-312105.83"/>
    <n v="-281741.7"/>
    <n v="-270198.89"/>
    <n v="-227732.83000000002"/>
    <n v="-210310.17"/>
    <n v="-218619.59"/>
    <n v="-247089.23"/>
    <n v="-263387.64"/>
    <n v="-329432.52"/>
    <n v="-341300.91000000003"/>
    <n v="-260088.86000000002"/>
    <n v="-191717.64"/>
    <n v="-265473.12"/>
    <x v="4"/>
    <s v="  Common Plant "/>
    <n v="19"/>
    <s v="  Common Plant "/>
    <x v="2"/>
    <x v="2"/>
    <s v="0.1.ED.AN"/>
  </r>
  <r>
    <x v="560"/>
    <x v="1"/>
    <x v="1"/>
    <x v="541"/>
    <s v="23265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60"/>
    <x v="1"/>
    <x v="3"/>
    <x v="541"/>
    <s v="23265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60"/>
    <x v="3"/>
    <x v="8"/>
    <x v="541"/>
    <s v="232650.ZZ.ZZ"/>
    <n v="-137979"/>
    <n v="-137787"/>
    <n v="-128621"/>
    <n v="-144912"/>
    <n v="-196438"/>
    <n v="-137979"/>
    <n v="-136157"/>
    <n v="-106343"/>
    <n v="-151730"/>
    <n v="-82584"/>
    <n v="-107363"/>
    <n v="-107218"/>
    <n v="-206392"/>
    <n v="-134109.79166666666"/>
    <x v="4"/>
    <s v="  Common Plant "/>
    <n v="19"/>
    <s v="  Common Plant "/>
    <x v="3"/>
    <x v="3"/>
    <s v="0.4.CD.AA"/>
  </r>
  <r>
    <x v="561"/>
    <x v="1"/>
    <x v="1"/>
    <x v="542"/>
    <s v="23266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61"/>
    <x v="3"/>
    <x v="8"/>
    <x v="542"/>
    <s v="232660.ZZ.ZZ"/>
    <n v="-1064601.81"/>
    <n v="-512919.23000000004"/>
    <n v="-621357.74"/>
    <n v="-1410069.45"/>
    <n v="-487885.19"/>
    <n v="-153792.61000000002"/>
    <n v="-790878.57000000007"/>
    <n v="-528138.49"/>
    <n v="-329276.52"/>
    <n v="-1279673.26"/>
    <n v="-382445.79"/>
    <n v="-404166.08"/>
    <n v="-1605484.3"/>
    <n v="-686303.8320833334"/>
    <x v="4"/>
    <s v="  Common Plant "/>
    <n v="19"/>
    <s v="  Common Plant "/>
    <x v="2"/>
    <x v="2"/>
    <s v="0.1.ED.AN"/>
  </r>
  <r>
    <x v="562"/>
    <x v="3"/>
    <x v="8"/>
    <x v="543"/>
    <s v="232670.ZZ.ZZ"/>
    <n v="0"/>
    <n v="0"/>
    <n v="0"/>
    <n v="0"/>
    <n v="0"/>
    <n v="0"/>
    <n v="0"/>
    <n v="0"/>
    <n v="0"/>
    <n v="0"/>
    <n v="0"/>
    <n v="0"/>
    <n v="0"/>
    <n v="0"/>
    <x v="4"/>
    <s v="  Common Plant "/>
    <n v="19"/>
    <s v="  Common Plant "/>
    <x v="3"/>
    <x v="3"/>
    <s v="0.4.CD.AA"/>
  </r>
  <r>
    <x v="563"/>
    <x v="3"/>
    <x v="8"/>
    <x v="544"/>
    <s v="232681.ZZ.ZZ"/>
    <n v="0"/>
    <n v="-33333.33"/>
    <n v="-66666.66"/>
    <n v="-99999.99"/>
    <n v="-133333.32"/>
    <n v="-166666.65"/>
    <n v="-199999.98"/>
    <n v="-233333.31"/>
    <n v="-266666.64"/>
    <n v="-299999.97000000003"/>
    <n v="-333333.3"/>
    <n v="-366666.63"/>
    <n v="0"/>
    <n v="-183333.31499999997"/>
    <x v="4"/>
    <s v="  Common Plant "/>
    <n v="19"/>
    <s v="  Common Plant "/>
    <x v="2"/>
    <x v="2"/>
    <s v="0.1.ED.AN"/>
  </r>
  <r>
    <x v="564"/>
    <x v="0"/>
    <x v="0"/>
    <x v="545"/>
    <s v="232700.CD.AA"/>
    <n v="-50"/>
    <n v="-50"/>
    <n v="0"/>
    <n v="0"/>
    <n v="0"/>
    <n v="0"/>
    <n v="0"/>
    <n v="0"/>
    <n v="0"/>
    <n v="0"/>
    <n v="0"/>
    <n v="0"/>
    <n v="0"/>
    <n v="-6.25"/>
    <x v="4"/>
    <s v="  Common Plant "/>
    <n v="19"/>
    <s v="  Common Plant "/>
    <x v="3"/>
    <x v="14"/>
    <s v="0.4.CD.AN"/>
  </r>
  <r>
    <x v="564"/>
    <x v="3"/>
    <x v="8"/>
    <x v="545"/>
    <s v="232700.ZZ.ZZ"/>
    <n v="-27695.7"/>
    <n v="-29440.07"/>
    <n v="-22198.94"/>
    <n v="-23812.14"/>
    <n v="-22639.14"/>
    <n v="-24131.82"/>
    <n v="-17570.66"/>
    <n v="-22925.96"/>
    <n v="-21654.62"/>
    <n v="-21487.3"/>
    <n v="-23867.93"/>
    <n v="-43329.94"/>
    <n v="-24172.23"/>
    <n v="-24916.040416666667"/>
    <x v="4"/>
    <s v="  Common Plant "/>
    <n v="19"/>
    <s v="  Common Plant "/>
    <x v="3"/>
    <x v="14"/>
    <s v="0.4.CD.AN"/>
  </r>
  <r>
    <x v="565"/>
    <x v="3"/>
    <x v="0"/>
    <x v="546"/>
    <s v="232710.ZZ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65"/>
    <x v="3"/>
    <x v="8"/>
    <x v="546"/>
    <s v="232710.ZZ.ZZ"/>
    <n v="-23886.41"/>
    <n v="-20630"/>
    <n v="-17650"/>
    <n v="-18635"/>
    <n v="-15940"/>
    <n v="-16325"/>
    <n v="-13920"/>
    <n v="-13807"/>
    <n v="-13915"/>
    <n v="-14500"/>
    <n v="-14000"/>
    <n v="-16065"/>
    <n v="-21804"/>
    <n v="-16519.350416666668"/>
    <x v="4"/>
    <s v="  Common Plant "/>
    <n v="19"/>
    <s v="  Common Plant "/>
    <x v="3"/>
    <x v="14"/>
    <s v="0.4.CD.AN"/>
  </r>
  <r>
    <x v="566"/>
    <x v="3"/>
    <x v="8"/>
    <x v="547"/>
    <s v="232800.ZZ.ZZ"/>
    <n v="-645.28"/>
    <n v="39728.720000000001"/>
    <n v="-166.95000000000002"/>
    <n v="-1291.78"/>
    <n v="-776.92000000000007"/>
    <n v="18528.32"/>
    <n v="-1112.3700000000001"/>
    <n v="20175.38"/>
    <n v="19272.93"/>
    <n v="-1429.84"/>
    <n v="62377.98"/>
    <n v="-1295.58"/>
    <n v="-1838.68"/>
    <n v="12730.65916666667"/>
    <x v="4"/>
    <s v="  Common Plant "/>
    <n v="19"/>
    <s v="  Common Plant "/>
    <x v="3"/>
    <x v="3"/>
    <s v="0.4.CD.AA"/>
  </r>
  <r>
    <x v="567"/>
    <x v="3"/>
    <x v="8"/>
    <x v="548"/>
    <s v="23281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68"/>
    <x v="3"/>
    <x v="8"/>
    <x v="549"/>
    <s v="23299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69"/>
    <x v="3"/>
    <x v="8"/>
    <x v="550"/>
    <s v="233120.ZZ.ZZ"/>
    <n v="-600"/>
    <n v="0"/>
    <n v="0"/>
    <n v="0"/>
    <n v="0"/>
    <n v="0"/>
    <n v="0"/>
    <n v="0"/>
    <n v="0"/>
    <n v="2338.8200000000002"/>
    <n v="-201.26"/>
    <n v="0"/>
    <n v="0"/>
    <n v="153.13000000000002"/>
    <x v="12"/>
    <s v="  Common Plant "/>
    <n v="19"/>
    <s v="  Common Plant "/>
    <x v="0"/>
    <x v="0"/>
    <s v="40.0.0"/>
  </r>
  <r>
    <x v="570"/>
    <x v="3"/>
    <x v="8"/>
    <x v="551"/>
    <s v="2335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71"/>
    <x v="3"/>
    <x v="8"/>
    <x v="552"/>
    <s v="233600.ZZ.ZZ"/>
    <n v="0.56000000000000005"/>
    <n v="-50025698.880000003"/>
    <n v="-40056249.700000003"/>
    <n v="0.56000000000000005"/>
    <n v="-49019776.869999997"/>
    <n v="-37049312.969999999"/>
    <n v="0.56000000000000005"/>
    <n v="-50032246.25"/>
    <n v="-25055345.550000001"/>
    <n v="1.97"/>
    <n v="-50027914.560000002"/>
    <n v="-50064437.170000002"/>
    <n v="1.97"/>
    <n v="-29277581.466250006"/>
    <x v="12"/>
    <s v="  Common Plant "/>
    <n v="19"/>
    <s v="  Common Plant "/>
    <x v="0"/>
    <x v="0"/>
    <s v="40.0.0"/>
  </r>
  <r>
    <x v="572"/>
    <x v="3"/>
    <x v="8"/>
    <x v="553"/>
    <s v="234000.ZZ.ZZ"/>
    <n v="-3677.02"/>
    <n v="-3202.06"/>
    <n v="-2774.65"/>
    <n v="-7199.1500000000005"/>
    <n v="-3411.01"/>
    <n v="-30328.04"/>
    <n v="-3712.5"/>
    <n v="-10500.960000000001"/>
    <n v="-4515.8"/>
    <n v="-1281.19"/>
    <n v="-2096.79"/>
    <n v="-3562.01"/>
    <n v="-104964.48"/>
    <n v="-10575.409166666666"/>
    <x v="18"/>
    <s v="  Common Plant "/>
    <n v="19"/>
    <s v="  Common Plant "/>
    <x v="0"/>
    <x v="0"/>
    <s v="45.0.0"/>
  </r>
  <r>
    <x v="573"/>
    <x v="3"/>
    <x v="8"/>
    <x v="554"/>
    <s v="23429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74"/>
    <x v="3"/>
    <x v="8"/>
    <x v="555"/>
    <s v="234312.ZZ.ZZ"/>
    <n v="0.01"/>
    <n v="0.01"/>
    <n v="0.01"/>
    <n v="0.01"/>
    <n v="0.01"/>
    <n v="0.01"/>
    <n v="0.01"/>
    <n v="0.01"/>
    <n v="0.01"/>
    <n v="0.01"/>
    <n v="0.01"/>
    <n v="0.01"/>
    <n v="0.01"/>
    <n v="9.9999999999999985E-3"/>
    <x v="18"/>
    <s v="  Common Plant "/>
    <n v="19"/>
    <s v="  Common Plant "/>
    <x v="0"/>
    <x v="0"/>
    <s v="45.0.0"/>
  </r>
  <r>
    <x v="575"/>
    <x v="3"/>
    <x v="8"/>
    <x v="556"/>
    <s v="234390.ZZ.ZZ"/>
    <n v="-705946.1"/>
    <n v="-705946.1"/>
    <n v="-705946.1"/>
    <n v="-705946.1"/>
    <n v="-705946.1"/>
    <n v="-705946.1"/>
    <n v="-705946.1"/>
    <n v="-705946.1"/>
    <n v="-705946.1"/>
    <n v="-705946.1"/>
    <n v="-705946.1"/>
    <n v="-705946.1"/>
    <n v="-705946.1"/>
    <n v="-705946.09999999974"/>
    <x v="4"/>
    <s v="  Common Plant "/>
    <n v="19"/>
    <s v="  Common Plant "/>
    <x v="2"/>
    <x v="2"/>
    <s v="0.1.ED.AN"/>
  </r>
  <r>
    <x v="576"/>
    <x v="3"/>
    <x v="8"/>
    <x v="557"/>
    <s v="2346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77"/>
    <x v="2"/>
    <x v="3"/>
    <x v="558"/>
    <s v="235100.G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77"/>
    <x v="3"/>
    <x v="8"/>
    <x v="558"/>
    <s v="235100.ZZ.ZZ"/>
    <n v="-2438878.2400000002"/>
    <n v="-2209929.38"/>
    <n v="-2091641.69"/>
    <n v="-2030542.29"/>
    <n v="-2009462.49"/>
    <n v="-1992211.71"/>
    <n v="-1959401.83"/>
    <n v="-1955508.44"/>
    <n v="-1900684.2000000002"/>
    <n v="-1871366.69"/>
    <n v="-1982192.08"/>
    <n v="-2074829.14"/>
    <n v="-2168241.94"/>
    <n v="-2031777.5025000004"/>
    <x v="33"/>
    <s v="  Common Plant "/>
    <n v="19"/>
    <s v="  Common Plant "/>
    <x v="0"/>
    <x v="0"/>
    <s v="21.0.0"/>
  </r>
  <r>
    <x v="578"/>
    <x v="0"/>
    <x v="0"/>
    <x v="559"/>
    <s v="23520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78"/>
    <x v="1"/>
    <x v="8"/>
    <x v="559"/>
    <s v="235200.ED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78"/>
    <x v="3"/>
    <x v="8"/>
    <x v="559"/>
    <s v="235200.ZZ.ZZ"/>
    <n v="-250200.99"/>
    <n v="-251181.18"/>
    <n v="-249660.99"/>
    <n v="-369630.77"/>
    <n v="-351205.99"/>
    <n v="-355406.85000000003"/>
    <n v="-357602.96"/>
    <n v="-355894.82"/>
    <n v="-362987.47000000003"/>
    <n v="-479641.68"/>
    <n v="-494891.14"/>
    <n v="-675308.3"/>
    <n v="-531012.80000000005"/>
    <n v="-391168.25374999997"/>
    <x v="33"/>
    <s v="  Common Plant "/>
    <n v="19"/>
    <s v="  Common Plant "/>
    <x v="0"/>
    <x v="0"/>
    <s v="21.0.0"/>
  </r>
  <r>
    <x v="579"/>
    <x v="3"/>
    <x v="1"/>
    <x v="560"/>
    <s v="235201.ZZ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79"/>
    <x v="3"/>
    <x v="8"/>
    <x v="560"/>
    <s v="235201.ZZ.ZZ"/>
    <n v="-114388.76000000001"/>
    <n v="-128632.57"/>
    <n v="-62756.07"/>
    <n v="-50256.520000000004"/>
    <n v="1900"/>
    <n v="-1250"/>
    <n v="-158596.20000000001"/>
    <n v="-216287.68"/>
    <n v="-121418.03"/>
    <n v="-39153.33"/>
    <n v="25595.100000000002"/>
    <n v="-2364.69"/>
    <n v="-372637.3"/>
    <n v="-83061.085000000006"/>
    <x v="33"/>
    <s v="  Common Plant "/>
    <n v="19"/>
    <s v="  Common Plant "/>
    <x v="0"/>
    <x v="0"/>
    <s v="21.0.0"/>
  </r>
  <r>
    <x v="580"/>
    <x v="3"/>
    <x v="8"/>
    <x v="561"/>
    <s v="235202.ZZ.ZZ"/>
    <n v="0"/>
    <n v="0"/>
    <n v="0"/>
    <n v="0"/>
    <n v="0"/>
    <n v="0"/>
    <n v="0"/>
    <n v="0"/>
    <n v="0"/>
    <n v="-5000"/>
    <n v="-5000"/>
    <n v="-5000"/>
    <n v="0"/>
    <n v="-1250"/>
    <x v="33"/>
    <s v="  Common Plant "/>
    <n v="19"/>
    <s v="  Common Plant "/>
    <x v="0"/>
    <x v="0"/>
    <s v="21.0.0"/>
  </r>
  <r>
    <x v="581"/>
    <x v="3"/>
    <x v="8"/>
    <x v="562"/>
    <s v="2353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82"/>
    <x v="3"/>
    <x v="8"/>
    <x v="563"/>
    <s v="235400.ZZ.ZZ"/>
    <n v="-519684.3"/>
    <n v="-519684.3"/>
    <n v="-519684.3"/>
    <n v="-396614.21"/>
    <n v="-396614.21"/>
    <n v="-396614.21"/>
    <n v="-399836.69"/>
    <n v="-409836.69"/>
    <n v="-409836.69"/>
    <n v="-413085.38"/>
    <n v="-381409.04"/>
    <n v="-318493.3"/>
    <n v="-321376.53999999998"/>
    <n v="-415186.61999999994"/>
    <x v="4"/>
    <s v="  Common Plant "/>
    <n v="19"/>
    <s v="  Common Plant "/>
    <x v="2"/>
    <x v="2"/>
    <s v="0.1.ED.AN"/>
  </r>
  <r>
    <x v="583"/>
    <x v="1"/>
    <x v="2"/>
    <x v="564"/>
    <s v="23600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83"/>
    <x v="3"/>
    <x v="8"/>
    <x v="564"/>
    <s v="236000.ZZ.ZZ"/>
    <n v="758334.34"/>
    <n v="-9318732.8000000007"/>
    <n v="-16634617.800000001"/>
    <n v="-22506412.800000001"/>
    <n v="-14057555.800000001"/>
    <n v="-21084933.800000001"/>
    <n v="-9691486.8000000007"/>
    <n v="-11987625.800000001"/>
    <n v="-14221485.800000001"/>
    <n v="6945071.2000000002"/>
    <n v="2547026.2000000002"/>
    <n v="-3624210.8"/>
    <n v="4863102.2"/>
    <n v="-9235353.8774999995"/>
    <x v="4"/>
    <s v="  Common Plant "/>
    <n v="19"/>
    <s v="  Common Plant "/>
    <x v="3"/>
    <x v="3"/>
    <s v="0.4.CD.AA"/>
  </r>
  <r>
    <x v="584"/>
    <x v="1"/>
    <x v="1"/>
    <x v="565"/>
    <s v="23601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84"/>
    <x v="3"/>
    <x v="8"/>
    <x v="565"/>
    <s v="23601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85"/>
    <x v="3"/>
    <x v="8"/>
    <x v="566"/>
    <s v="236050.ZZ.ZZ"/>
    <n v="-625583.28"/>
    <n v="-848553.19000000006"/>
    <n v="-1386132.19"/>
    <n v="-1730602.19"/>
    <n v="-1499634.19"/>
    <n v="-2233645.19"/>
    <n v="-1671021.19"/>
    <n v="-1800330.19"/>
    <n v="-1925653.19"/>
    <n v="-930697.19000000006"/>
    <n v="-799052.19000000006"/>
    <n v="-1148758.19"/>
    <n v="-688258.19000000006"/>
    <n v="-1385916.6520833329"/>
    <x v="4"/>
    <s v="  Common Plant "/>
    <n v="19"/>
    <s v="  Common Plant "/>
    <x v="3"/>
    <x v="3"/>
    <s v="0.4.CD.AA"/>
  </r>
  <r>
    <x v="586"/>
    <x v="0"/>
    <x v="0"/>
    <x v="567"/>
    <s v="23610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86"/>
    <x v="0"/>
    <x v="6"/>
    <x v="567"/>
    <s v="236100.C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86"/>
    <x v="0"/>
    <x v="2"/>
    <x v="567"/>
    <s v="236100.CD.ID"/>
    <n v="-2619.7800000000002"/>
    <n v="-3619.78"/>
    <n v="-4619.78"/>
    <n v="-5619.78"/>
    <n v="-6619.78"/>
    <n v="-7619.78"/>
    <n v="-8619.7800000000007"/>
    <n v="-9619.7800000000007"/>
    <n v="-10619.78"/>
    <n v="-11619.78"/>
    <n v="-12619.78"/>
    <n v="-13619.78"/>
    <n v="-1901.44"/>
    <n v="-8089.8491666666669"/>
    <x v="4"/>
    <s v="  Common Plant "/>
    <n v="19"/>
    <s v="  Common Plant "/>
    <x v="3"/>
    <x v="9"/>
    <s v="0.4.CD.ID"/>
  </r>
  <r>
    <x v="586"/>
    <x v="0"/>
    <x v="4"/>
    <x v="567"/>
    <s v="236100.CD.MT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86"/>
    <x v="0"/>
    <x v="7"/>
    <x v="567"/>
    <s v="236100.C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86"/>
    <x v="0"/>
    <x v="3"/>
    <x v="567"/>
    <s v="236100.CD.WA"/>
    <n v="-13504.57"/>
    <n v="-16159.07"/>
    <n v="-19159.07"/>
    <n v="-22159.07"/>
    <n v="2755"/>
    <n v="-245"/>
    <n v="-16203.75"/>
    <n v="-19203.75"/>
    <n v="-22203.75"/>
    <n v="-1616.92"/>
    <n v="-6470.07"/>
    <n v="-9470.07"/>
    <n v="-12470.07"/>
    <n v="-11926.903333333334"/>
    <x v="4"/>
    <s v="  Common Plant "/>
    <n v="19"/>
    <s v="  Common Plant "/>
    <x v="3"/>
    <x v="10"/>
    <s v="0.4.CD.WA"/>
  </r>
  <r>
    <x v="586"/>
    <x v="1"/>
    <x v="1"/>
    <x v="567"/>
    <s v="23610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86"/>
    <x v="1"/>
    <x v="2"/>
    <x v="567"/>
    <s v="236100.ED.ID"/>
    <n v="-3369253.76"/>
    <n v="-3403669.25"/>
    <n v="-4056916.57"/>
    <n v="-4706264.6100000003"/>
    <n v="-4636270.45"/>
    <n v="-5280896.6100000003"/>
    <n v="-3621723.9699999997"/>
    <n v="-3559918.71"/>
    <n v="-4257967.07"/>
    <n v="-4911966.74"/>
    <n v="-4922055.33"/>
    <n v="-5613367.8200000003"/>
    <n v="-3726323.21"/>
    <n v="-4376567.1345833326"/>
    <x v="4"/>
    <s v="  Common Plant "/>
    <n v="19"/>
    <s v="  Common Plant "/>
    <x v="5"/>
    <x v="12"/>
    <s v="0.20.ED.ID"/>
  </r>
  <r>
    <x v="586"/>
    <x v="1"/>
    <x v="4"/>
    <x v="567"/>
    <s v="236100.ED.MT"/>
    <n v="-3880049.2"/>
    <n v="-4395922.75"/>
    <n v="-5154511.55"/>
    <n v="-5915570.5"/>
    <n v="-6437195.1900000004"/>
    <n v="-3602178.8200000003"/>
    <n v="-4403015.55"/>
    <n v="-4795375.74"/>
    <n v="-5520501.2599999998"/>
    <n v="-6240203.7599999998"/>
    <n v="-6745275.96"/>
    <n v="-3328881.01"/>
    <n v="-4238682.6100000003"/>
    <n v="-5049833.1662499998"/>
    <x v="4"/>
    <s v="  Common Plant "/>
    <n v="19"/>
    <s v="  Common Plant "/>
    <x v="5"/>
    <x v="13"/>
    <s v="0.20.ED.MT"/>
  </r>
  <r>
    <x v="586"/>
    <x v="1"/>
    <x v="7"/>
    <x v="567"/>
    <s v="236100.ED.OR"/>
    <n v="1022573.52"/>
    <n v="852144.6"/>
    <n v="681715.68"/>
    <n v="511286.76"/>
    <n v="340857.84"/>
    <n v="170428.92"/>
    <n v="0"/>
    <n v="-175499.67"/>
    <n v="-350999.34"/>
    <n v="-526499.01"/>
    <n v="-763997.84"/>
    <n v="1197261.76"/>
    <n v="1026224.36"/>
    <n v="246758.21999999997"/>
    <x v="4"/>
    <s v="  Common Plant "/>
    <n v="19"/>
    <s v="  Common Plant "/>
    <x v="5"/>
    <x v="15"/>
    <s v="0.20.ED.OR"/>
  </r>
  <r>
    <x v="586"/>
    <x v="1"/>
    <x v="3"/>
    <x v="567"/>
    <s v="236100.ED.WA"/>
    <n v="-11999710.810000001"/>
    <n v="-12813543.710000001"/>
    <n v="-13772438.210000001"/>
    <n v="-14074058.970000001"/>
    <n v="-10155876.060000001"/>
    <n v="-10997173.460000001"/>
    <n v="-12215389.630000001"/>
    <n v="-12699406.220000001"/>
    <n v="-14073330.83"/>
    <n v="-10563879.08"/>
    <n v="-10814109.630000001"/>
    <n v="-11926029.77"/>
    <n v="-13566958.890000001"/>
    <n v="-12240714.201666666"/>
    <x v="4"/>
    <s v="  Common Plant "/>
    <n v="19"/>
    <s v="  Common Plant "/>
    <x v="5"/>
    <x v="5"/>
    <s v="0.20.ED.WA"/>
  </r>
  <r>
    <x v="586"/>
    <x v="2"/>
    <x v="6"/>
    <x v="567"/>
    <s v="23610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86"/>
    <x v="2"/>
    <x v="2"/>
    <x v="567"/>
    <s v="236100.GD.ID"/>
    <n v="-1421564.84"/>
    <n v="-914473.32000000007"/>
    <n v="-1165766.07"/>
    <n v="-1390200.6400000001"/>
    <n v="-1454731.03"/>
    <n v="-1630282.5899999999"/>
    <n v="-1237502.1499999999"/>
    <n v="-1312626.81"/>
    <n v="-1445888.28"/>
    <n v="-1581781.31"/>
    <n v="-1717680.1600000001"/>
    <n v="-1928557.99"/>
    <n v="-1537530.01"/>
    <n v="-1438253.1479166669"/>
    <x v="4"/>
    <s v="  Common Plant "/>
    <n v="19"/>
    <s v="  Common Plant "/>
    <x v="5"/>
    <x v="11"/>
    <s v="0.20.GD.ID"/>
  </r>
  <r>
    <x v="586"/>
    <x v="2"/>
    <x v="7"/>
    <x v="567"/>
    <s v="236100.GD.OR"/>
    <n v="177657.2"/>
    <n v="178714.05000000002"/>
    <n v="-519480.35000000003"/>
    <n v="-1073649.8799999999"/>
    <n v="-66253.97"/>
    <n v="-419405.98"/>
    <n v="-1409422.95"/>
    <n v="-991757.17"/>
    <n v="-1268079.6299999999"/>
    <n v="-1549194.1099999999"/>
    <n v="-1586267.77"/>
    <n v="106403.08"/>
    <n v="145024.22"/>
    <n v="-703087.8308333332"/>
    <x v="4"/>
    <s v="  Common Plant "/>
    <n v="19"/>
    <s v="  Common Plant "/>
    <x v="5"/>
    <x v="7"/>
    <s v="0.20.GD.OR"/>
  </r>
  <r>
    <x v="586"/>
    <x v="2"/>
    <x v="3"/>
    <x v="567"/>
    <s v="236100.GD.WA"/>
    <n v="-3456469.39"/>
    <n v="-3994278.67"/>
    <n v="-4369848.7699999996"/>
    <n v="-4287569.5199999996"/>
    <n v="-2778530.6"/>
    <n v="-2743136.37"/>
    <n v="-2940891.31"/>
    <n v="-2889532.85"/>
    <n v="-3061851.19"/>
    <n v="-2167352.6800000002"/>
    <n v="-2584237.85"/>
    <n v="-3283638.94"/>
    <n v="-4413175.0199999996"/>
    <n v="-3252974.2462499999"/>
    <x v="4"/>
    <s v="  Common Plant "/>
    <n v="19"/>
    <s v="  Common Plant "/>
    <x v="5"/>
    <x v="8"/>
    <s v="0.20.GD.WA"/>
  </r>
  <r>
    <x v="586"/>
    <x v="3"/>
    <x v="2"/>
    <x v="567"/>
    <s v="236100.ZZ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86"/>
    <x v="3"/>
    <x v="3"/>
    <x v="567"/>
    <s v="236100.ZZ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86"/>
    <x v="3"/>
    <x v="8"/>
    <x v="567"/>
    <s v="236100.ZZ.ZZ"/>
    <n v="26138.18"/>
    <n v="13826.49"/>
    <n v="-7375.67"/>
    <n v="-9132.68"/>
    <n v="-8094.9000000000005"/>
    <n v="-8447.4699999999993"/>
    <n v="-8470.67"/>
    <n v="-13300.84"/>
    <n v="113088.7"/>
    <n v="-10554.6"/>
    <n v="-135972.14000000001"/>
    <n v="-13503.08"/>
    <n v="3433.27"/>
    <n v="-6095.9279166666684"/>
    <x v="4"/>
    <s v="  Common Plant "/>
    <n v="19"/>
    <s v="  Common Plant "/>
    <x v="3"/>
    <x v="3"/>
    <s v="0.4.CD.AA"/>
  </r>
  <r>
    <x v="587"/>
    <x v="3"/>
    <x v="8"/>
    <x v="568"/>
    <s v="236220.ZZ.ZZ"/>
    <n v="0"/>
    <n v="0"/>
    <n v="0"/>
    <n v="0"/>
    <n v="0"/>
    <n v="0"/>
    <n v="0"/>
    <n v="0"/>
    <n v="0"/>
    <n v="0"/>
    <n v="0"/>
    <n v="0"/>
    <n v="0"/>
    <n v="0"/>
    <x v="4"/>
    <s v="  Common Plant "/>
    <n v="19"/>
    <s v="  Common Plant "/>
    <x v="3"/>
    <x v="14"/>
    <s v="0.4.CD.AN"/>
  </r>
  <r>
    <x v="588"/>
    <x v="3"/>
    <x v="8"/>
    <x v="569"/>
    <s v="23623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89"/>
    <x v="3"/>
    <x v="8"/>
    <x v="570"/>
    <s v="23624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90"/>
    <x v="3"/>
    <x v="8"/>
    <x v="571"/>
    <s v="236250.ZZ.ZZ"/>
    <n v="0"/>
    <n v="0"/>
    <n v="0"/>
    <n v="0"/>
    <n v="0"/>
    <n v="0"/>
    <n v="0"/>
    <n v="0"/>
    <n v="0"/>
    <n v="0"/>
    <n v="0"/>
    <n v="0"/>
    <n v="0"/>
    <n v="0"/>
    <x v="4"/>
    <s v="  Common Plant "/>
    <n v="19"/>
    <s v="  Common Plant "/>
    <x v="2"/>
    <x v="7"/>
    <s v="0.1.GD.OR"/>
  </r>
  <r>
    <x v="591"/>
    <x v="3"/>
    <x v="8"/>
    <x v="572"/>
    <s v="2363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92"/>
    <x v="0"/>
    <x v="3"/>
    <x v="573"/>
    <s v="236500.CD.WA"/>
    <n v="0"/>
    <n v="0"/>
    <n v="0"/>
    <n v="0"/>
    <n v="0"/>
    <n v="0"/>
    <n v="0"/>
    <n v="0"/>
    <n v="0"/>
    <n v="0"/>
    <n v="0"/>
    <n v="-39.47"/>
    <n v="0"/>
    <n v="-3.2891666666666666"/>
    <x v="4"/>
    <s v="  Common Plant "/>
    <n v="19"/>
    <s v="  Common Plant "/>
    <x v="3"/>
    <x v="10"/>
    <s v="0.4.CD.WA"/>
  </r>
  <r>
    <x v="592"/>
    <x v="3"/>
    <x v="8"/>
    <x v="573"/>
    <s v="236500.ZZ.ZZ"/>
    <n v="-49347.17"/>
    <n v="-62037.69"/>
    <n v="-49082.98"/>
    <n v="-40039.020000000004"/>
    <n v="-69980.180000000008"/>
    <n v="-65005.340000000004"/>
    <n v="-46525.06"/>
    <n v="-62844.3"/>
    <n v="-62811.99"/>
    <n v="-47764.17"/>
    <n v="-55975.89"/>
    <n v="-40968.300000000003"/>
    <n v="-96430.53"/>
    <n v="-56326.980833333335"/>
    <x v="4"/>
    <s v="  Common Plant "/>
    <n v="19"/>
    <s v="  Common Plant "/>
    <x v="3"/>
    <x v="3"/>
    <s v="0.4.CD.AA"/>
  </r>
  <r>
    <x v="593"/>
    <x v="2"/>
    <x v="7"/>
    <x v="574"/>
    <s v="23668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93"/>
    <x v="3"/>
    <x v="8"/>
    <x v="574"/>
    <s v="236680.ZZ.ZZ"/>
    <n v="453449.74"/>
    <n v="453449.74"/>
    <n v="453449.74"/>
    <n v="453449.74"/>
    <n v="453449.74"/>
    <n v="453449.74"/>
    <n v="453449.74"/>
    <n v="453449.74"/>
    <n v="453449.74"/>
    <n v="453449.74"/>
    <n v="453449.74"/>
    <n v="453449.74"/>
    <n v="105233.74"/>
    <n v="438940.74000000017"/>
    <x v="4"/>
    <s v="  Common Plant "/>
    <n v="19"/>
    <s v="  Common Plant "/>
    <x v="2"/>
    <x v="7"/>
    <s v="0.1.GD.OR"/>
  </r>
  <r>
    <x v="594"/>
    <x v="3"/>
    <x v="8"/>
    <x v="575"/>
    <s v="236690.ZZ.ZZ"/>
    <n v="70308"/>
    <n v="70308"/>
    <n v="70308"/>
    <n v="70308"/>
    <n v="70308"/>
    <n v="70308"/>
    <n v="70308"/>
    <n v="70308"/>
    <n v="70308"/>
    <n v="70308"/>
    <n v="70308"/>
    <n v="70308"/>
    <n v="34911"/>
    <n v="68833.125"/>
    <x v="4"/>
    <s v="  Common Plant "/>
    <n v="19"/>
    <s v="  Common Plant "/>
    <x v="2"/>
    <x v="7"/>
    <s v="0.1.GD.OR"/>
  </r>
  <r>
    <x v="595"/>
    <x v="3"/>
    <x v="0"/>
    <x v="576"/>
    <s v="237100.ZZ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95"/>
    <x v="3"/>
    <x v="8"/>
    <x v="576"/>
    <s v="237100.ZZ.ZZ"/>
    <n v="-11800854.970000001"/>
    <n v="-13138657.65"/>
    <n v="-18173852.789999999"/>
    <n v="-23637467.09"/>
    <n v="-22050520.559999999"/>
    <n v="-26332330.670000002"/>
    <n v="-13332310.800000001"/>
    <n v="-14251888.85"/>
    <n v="-18211482.030000001"/>
    <n v="-23732332.07"/>
    <n v="-22209048.530000001"/>
    <n v="-26359917.77"/>
    <n v="-13015243.34"/>
    <n v="-19486488.16375"/>
    <x v="4"/>
    <s v="  Common Plant "/>
    <n v="19"/>
    <s v="  Common Plant "/>
    <x v="3"/>
    <x v="3"/>
    <s v="0.4.CD.AA"/>
  </r>
  <r>
    <x v="596"/>
    <x v="3"/>
    <x v="8"/>
    <x v="577"/>
    <s v="237200.ZZ.ZZ"/>
    <n v="-235950.62"/>
    <n v="-86846.61"/>
    <n v="-145457.20000000001"/>
    <n v="-220725.68"/>
    <n v="-67363.8"/>
    <n v="-146783.97"/>
    <n v="-239709.30000000002"/>
    <n v="-90674.650000000009"/>
    <n v="-183629.56"/>
    <n v="-267806.33"/>
    <n v="-72006.7"/>
    <n v="-112771.24"/>
    <n v="-217427.39"/>
    <n v="-155038.67041666666"/>
    <x v="4"/>
    <s v="  Common Plant "/>
    <n v="19"/>
    <s v="  Common Plant "/>
    <x v="3"/>
    <x v="3"/>
    <s v="0.4.CD.AA"/>
  </r>
  <r>
    <x v="597"/>
    <x v="3"/>
    <x v="8"/>
    <x v="578"/>
    <s v="237210.ZZ.ZZ"/>
    <n v="-1892.3"/>
    <n v="-1649.04"/>
    <n v="-1517.75"/>
    <n v="-1276.77"/>
    <n v="-1270.3600000000001"/>
    <n v="-1208.1600000000001"/>
    <n v="-1248.93"/>
    <n v="-1244.4100000000001"/>
    <n v="-1211.31"/>
    <n v="-1294.1500000000001"/>
    <n v="-1344.3700000000001"/>
    <n v="-1383.03"/>
    <n v="-1485.51"/>
    <n v="-1361.4320833333334"/>
    <x v="4"/>
    <s v="  Common Plant "/>
    <n v="19"/>
    <s v="  Common Plant "/>
    <x v="3"/>
    <x v="3"/>
    <s v="0.4.CD.AA"/>
  </r>
  <r>
    <x v="598"/>
    <x v="1"/>
    <x v="2"/>
    <x v="579"/>
    <s v="237298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598"/>
    <x v="3"/>
    <x v="8"/>
    <x v="579"/>
    <s v="237298.ZZ.ZZ"/>
    <n v="0"/>
    <n v="0"/>
    <n v="0"/>
    <n v="0"/>
    <n v="0"/>
    <n v="0"/>
    <n v="-120742.2"/>
    <n v="-120742.2"/>
    <n v="-120742.2"/>
    <n v="-102878.68000000001"/>
    <n v="-102878.68000000001"/>
    <n v="-102878.68000000001"/>
    <n v="-209909.99"/>
    <n v="-64651.469583333332"/>
    <x v="23"/>
    <s v="  Common Plant "/>
    <n v="19"/>
    <s v="  Common Plant "/>
    <x v="0"/>
    <x v="0"/>
    <s v="50.0.0"/>
  </r>
  <r>
    <x v="599"/>
    <x v="3"/>
    <x v="8"/>
    <x v="580"/>
    <s v="238000.ZZ.ZZ"/>
    <n v="0"/>
    <n v="94723.57"/>
    <n v="-18138552.690000001"/>
    <n v="-230.91"/>
    <n v="0"/>
    <n v="-18282625.68"/>
    <n v="0"/>
    <n v="0"/>
    <n v="-18297328.199999999"/>
    <n v="0"/>
    <n v="0"/>
    <n v="-18312969.52"/>
    <n v="0"/>
    <n v="-6078081.9524999997"/>
    <x v="29"/>
    <s v="  Common Plant "/>
    <n v="19"/>
    <s v="  Common Plant "/>
    <x v="0"/>
    <x v="0"/>
    <s v="2.0.0"/>
  </r>
  <r>
    <x v="600"/>
    <x v="0"/>
    <x v="0"/>
    <x v="581"/>
    <s v="24100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00"/>
    <x v="0"/>
    <x v="3"/>
    <x v="581"/>
    <s v="241000.C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00"/>
    <x v="3"/>
    <x v="8"/>
    <x v="581"/>
    <s v="241000.ZZ.ZZ"/>
    <n v="-86454.17"/>
    <n v="-105515.68000000001"/>
    <n v="-103616.69"/>
    <n v="-1155080.47"/>
    <n v="-86858.35"/>
    <n v="-105974.36"/>
    <n v="-106969.29000000001"/>
    <n v="-86867.36"/>
    <n v="-1245521.46"/>
    <n v="-97957.58"/>
    <n v="-87979.24"/>
    <n v="-112466.7"/>
    <n v="-90228.06"/>
    <n v="-281929.0245833334"/>
    <x v="4"/>
    <s v="  Common Plant "/>
    <n v="19"/>
    <s v="  Common Plant "/>
    <x v="3"/>
    <x v="3"/>
    <s v="0.4.CD.AA"/>
  </r>
  <r>
    <x v="601"/>
    <x v="0"/>
    <x v="0"/>
    <x v="582"/>
    <s v="241200.CD.AA"/>
    <n v="0"/>
    <n v="0"/>
    <n v="0"/>
    <n v="0"/>
    <n v="0"/>
    <n v="0"/>
    <n v="0"/>
    <n v="0"/>
    <n v="0"/>
    <n v="0"/>
    <n v="0"/>
    <n v="-503.90000000000003"/>
    <n v="-10.620000000000001"/>
    <n v="-42.43416666666667"/>
    <x v="4"/>
    <s v="  Common Plant "/>
    <n v="19"/>
    <s v="  Common Plant "/>
    <x v="3"/>
    <x v="3"/>
    <s v="0.4.CD.AA"/>
  </r>
  <r>
    <x v="601"/>
    <x v="0"/>
    <x v="2"/>
    <x v="582"/>
    <s v="241200.CD.ID"/>
    <n v="-1.6300000000000001"/>
    <n v="-1.6300000000000001"/>
    <n v="-4.51"/>
    <n v="0.01"/>
    <n v="0.01"/>
    <n v="0.01"/>
    <n v="-12.450000000000001"/>
    <n v="0"/>
    <n v="0"/>
    <n v="0"/>
    <n v="0"/>
    <n v="-5.66"/>
    <n v="0"/>
    <n v="-2.0862500000000002"/>
    <x v="4"/>
    <s v="  Common Plant "/>
    <n v="19"/>
    <s v="  Common Plant "/>
    <x v="3"/>
    <x v="9"/>
    <s v="0.4.CD.ID"/>
  </r>
  <r>
    <x v="601"/>
    <x v="0"/>
    <x v="3"/>
    <x v="582"/>
    <s v="241200.CD.WA"/>
    <n v="-10178.460000000001"/>
    <n v="-2121.58"/>
    <n v="-369.56"/>
    <n v="-6906.6500000000005"/>
    <n v="-5224.76"/>
    <n v="-1675.58"/>
    <n v="-1631.3400000000001"/>
    <n v="-1772.1100000000001"/>
    <n v="3526.4300000000003"/>
    <n v="3531.42"/>
    <n v="3480.6800000000003"/>
    <n v="7135.84"/>
    <n v="-2124.9900000000002"/>
    <n v="-681.57791666666674"/>
    <x v="4"/>
    <s v="  Common Plant "/>
    <n v="19"/>
    <s v="  Common Plant "/>
    <x v="3"/>
    <x v="10"/>
    <s v="0.4.CD.WA"/>
  </r>
  <r>
    <x v="601"/>
    <x v="1"/>
    <x v="2"/>
    <x v="582"/>
    <s v="24120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01"/>
    <x v="2"/>
    <x v="6"/>
    <x v="582"/>
    <s v="24120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01"/>
    <x v="2"/>
    <x v="2"/>
    <x v="582"/>
    <s v="241200.G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01"/>
    <x v="2"/>
    <x v="3"/>
    <x v="582"/>
    <s v="241200.GD.WA"/>
    <n v="0"/>
    <n v="0"/>
    <n v="0"/>
    <n v="0"/>
    <n v="-65.25"/>
    <n v="0"/>
    <n v="0"/>
    <n v="0"/>
    <n v="0"/>
    <n v="0"/>
    <n v="0"/>
    <n v="0"/>
    <n v="0"/>
    <n v="-5.4375"/>
    <x v="4"/>
    <s v="  Common Plant "/>
    <n v="19"/>
    <s v="  Common Plant "/>
    <x v="3"/>
    <x v="8"/>
    <s v="0.4.GD.WA"/>
  </r>
  <r>
    <x v="601"/>
    <x v="3"/>
    <x v="8"/>
    <x v="582"/>
    <s v="241200.ZZ.ZZ"/>
    <n v="0"/>
    <n v="0"/>
    <n v="0"/>
    <n v="0"/>
    <n v="-5.22"/>
    <n v="-5.66"/>
    <n v="0"/>
    <n v="-200.52"/>
    <n v="0"/>
    <n v="0"/>
    <n v="0"/>
    <n v="0"/>
    <n v="0"/>
    <n v="-17.616666666666667"/>
    <x v="4"/>
    <s v="  Common Plant "/>
    <n v="19"/>
    <s v="  Common Plant "/>
    <x v="3"/>
    <x v="3"/>
    <s v="0.4.CD.AA"/>
  </r>
  <r>
    <x v="602"/>
    <x v="3"/>
    <x v="8"/>
    <x v="583"/>
    <s v="241300.ZZ.ZZ"/>
    <n v="-23792.48"/>
    <n v="0.01"/>
    <n v="0.01"/>
    <n v="-4217.03"/>
    <n v="-4217.03"/>
    <n v="-4217.03"/>
    <n v="-15897.45"/>
    <n v="-15897.45"/>
    <n v="-16457.57"/>
    <n v="-19564.830000000002"/>
    <n v="-19564.830000000002"/>
    <n v="-19564.830000000002"/>
    <n v="-22849.64"/>
    <n v="-11909.924166666666"/>
    <x v="4"/>
    <s v="  Common Plant "/>
    <n v="19"/>
    <s v="  Common Plant "/>
    <x v="3"/>
    <x v="3"/>
    <s v="0.4.CD.AA"/>
  </r>
  <r>
    <x v="603"/>
    <x v="3"/>
    <x v="8"/>
    <x v="584"/>
    <s v="2420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04"/>
    <x v="3"/>
    <x v="0"/>
    <x v="585"/>
    <s v="242050.ZZ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04"/>
    <x v="3"/>
    <x v="8"/>
    <x v="585"/>
    <s v="242050.ZZ.ZZ"/>
    <n v="-470000"/>
    <n v="-470000"/>
    <n v="-470000"/>
    <n v="-470000"/>
    <n v="-470000"/>
    <n v="-1570000"/>
    <n v="-4070000"/>
    <n v="-4869856.28"/>
    <n v="-6269531.21"/>
    <n v="-5769140.7999999998"/>
    <n v="-4270000"/>
    <n v="-5370000"/>
    <n v="-7770000"/>
    <n v="-3182377.3575000004"/>
    <x v="4"/>
    <s v="  Common Plant "/>
    <n v="19"/>
    <s v="  Common Plant "/>
    <x v="3"/>
    <x v="3"/>
    <s v="0.4.CD.AA"/>
  </r>
  <r>
    <x v="605"/>
    <x v="3"/>
    <x v="8"/>
    <x v="586"/>
    <s v="242055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06"/>
    <x v="3"/>
    <x v="8"/>
    <x v="587"/>
    <s v="242060.ZZ.ZZ"/>
    <n v="-3761270"/>
    <n v="-3619900.92"/>
    <n v="-3619900.92"/>
    <n v="-3616841.61"/>
    <n v="-3616841.61"/>
    <n v="-3616841.61"/>
    <n v="-3616841.61"/>
    <n v="-3616841.61"/>
    <n v="-3616841.61"/>
    <n v="-3616841.61"/>
    <n v="-3616841.61"/>
    <n v="-3616841.61"/>
    <n v="-3469666.87"/>
    <n v="-3617237.0637500002"/>
    <x v="4"/>
    <s v="  Common Plant "/>
    <n v="19"/>
    <s v="  Common Plant "/>
    <x v="2"/>
    <x v="2"/>
    <s v="0.1.ED.AN"/>
  </r>
  <r>
    <x v="607"/>
    <x v="3"/>
    <x v="8"/>
    <x v="588"/>
    <s v="242090.ZZ.ZZ"/>
    <n v="-500000"/>
    <n v="-500000"/>
    <n v="-500000"/>
    <n v="-500000"/>
    <n v="-500000"/>
    <n v="0"/>
    <n v="0"/>
    <n v="0"/>
    <n v="0"/>
    <n v="0"/>
    <n v="0"/>
    <n v="0"/>
    <n v="0"/>
    <n v="-187500"/>
    <x v="4"/>
    <s v="  Common Plant "/>
    <n v="19"/>
    <s v="  Common Plant "/>
    <x v="3"/>
    <x v="3"/>
    <s v="0.4.CD.AA"/>
  </r>
  <r>
    <x v="608"/>
    <x v="3"/>
    <x v="8"/>
    <x v="589"/>
    <s v="242095.ZZ.ZZ"/>
    <n v="-55957.64"/>
    <n v="-55176.25"/>
    <n v="-54394.86"/>
    <n v="-53613.47"/>
    <n v="-52832.08"/>
    <n v="-52050.69"/>
    <n v="-50781.130000000005"/>
    <n v="-49511.57"/>
    <n v="-48242.01"/>
    <n v="-46972.450000000004"/>
    <n v="-45702.89"/>
    <n v="-44433.33"/>
    <n v="-43163.770000000004"/>
    <n v="-50272.61958333334"/>
    <x v="4"/>
    <s v="  Common Plant "/>
    <n v="19"/>
    <s v="  Common Plant "/>
    <x v="3"/>
    <x v="3"/>
    <s v="0.4.CD.AA"/>
  </r>
  <r>
    <x v="609"/>
    <x v="3"/>
    <x v="8"/>
    <x v="590"/>
    <s v="2421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10"/>
    <x v="3"/>
    <x v="8"/>
    <x v="591"/>
    <s v="242200.ZZ.ZZ"/>
    <n v="341095"/>
    <n v="345803"/>
    <n v="220511"/>
    <n v="135319"/>
    <n v="140027"/>
    <n v="14735"/>
    <n v="443943"/>
    <n v="318651"/>
    <n v="332163.5"/>
    <n v="341871.5"/>
    <n v="351579.5"/>
    <n v="361287.5"/>
    <n v="370999.5"/>
    <n v="280161.52083333331"/>
    <x v="4"/>
    <s v="  Common Plant "/>
    <n v="19"/>
    <s v="  Common Plant "/>
    <x v="3"/>
    <x v="3"/>
    <s v="0.4.CD.AA"/>
  </r>
  <r>
    <x v="611"/>
    <x v="1"/>
    <x v="1"/>
    <x v="592"/>
    <s v="242300.ED.AN"/>
    <n v="-543000"/>
    <n v="-727000"/>
    <n v="-911000"/>
    <n v="-1095000"/>
    <n v="-1279000"/>
    <n v="-1463000"/>
    <n v="-1647000"/>
    <n v="-1831000"/>
    <n v="88884.59"/>
    <n v="0"/>
    <n v="-179928"/>
    <n v="-359856"/>
    <n v="-539784"/>
    <n v="-828774.28416666668"/>
    <x v="4"/>
    <s v="  Common Plant "/>
    <n v="19"/>
    <s v="  Common Plant "/>
    <x v="3"/>
    <x v="2"/>
    <s v="0.4.ED.AN"/>
  </r>
  <r>
    <x v="612"/>
    <x v="1"/>
    <x v="1"/>
    <x v="593"/>
    <s v="242310.ED.AN"/>
    <n v="-88522"/>
    <n v="-118033"/>
    <n v="-147544"/>
    <n v="-177055"/>
    <n v="-206566"/>
    <n v="-236077"/>
    <n v="-265588"/>
    <n v="-295099"/>
    <n v="0"/>
    <n v="-32464"/>
    <n v="-64928"/>
    <n v="-97392"/>
    <n v="-129856"/>
    <n v="-145827.91666666666"/>
    <x v="4"/>
    <s v="  Common Plant "/>
    <n v="19"/>
    <s v="  Common Plant "/>
    <x v="3"/>
    <x v="2"/>
    <s v="0.4.ED.AN"/>
  </r>
  <r>
    <x v="613"/>
    <x v="1"/>
    <x v="1"/>
    <x v="594"/>
    <s v="24235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14"/>
    <x v="3"/>
    <x v="8"/>
    <x v="595"/>
    <s v="242375.ZZ.ZZ"/>
    <n v="-4479200"/>
    <n v="-4863366.67"/>
    <n v="-763060.61"/>
    <n v="-1141954.55"/>
    <n v="-1520848.49"/>
    <n v="-1899742.4300000002"/>
    <n v="-2278636.37"/>
    <n v="-2657530.31"/>
    <n v="-3036424.25"/>
    <n v="-3415318.19"/>
    <n v="-3794212.13"/>
    <n v="-4173106.07"/>
    <n v="-4552000"/>
    <n v="-2838316.6724999999"/>
    <x v="4"/>
    <s v="  Common Plant "/>
    <n v="19"/>
    <s v="  Common Plant "/>
    <x v="2"/>
    <x v="2"/>
    <s v="0.1.ED.AN"/>
  </r>
  <r>
    <x v="615"/>
    <x v="0"/>
    <x v="2"/>
    <x v="596"/>
    <s v="242400.CD.ID"/>
    <n v="0"/>
    <n v="-62167"/>
    <n v="-124334"/>
    <n v="-186501"/>
    <n v="110328.95"/>
    <n v="48161.950000000004"/>
    <n v="-14005.050000000001"/>
    <n v="-76172.05"/>
    <n v="-138339.04999999999"/>
    <n v="-200506.05000000002"/>
    <n v="105660.59"/>
    <n v="52830.29"/>
    <n v="0"/>
    <n v="-40420.201666666668"/>
    <x v="4"/>
    <s v="  Common Plant "/>
    <n v="19"/>
    <s v="  Common Plant "/>
    <x v="4"/>
    <x v="9"/>
    <s v="0.2.CD.ID"/>
  </r>
  <r>
    <x v="615"/>
    <x v="0"/>
    <x v="3"/>
    <x v="596"/>
    <s v="242400.CD.WA"/>
    <n v="0"/>
    <n v="-104267"/>
    <n v="-208534"/>
    <n v="-312801"/>
    <n v="833911.6"/>
    <n v="729672.6"/>
    <n v="625433.59999999998"/>
    <n v="521194.60000000003"/>
    <n v="416955.60000000003"/>
    <n v="312716.60000000003"/>
    <n v="208477.6"/>
    <n v="104238.6"/>
    <n v="0"/>
    <n v="260583.23333333337"/>
    <x v="4"/>
    <s v="  Common Plant "/>
    <n v="19"/>
    <s v="  Common Plant "/>
    <x v="4"/>
    <x v="10"/>
    <s v="0.2.CD.WA"/>
  </r>
  <r>
    <x v="615"/>
    <x v="2"/>
    <x v="6"/>
    <x v="596"/>
    <s v="24240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15"/>
    <x v="2"/>
    <x v="7"/>
    <x v="596"/>
    <s v="242400.GD.OR"/>
    <n v="0"/>
    <n v="-42774"/>
    <n v="-85548"/>
    <n v="285562"/>
    <n v="242788"/>
    <n v="200014"/>
    <n v="157240"/>
    <n v="114466"/>
    <n v="71692"/>
    <n v="112774.5"/>
    <n v="75183"/>
    <n v="37591.5"/>
    <n v="0"/>
    <n v="97415.75"/>
    <x v="4"/>
    <s v="  Common Plant "/>
    <n v="19"/>
    <s v="  Common Plant "/>
    <x v="2"/>
    <x v="7"/>
    <s v="0.1.GD.OR"/>
  </r>
  <r>
    <x v="616"/>
    <x v="3"/>
    <x v="8"/>
    <x v="597"/>
    <s v="242500.ZZ.ZZ"/>
    <n v="-70278.509999999995"/>
    <n v="-54719.28"/>
    <n v="-28119.78"/>
    <n v="6167.14"/>
    <n v="38940.800000000003"/>
    <n v="3491.12"/>
    <n v="-40716.160000000003"/>
    <n v="-21202.93"/>
    <n v="-26634.47"/>
    <n v="-70272.100000000006"/>
    <n v="-91281.540000000008"/>
    <n v="3747.76"/>
    <n v="2821.12"/>
    <n v="-26194.01125"/>
    <x v="4"/>
    <s v="  Common Plant "/>
    <n v="19"/>
    <s v="  Common Plant "/>
    <x v="2"/>
    <x v="2"/>
    <s v="0.1.ED.AN"/>
  </r>
  <r>
    <x v="617"/>
    <x v="1"/>
    <x v="1"/>
    <x v="598"/>
    <s v="242600.ED.AN"/>
    <n v="0"/>
    <n v="0"/>
    <n v="0"/>
    <n v="0"/>
    <n v="0"/>
    <n v="0"/>
    <n v="0"/>
    <n v="0"/>
    <n v="0"/>
    <n v="0"/>
    <n v="0"/>
    <n v="0"/>
    <n v="135.80000000000001"/>
    <n v="5.6583333333333341"/>
    <x v="25"/>
    <s v="  Common Plant "/>
    <n v="19"/>
    <s v="  Common Plant "/>
    <x v="0"/>
    <x v="0"/>
    <s v="25.0.0"/>
  </r>
  <r>
    <x v="617"/>
    <x v="1"/>
    <x v="2"/>
    <x v="598"/>
    <s v="242600.ED.ID"/>
    <n v="522697.34"/>
    <n v="1587272.03"/>
    <n v="2594316.44"/>
    <n v="2980759.5"/>
    <n v="3262200.45"/>
    <n v="3040102.88"/>
    <n v="3259756.67"/>
    <n v="3271548.6"/>
    <n v="3272539.79"/>
    <n v="3555555.35"/>
    <n v="3474914.44"/>
    <n v="3286050.58"/>
    <n v="3459188.83"/>
    <n v="2964663.3179166671"/>
    <x v="25"/>
    <s v="  Common Plant "/>
    <n v="19"/>
    <s v="  Common Plant "/>
    <x v="3"/>
    <x v="12"/>
    <s v="25.4.ED.ID"/>
  </r>
  <r>
    <x v="617"/>
    <x v="1"/>
    <x v="3"/>
    <x v="598"/>
    <s v="242600.ED.WA"/>
    <n v="1593629.49"/>
    <n v="3730854.63"/>
    <n v="4310049.49"/>
    <n v="4801993.76"/>
    <n v="5054219.3499999996"/>
    <n v="5376940.8700000001"/>
    <n v="5556779.2400000002"/>
    <n v="5727747.7000000002"/>
    <n v="5267881.4400000004"/>
    <n v="5345716.34"/>
    <n v="5164392.1900000004"/>
    <n v="4819721.6399999997"/>
    <n v="5459324.3600000003"/>
    <n v="4890231.1312499987"/>
    <x v="25"/>
    <s v="  Common Plant "/>
    <n v="19"/>
    <s v="  Common Plant "/>
    <x v="3"/>
    <x v="5"/>
    <s v="25.4.ED.WA"/>
  </r>
  <r>
    <x v="617"/>
    <x v="2"/>
    <x v="1"/>
    <x v="598"/>
    <s v="242600.GD.AN"/>
    <n v="0"/>
    <n v="0"/>
    <n v="0"/>
    <n v="0"/>
    <n v="0"/>
    <n v="0"/>
    <n v="0"/>
    <n v="0"/>
    <n v="0"/>
    <n v="0"/>
    <n v="0"/>
    <n v="0"/>
    <n v="41.65"/>
    <n v="1.7354166666666666"/>
    <x v="25"/>
    <s v="  Common Plant "/>
    <n v="19"/>
    <s v="  Common Plant "/>
    <x v="0"/>
    <x v="0"/>
    <s v="25.0.0"/>
  </r>
  <r>
    <x v="617"/>
    <x v="2"/>
    <x v="2"/>
    <x v="598"/>
    <s v="242600.GD.ID"/>
    <n v="-819324.12"/>
    <n v="-791714.44000000006"/>
    <n v="-783779.86"/>
    <n v="-775673.54"/>
    <n v="-748811.12"/>
    <n v="-769626.83"/>
    <n v="-739312.04"/>
    <n v="-734221.86"/>
    <n v="-725898.91"/>
    <n v="-718437.3"/>
    <n v="-701880.49"/>
    <n v="-689681.38"/>
    <n v="-674058.61"/>
    <n v="-743810.76124999998"/>
    <x v="25"/>
    <s v="  Common Plant "/>
    <n v="19"/>
    <s v="  Common Plant "/>
    <x v="3"/>
    <x v="11"/>
    <s v="25.4.GD.ID"/>
  </r>
  <r>
    <x v="617"/>
    <x v="2"/>
    <x v="3"/>
    <x v="598"/>
    <s v="242600.GD.WA"/>
    <n v="462271.82"/>
    <n v="125061.99"/>
    <n v="-224629.38"/>
    <n v="-368332.87"/>
    <n v="-452839.4"/>
    <n v="-488781.51"/>
    <n v="-373847.88"/>
    <n v="-147283.35"/>
    <n v="9016.51"/>
    <n v="470660.7"/>
    <n v="619599.34"/>
    <n v="585067.45000000007"/>
    <n v="657513.49"/>
    <n v="26132.021250000009"/>
    <x v="25"/>
    <s v="  Common Plant "/>
    <n v="19"/>
    <s v="  Common Plant "/>
    <x v="3"/>
    <x v="8"/>
    <s v="25.4.GD.WA"/>
  </r>
  <r>
    <x v="617"/>
    <x v="3"/>
    <x v="8"/>
    <x v="598"/>
    <s v="2426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18"/>
    <x v="3"/>
    <x v="8"/>
    <x v="599"/>
    <s v="242700.ZZ.ZZ"/>
    <n v="-17013973.079999998"/>
    <n v="-16302025.470000001"/>
    <n v="-16401588.859999999"/>
    <n v="-16366590.52"/>
    <n v="-16766063.42"/>
    <n v="-17149775.260000002"/>
    <n v="-17260734.27"/>
    <n v="-17080076.75"/>
    <n v="-16167335.33"/>
    <n v="-16284605.550000001"/>
    <n v="-16534955.310000001"/>
    <n v="-16896537.949999999"/>
    <n v="-17280224.969999999"/>
    <n v="-16696448.97625"/>
    <x v="4"/>
    <s v="  Common Plant "/>
    <n v="19"/>
    <s v="  Common Plant "/>
    <x v="3"/>
    <x v="3"/>
    <s v="0.4.CD.AA"/>
  </r>
  <r>
    <x v="619"/>
    <x v="1"/>
    <x v="2"/>
    <x v="598"/>
    <s v="24271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19"/>
    <x v="1"/>
    <x v="3"/>
    <x v="598"/>
    <s v="24271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19"/>
    <x v="2"/>
    <x v="2"/>
    <x v="598"/>
    <s v="242710.G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19"/>
    <x v="2"/>
    <x v="3"/>
    <x v="598"/>
    <s v="242710.G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20"/>
    <x v="3"/>
    <x v="8"/>
    <x v="600"/>
    <s v="2427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21"/>
    <x v="1"/>
    <x v="3"/>
    <x v="601"/>
    <s v="24276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21"/>
    <x v="2"/>
    <x v="7"/>
    <x v="601"/>
    <s v="24276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21"/>
    <x v="2"/>
    <x v="3"/>
    <x v="601"/>
    <s v="242760.G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22"/>
    <x v="0"/>
    <x v="3"/>
    <x v="601"/>
    <s v="242770.CD.WA"/>
    <n v="-1175789.07"/>
    <n v="-1175789.07"/>
    <n v="-1175789.07"/>
    <n v="-1175741.07"/>
    <n v="-1170347.1599999999"/>
    <n v="-1167978.5900000001"/>
    <n v="-1153577.19"/>
    <n v="-1140945.48"/>
    <n v="-1294414.71"/>
    <n v="-1343206.59"/>
    <n v="-1490049.28"/>
    <n v="-1506789.06"/>
    <n v="-1304404.6299999999"/>
    <n v="-1252893.6766666665"/>
    <x v="4"/>
    <s v="  Common Plant "/>
    <n v="19"/>
    <s v="  Common Plant "/>
    <x v="4"/>
    <x v="10"/>
    <s v="0.2.CD.WA"/>
  </r>
  <r>
    <x v="622"/>
    <x v="1"/>
    <x v="3"/>
    <x v="601"/>
    <s v="242770.ED.WA"/>
    <n v="-1624121.25"/>
    <n v="-1538491.26"/>
    <n v="-1326390.22"/>
    <n v="-1082273.8799999999"/>
    <n v="-983918.32000000007"/>
    <n v="-910862.47"/>
    <n v="-1091307.3500000001"/>
    <n v="-1343070.18"/>
    <n v="-1627226.32"/>
    <n v="-1925337.47"/>
    <n v="-2199095.2000000002"/>
    <n v="-2286411.66"/>
    <n v="-2239011.02"/>
    <n v="-1520495.8720833336"/>
    <x v="4"/>
    <s v="  Common Plant "/>
    <n v="19"/>
    <s v="  Common Plant "/>
    <x v="4"/>
    <x v="5"/>
    <s v="0.2.ED.WA"/>
  </r>
  <r>
    <x v="622"/>
    <x v="2"/>
    <x v="7"/>
    <x v="601"/>
    <s v="242770.GD.OR"/>
    <n v="-80188.88"/>
    <n v="-109064.24"/>
    <n v="-121600.35"/>
    <n v="-116330.21"/>
    <n v="-94582.07"/>
    <n v="-84373.17"/>
    <n v="-57192.6"/>
    <n v="-41751.03"/>
    <n v="-46628.83"/>
    <n v="-50686.37"/>
    <n v="-43247.88"/>
    <n v="-47617.39"/>
    <n v="-74870.92"/>
    <n v="-74217.003333333341"/>
    <x v="4"/>
    <s v="  Common Plant "/>
    <n v="19"/>
    <s v="  Common Plant "/>
    <x v="2"/>
    <x v="7"/>
    <s v="0.1.GD.OR"/>
  </r>
  <r>
    <x v="622"/>
    <x v="2"/>
    <x v="3"/>
    <x v="601"/>
    <s v="242770.GD.WA"/>
    <n v="-738173.71"/>
    <n v="-690222.29"/>
    <n v="-535145.68000000005"/>
    <n v="-326667.17"/>
    <n v="-149362.15"/>
    <n v="30785.32"/>
    <n v="87880.35"/>
    <n v="167871.22"/>
    <n v="273564.7"/>
    <n v="327520.55"/>
    <n v="347778.68"/>
    <n v="311694.99"/>
    <n v="342414.42"/>
    <n v="-29348.427083333325"/>
    <x v="4"/>
    <s v="  Common Plant "/>
    <n v="19"/>
    <s v="  Common Plant "/>
    <x v="3"/>
    <x v="8"/>
    <s v="0.4.GD.WA"/>
  </r>
  <r>
    <x v="622"/>
    <x v="3"/>
    <x v="8"/>
    <x v="601"/>
    <s v="24277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23"/>
    <x v="3"/>
    <x v="8"/>
    <x v="602"/>
    <s v="242775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24"/>
    <x v="0"/>
    <x v="3"/>
    <x v="603"/>
    <s v="242780.CD.WA"/>
    <n v="-225566.14"/>
    <n v="-223717.35"/>
    <n v="-115940.35"/>
    <n v="-115375.44"/>
    <n v="-115375.44"/>
    <n v="-115375.44"/>
    <n v="-78986.44"/>
    <n v="-63986.44"/>
    <n v="-63986.44"/>
    <n v="-63986.44"/>
    <n v="-63986.44"/>
    <n v="-63986.44"/>
    <n v="-63986.44"/>
    <n v="-102456.57916666665"/>
    <x v="4"/>
    <s v="  Common Plant "/>
    <n v="19"/>
    <s v="  Common Plant "/>
    <x v="3"/>
    <x v="10"/>
    <s v="0.4.CD.WA"/>
  </r>
  <r>
    <x v="624"/>
    <x v="3"/>
    <x v="8"/>
    <x v="603"/>
    <s v="2427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25"/>
    <x v="0"/>
    <x v="3"/>
    <x v="604"/>
    <s v="242790.CD.WA"/>
    <n v="-250000"/>
    <n v="-250000"/>
    <n v="-250000"/>
    <n v="-250000"/>
    <n v="-250000"/>
    <n v="-250000"/>
    <n v="-250000"/>
    <n v="-250000"/>
    <n v="-250000"/>
    <n v="-150000"/>
    <n v="-150000"/>
    <n v="-150000"/>
    <n v="-150000"/>
    <n v="-220833.33333333334"/>
    <x v="4"/>
    <s v="  Common Plant "/>
    <n v="19"/>
    <s v="  Common Plant "/>
    <x v="3"/>
    <x v="10"/>
    <s v="0.4.CD.WA"/>
  </r>
  <r>
    <x v="625"/>
    <x v="3"/>
    <x v="8"/>
    <x v="604"/>
    <s v="24279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26"/>
    <x v="3"/>
    <x v="8"/>
    <x v="605"/>
    <s v="242830.ZZ.ZZ"/>
    <n v="-2278678.25"/>
    <n v="-2278678.25"/>
    <n v="-2278678.25"/>
    <n v="-2498288.56"/>
    <n v="-2498288.56"/>
    <n v="-2498288.56"/>
    <n v="-2470957.31"/>
    <n v="-2470957.31"/>
    <n v="-2470957.31"/>
    <n v="-2476961.0499999998"/>
    <n v="-2476961.0499999998"/>
    <n v="-2476961.0499999998"/>
    <n v="-2486930.52"/>
    <n v="-2439898.4704166669"/>
    <x v="9"/>
    <s v="  Common Plant "/>
    <n v="19"/>
    <s v="  Common Plant "/>
    <x v="3"/>
    <x v="3"/>
    <s v="23.4.CD.AA"/>
  </r>
  <r>
    <x v="627"/>
    <x v="3"/>
    <x v="8"/>
    <x v="606"/>
    <s v="242900.ZZ.ZZ"/>
    <n v="-507173.4"/>
    <n v="-178065.83000000002"/>
    <n v="-10207089.76"/>
    <n v="-696811.21"/>
    <n v="-489852.33"/>
    <n v="-648182.86"/>
    <n v="-1262380.5900000001"/>
    <n v="-255600.25"/>
    <n v="-496866.04000000004"/>
    <n v="-219796.37"/>
    <n v="-186049.79"/>
    <n v="-120647.69"/>
    <n v="-52879.590000000004"/>
    <n v="-1253447.4345833331"/>
    <x v="4"/>
    <s v="  Common Plant "/>
    <n v="19"/>
    <s v="  Common Plant "/>
    <x v="3"/>
    <x v="3"/>
    <s v="0.4.CD.AA"/>
  </r>
  <r>
    <x v="628"/>
    <x v="3"/>
    <x v="8"/>
    <x v="607"/>
    <s v="242910.ZZ.ZZ"/>
    <n v="-3178046.41"/>
    <n v="-1115827.23"/>
    <n v="-1119149.1100000001"/>
    <n v="-1000061.47"/>
    <n v="-1615829.4100000001"/>
    <n v="-1636061.13"/>
    <n v="-873954.47"/>
    <n v="-1025204.23"/>
    <n v="-1733528.22"/>
    <n v="-1701346.82"/>
    <n v="-1031214.1"/>
    <n v="-1525820.96"/>
    <n v="-1426379.1600000001"/>
    <n v="-1390017.4945833331"/>
    <x v="4"/>
    <s v="  Common Plant "/>
    <n v="19"/>
    <s v="  Common Plant "/>
    <x v="3"/>
    <x v="3"/>
    <s v="0.4.CD.AA"/>
  </r>
  <r>
    <x v="629"/>
    <x v="3"/>
    <x v="8"/>
    <x v="608"/>
    <s v="24297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30"/>
    <x v="3"/>
    <x v="8"/>
    <x v="609"/>
    <s v="24299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31"/>
    <x v="3"/>
    <x v="8"/>
    <x v="511"/>
    <s v="242999.ZZ.ZZ"/>
    <n v="-4815883.78"/>
    <n v="-4815883.78"/>
    <n v="-4815883.78"/>
    <n v="-5075276.78"/>
    <n v="-5075276.78"/>
    <n v="-5075276.78"/>
    <n v="-5084129.78"/>
    <n v="-5084129.78"/>
    <n v="-5084129.78"/>
    <n v="-5202424.78"/>
    <n v="-5202424.78"/>
    <n v="-5202424.78"/>
    <n v="-5202424.78"/>
    <n v="-5060534.6550000003"/>
    <x v="24"/>
    <s v="  Common Plant "/>
    <n v="19"/>
    <s v="  Common Plant "/>
    <x v="3"/>
    <x v="3"/>
    <s v="44.4.CD.AA"/>
  </r>
  <r>
    <x v="632"/>
    <x v="3"/>
    <x v="8"/>
    <x v="610"/>
    <s v="243000.ZZ.ZZ"/>
    <n v="-258586.09"/>
    <n v="-261612.81"/>
    <n v="-264674.97000000003"/>
    <n v="-267772.97000000003"/>
    <n v="-270907.23"/>
    <n v="-274078.18"/>
    <n v="-277286.24"/>
    <n v="-280531.85000000003"/>
    <n v="-283815.45"/>
    <n v="-287137.49"/>
    <n v="-290498.41000000003"/>
    <n v="-293898.67"/>
    <n v="-297338.73"/>
    <n v="-277514.72333333339"/>
    <x v="4"/>
    <s v="  Common Plant "/>
    <n v="19"/>
    <s v="  Common Plant "/>
    <x v="0"/>
    <x v="0"/>
    <s v="0.0.0"/>
  </r>
  <r>
    <x v="633"/>
    <x v="3"/>
    <x v="8"/>
    <x v="611"/>
    <s v="243100.ZZ.ZZ"/>
    <n v="-50000000"/>
    <n v="-50000000"/>
    <n v="-50000000"/>
    <n v="-50000000"/>
    <n v="-50000000"/>
    <n v="-50000000"/>
    <n v="-50000000"/>
    <n v="-50000000"/>
    <n v="-50000000"/>
    <n v="-50000000"/>
    <n v="-50000000"/>
    <n v="-50000000"/>
    <n v="0"/>
    <n v="-47916666.666666664"/>
    <x v="34"/>
    <s v="  Common Plant "/>
    <n v="19"/>
    <s v="  Common Plant "/>
    <x v="0"/>
    <x v="0"/>
    <s v="6.0.0"/>
  </r>
  <r>
    <x v="634"/>
    <x v="3"/>
    <x v="8"/>
    <x v="612"/>
    <s v="244740.ZZ.ZZ"/>
    <n v="-39222510"/>
    <n v="-39222510"/>
    <n v="-39222510"/>
    <n v="-19287752"/>
    <n v="-19287752"/>
    <n v="-19287752"/>
    <n v="-30121822"/>
    <n v="-30121822"/>
    <n v="-30121822"/>
    <n v="-23828925"/>
    <n v="-23828925"/>
    <n v="-23828925"/>
    <n v="-13850927"/>
    <n v="-27058102.958333332"/>
    <x v="15"/>
    <s v="  Common Plant "/>
    <n v="19"/>
    <s v="  Common Plant "/>
    <x v="0"/>
    <x v="0"/>
    <s v="46.0.0"/>
  </r>
  <r>
    <x v="635"/>
    <x v="3"/>
    <x v="8"/>
    <x v="613"/>
    <s v="244741.ZZ.ZZ"/>
    <n v="9707309"/>
    <n v="9707309"/>
    <n v="9707309"/>
    <n v="6942304"/>
    <n v="6942304"/>
    <n v="6942304"/>
    <n v="7749213"/>
    <n v="7749213"/>
    <n v="7749213"/>
    <n v="5120687"/>
    <n v="5120687"/>
    <n v="5120687"/>
    <n v="2975908"/>
    <n v="7099403.208333333"/>
    <x v="15"/>
    <s v="  Common Plant "/>
    <n v="19"/>
    <s v="  Common Plant "/>
    <x v="0"/>
    <x v="0"/>
    <s v="46.0.0"/>
  </r>
  <r>
    <x v="636"/>
    <x v="3"/>
    <x v="8"/>
    <x v="614"/>
    <s v="244750.ZZ.ZZ"/>
    <n v="-26310290"/>
    <n v="-26310290"/>
    <n v="-26310290"/>
    <n v="-23116689"/>
    <n v="-23116689"/>
    <n v="-23116689"/>
    <n v="-31723701"/>
    <n v="-31723701"/>
    <n v="-31723701"/>
    <n v="-25021686"/>
    <n v="-25021686"/>
    <n v="-25021686"/>
    <n v="-24111322"/>
    <n v="-26451467.833333332"/>
    <x v="15"/>
    <s v="  Common Plant "/>
    <n v="19"/>
    <s v="  Common Plant "/>
    <x v="0"/>
    <x v="0"/>
    <s v="46.0.0"/>
  </r>
  <r>
    <x v="637"/>
    <x v="3"/>
    <x v="8"/>
    <x v="615"/>
    <s v="244751.ZZ.ZZ"/>
    <n v="0"/>
    <n v="0"/>
    <n v="0"/>
    <n v="3929486"/>
    <n v="3929486"/>
    <n v="3929486"/>
    <n v="6480802"/>
    <n v="6480802"/>
    <n v="6480802"/>
    <n v="5292031"/>
    <n v="5292031"/>
    <n v="5292031"/>
    <n v="5756282"/>
    <n v="4165424.8333333335"/>
    <x v="15"/>
    <s v="  Common Plant "/>
    <n v="19"/>
    <s v="  Common Plant "/>
    <x v="0"/>
    <x v="0"/>
    <s v="46.0.0"/>
  </r>
  <r>
    <x v="638"/>
    <x v="3"/>
    <x v="8"/>
    <x v="616"/>
    <s v="245100.ZZ.ZZ"/>
    <n v="0"/>
    <n v="0"/>
    <n v="0"/>
    <n v="0"/>
    <n v="0"/>
    <n v="0"/>
    <n v="0"/>
    <n v="0"/>
    <n v="-580441.13"/>
    <n v="-471407.82"/>
    <n v="-1016955.82"/>
    <n v="-280323.13"/>
    <n v="0"/>
    <n v="-195760.65833333333"/>
    <x v="15"/>
    <s v="  Common Plant "/>
    <n v="19"/>
    <s v="  Common Plant "/>
    <x v="0"/>
    <x v="0"/>
    <s v="46.0.0"/>
  </r>
  <r>
    <x v="639"/>
    <x v="3"/>
    <x v="8"/>
    <x v="617"/>
    <s v="245740.ZZ.ZZ"/>
    <n v="-1406422.22"/>
    <n v="0"/>
    <n v="0"/>
    <n v="0"/>
    <n v="-1196825.03"/>
    <n v="0"/>
    <n v="0"/>
    <n v="0"/>
    <n v="0"/>
    <n v="0"/>
    <n v="0"/>
    <n v="0"/>
    <n v="0"/>
    <n v="-158336.345"/>
    <x v="15"/>
    <s v="  Common Plant "/>
    <n v="19"/>
    <s v="  Common Plant "/>
    <x v="0"/>
    <x v="0"/>
    <s v="46.0.0"/>
  </r>
  <r>
    <x v="640"/>
    <x v="3"/>
    <x v="8"/>
    <x v="618"/>
    <s v="245745.ZZ.ZZ"/>
    <n v="-26737.71"/>
    <n v="-38778.54"/>
    <n v="-100105.1"/>
    <n v="4732"/>
    <n v="0"/>
    <n v="-375521.49"/>
    <n v="-134423.42000000001"/>
    <n v="0"/>
    <n v="-31005.510000000002"/>
    <n v="-32"/>
    <n v="-6817.92"/>
    <n v="-94919.05"/>
    <n v="0"/>
    <n v="-65853.32375000001"/>
    <x v="15"/>
    <s v="  Common Plant "/>
    <n v="19"/>
    <s v="  Common Plant "/>
    <x v="0"/>
    <x v="0"/>
    <s v="46.0.0"/>
  </r>
  <r>
    <x v="641"/>
    <x v="3"/>
    <x v="8"/>
    <x v="619"/>
    <s v="2457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2"/>
    <x v="0"/>
    <x v="0"/>
    <x v="620"/>
    <s v="252000.CD.AA"/>
    <n v="0"/>
    <n v="0"/>
    <n v="0"/>
    <n v="0"/>
    <n v="0"/>
    <n v="0"/>
    <n v="3765.3"/>
    <n v="3765.3"/>
    <n v="0"/>
    <n v="0"/>
    <n v="0"/>
    <n v="0"/>
    <n v="-375"/>
    <n v="611.92500000000007"/>
    <x v="33"/>
    <s v="  Common Plant "/>
    <n v="19"/>
    <s v="  Common Plant "/>
    <x v="0"/>
    <x v="0"/>
    <s v="21.0.0"/>
  </r>
  <r>
    <x v="642"/>
    <x v="0"/>
    <x v="1"/>
    <x v="620"/>
    <s v="252000.C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2"/>
    <x v="0"/>
    <x v="2"/>
    <x v="620"/>
    <s v="252000.C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2"/>
    <x v="0"/>
    <x v="8"/>
    <x v="620"/>
    <s v="252000.CD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2"/>
    <x v="1"/>
    <x v="2"/>
    <x v="620"/>
    <s v="252000.ED.ID"/>
    <n v="-643433"/>
    <n v="-748330"/>
    <n v="-747330"/>
    <n v="-730388"/>
    <n v="-728388"/>
    <n v="-806388"/>
    <n v="-802388"/>
    <n v="-791777"/>
    <n v="-774812.07000000007"/>
    <n v="-766767.07000000007"/>
    <n v="-792448.07000000007"/>
    <n v="-788448.07000000007"/>
    <n v="-818448.07000000007"/>
    <n v="-767367.06791666674"/>
    <x v="33"/>
    <s v="  Common Plant "/>
    <n v="19"/>
    <s v="  Common Plant "/>
    <x v="0"/>
    <x v="0"/>
    <s v="21.0.0"/>
  </r>
  <r>
    <x v="642"/>
    <x v="1"/>
    <x v="3"/>
    <x v="620"/>
    <s v="252000.ED.WA"/>
    <n v="-226045.5"/>
    <n v="-226045.5"/>
    <n v="-225255.5"/>
    <n v="-256819.5"/>
    <n v="-309946.5"/>
    <n v="-302872.5"/>
    <n v="-331168.5"/>
    <n v="-370898.5"/>
    <n v="-409805.5"/>
    <n v="-409805.5"/>
    <n v="-566425.24"/>
    <n v="-562430.24"/>
    <n v="-562430.24"/>
    <n v="-363809.23750000005"/>
    <x v="33"/>
    <s v="  Common Plant "/>
    <n v="19"/>
    <s v="  Common Plant "/>
    <x v="0"/>
    <x v="0"/>
    <s v="21.0.0"/>
  </r>
  <r>
    <x v="642"/>
    <x v="2"/>
    <x v="0"/>
    <x v="620"/>
    <s v="252000.G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2"/>
    <x v="2"/>
    <x v="6"/>
    <x v="620"/>
    <s v="25200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2"/>
    <x v="2"/>
    <x v="2"/>
    <x v="620"/>
    <s v="252000.GD.ID"/>
    <n v="-66059.73"/>
    <n v="-66059.73"/>
    <n v="-66059.73"/>
    <n v="-66059.73"/>
    <n v="-66059.73"/>
    <n v="-66059.73"/>
    <n v="-66059.73"/>
    <n v="-66059.73"/>
    <n v="-66059.73"/>
    <n v="-66059.73"/>
    <n v="-66059.73"/>
    <n v="-66059.73"/>
    <n v="-66059.73"/>
    <n v="-66059.73"/>
    <x v="33"/>
    <s v="  Common Plant "/>
    <n v="19"/>
    <s v="  Common Plant "/>
    <x v="0"/>
    <x v="0"/>
    <s v="21.0.0"/>
  </r>
  <r>
    <x v="642"/>
    <x v="2"/>
    <x v="7"/>
    <x v="620"/>
    <s v="25200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2"/>
    <x v="2"/>
    <x v="3"/>
    <x v="620"/>
    <s v="252000.GD.WA"/>
    <n v="-11804.07"/>
    <n v="-11804.07"/>
    <n v="-11804.07"/>
    <n v="-11804.07"/>
    <n v="-11804.07"/>
    <n v="-11804.07"/>
    <n v="-11804.07"/>
    <n v="-11804.07"/>
    <n v="-11804.07"/>
    <n v="-11804.07"/>
    <n v="-11804.07"/>
    <n v="-11804.07"/>
    <n v="-11804.07"/>
    <n v="-11804.070000000002"/>
    <x v="33"/>
    <s v="  Common Plant "/>
    <n v="19"/>
    <s v="  Common Plant "/>
    <x v="0"/>
    <x v="0"/>
    <s v="21.0.0"/>
  </r>
  <r>
    <x v="642"/>
    <x v="3"/>
    <x v="8"/>
    <x v="620"/>
    <s v="2520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3"/>
    <x v="3"/>
    <x v="8"/>
    <x v="621"/>
    <s v="2530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4"/>
    <x v="0"/>
    <x v="0"/>
    <x v="622"/>
    <s v="253028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4"/>
    <x v="2"/>
    <x v="1"/>
    <x v="622"/>
    <s v="253028.GD.AN"/>
    <n v="-1499990"/>
    <n v="-1000000"/>
    <n v="-500000"/>
    <n v="0"/>
    <n v="500000"/>
    <n v="0"/>
    <n v="-500000"/>
    <n v="-1000000"/>
    <n v="-1500000"/>
    <n v="-2000000"/>
    <n v="-2500000"/>
    <n v="-2000000"/>
    <n v="-1500000"/>
    <n v="-999999.58333333337"/>
    <x v="24"/>
    <s v="  Common Plant "/>
    <n v="19"/>
    <s v="  Common Plant "/>
    <x v="0"/>
    <x v="0"/>
    <s v="44.0.0"/>
  </r>
  <r>
    <x v="644"/>
    <x v="3"/>
    <x v="8"/>
    <x v="622"/>
    <s v="253028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5"/>
    <x v="1"/>
    <x v="1"/>
    <x v="623"/>
    <s v="25308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6"/>
    <x v="3"/>
    <x v="8"/>
    <x v="624"/>
    <s v="25309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7"/>
    <x v="1"/>
    <x v="1"/>
    <x v="625"/>
    <s v="25310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7"/>
    <x v="3"/>
    <x v="8"/>
    <x v="625"/>
    <s v="2531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8"/>
    <x v="1"/>
    <x v="1"/>
    <x v="626"/>
    <s v="25311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8"/>
    <x v="1"/>
    <x v="3"/>
    <x v="626"/>
    <s v="25311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8"/>
    <x v="3"/>
    <x v="8"/>
    <x v="626"/>
    <s v="25311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49"/>
    <x v="1"/>
    <x v="1"/>
    <x v="627"/>
    <s v="253120.ED.AN"/>
    <n v="-239574.52000000002"/>
    <n v="-236755.99"/>
    <n v="-233937.46"/>
    <n v="-231118.93"/>
    <n v="-228300.4"/>
    <n v="-225481.87"/>
    <n v="-222663.34"/>
    <n v="-219844.81"/>
    <n v="-217026.28"/>
    <n v="-214207.75"/>
    <n v="-211389.22"/>
    <n v="-208570.69"/>
    <n v="-205752.16"/>
    <n v="-222663.34"/>
    <x v="24"/>
    <s v="  Common Plant "/>
    <n v="19"/>
    <s v="  Common Plant "/>
    <x v="0"/>
    <x v="0"/>
    <s v="44.0.0"/>
  </r>
  <r>
    <x v="649"/>
    <x v="3"/>
    <x v="8"/>
    <x v="627"/>
    <s v="25312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50"/>
    <x v="1"/>
    <x v="1"/>
    <x v="628"/>
    <s v="253130.ED.AN"/>
    <n v="-16797.07"/>
    <n v="-16797.07"/>
    <n v="-16797.07"/>
    <n v="-16797.07"/>
    <n v="-16797.07"/>
    <n v="-16797.07"/>
    <n v="-16782.04"/>
    <n v="-16782.04"/>
    <n v="-16782.04"/>
    <n v="-16782.04"/>
    <n v="-16782.04"/>
    <n v="-16782.04"/>
    <n v="-16782.04"/>
    <n v="-16788.928750000003"/>
    <x v="24"/>
    <s v="  Common Plant "/>
    <n v="19"/>
    <s v="  Common Plant "/>
    <x v="0"/>
    <x v="0"/>
    <s v="44.0.0"/>
  </r>
  <r>
    <x v="650"/>
    <x v="3"/>
    <x v="8"/>
    <x v="628"/>
    <s v="25313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51"/>
    <x v="3"/>
    <x v="8"/>
    <x v="629"/>
    <s v="253140.ZZ.ZZ"/>
    <n v="-280959.64"/>
    <n v="-234132.97"/>
    <n v="-187306.34"/>
    <n v="-140479.71"/>
    <n v="-93653.08"/>
    <n v="-46826.450000000004"/>
    <n v="-0.16"/>
    <n v="0"/>
    <n v="0"/>
    <n v="-1854.6000000000001"/>
    <n v="-595381.79"/>
    <n v="-428430.03"/>
    <n v="-296339"/>
    <n v="-168059.53750000001"/>
    <x v="24"/>
    <s v="  Common Plant "/>
    <n v="19"/>
    <s v="  Common Plant "/>
    <x v="0"/>
    <x v="0"/>
    <s v="44.0.0"/>
  </r>
  <r>
    <x v="652"/>
    <x v="1"/>
    <x v="1"/>
    <x v="630"/>
    <s v="25315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52"/>
    <x v="3"/>
    <x v="8"/>
    <x v="630"/>
    <s v="253150.ZZ.ZZ"/>
    <n v="-2999301.99"/>
    <n v="-2999301.99"/>
    <n v="-3014348.82"/>
    <n v="-2715782.12"/>
    <n v="-2715664.77"/>
    <n v="-2715664.77"/>
    <n v="-2514943.12"/>
    <n v="-2500969.9900000002"/>
    <n v="-2500969.9900000002"/>
    <n v="-2257689.37"/>
    <n v="-2257689.37"/>
    <n v="-2257689.37"/>
    <n v="-2003139.72"/>
    <n v="-2579327.8779166671"/>
    <x v="24"/>
    <s v="  Common Plant "/>
    <n v="19"/>
    <s v="  Common Plant "/>
    <x v="0"/>
    <x v="0"/>
    <s v="44.0.0"/>
  </r>
  <r>
    <x v="653"/>
    <x v="1"/>
    <x v="1"/>
    <x v="631"/>
    <s v="253151.ED.AN"/>
    <n v="-1577531.27"/>
    <n v="-1577531.27"/>
    <n v="0"/>
    <n v="0"/>
    <n v="0"/>
    <n v="0"/>
    <n v="0"/>
    <n v="0"/>
    <n v="0"/>
    <n v="0"/>
    <n v="0"/>
    <n v="0"/>
    <n v="0"/>
    <n v="-197191.40875000003"/>
    <x v="24"/>
    <s v="  Common Plant "/>
    <n v="19"/>
    <s v="  Common Plant "/>
    <x v="0"/>
    <x v="0"/>
    <s v="44.0.0"/>
  </r>
  <r>
    <x v="653"/>
    <x v="1"/>
    <x v="3"/>
    <x v="631"/>
    <s v="253151.ED.WA"/>
    <n v="0"/>
    <n v="56340.4"/>
    <n v="-1464850.47"/>
    <n v="-1408510.07"/>
    <n v="-1352169.67"/>
    <n v="-1295829.27"/>
    <n v="-1239488.8700000001"/>
    <n v="-1183148.47"/>
    <n v="-1126808.07"/>
    <n v="-1070467.67"/>
    <n v="-1014127.27"/>
    <n v="-957786.87"/>
    <n v="-901446.47"/>
    <n v="-1042297.4612499998"/>
    <x v="24"/>
    <s v="  Common Plant "/>
    <n v="19"/>
    <s v="  Common Plant "/>
    <x v="0"/>
    <x v="0"/>
    <s v="44.0.0"/>
  </r>
  <r>
    <x v="654"/>
    <x v="3"/>
    <x v="8"/>
    <x v="632"/>
    <s v="253155.ZZ.ZZ"/>
    <n v="-752550.11"/>
    <n v="-751744.5"/>
    <n v="-719460.66"/>
    <n v="-718460.44000000006"/>
    <n v="-718267.94000000006"/>
    <n v="-635812.27"/>
    <n v="-626521.52"/>
    <n v="-625883.22"/>
    <n v="-496777.74"/>
    <n v="-488761.24"/>
    <n v="-468368.93"/>
    <n v="-465096.47000000003"/>
    <n v="-271380.53000000003"/>
    <n v="-602260.02083333337"/>
    <x v="16"/>
    <s v="  Common Plant "/>
    <n v="19"/>
    <s v="  Common Plant "/>
    <x v="0"/>
    <x v="0"/>
    <s v="43.0.0"/>
  </r>
  <r>
    <x v="655"/>
    <x v="3"/>
    <x v="8"/>
    <x v="633"/>
    <s v="25316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56"/>
    <x v="3"/>
    <x v="8"/>
    <x v="634"/>
    <s v="253170.ZZ.ZZ"/>
    <n v="-7265425.9100000001"/>
    <n v="-13169197.08"/>
    <n v="-11632513.67"/>
    <n v="0"/>
    <n v="0"/>
    <n v="0"/>
    <n v="0"/>
    <n v="0"/>
    <n v="0"/>
    <n v="0"/>
    <n v="0"/>
    <n v="0"/>
    <n v="0"/>
    <n v="-2369535.3087499999"/>
    <x v="15"/>
    <s v="  Common Plant "/>
    <n v="19"/>
    <s v="  Common Plant "/>
    <x v="0"/>
    <x v="0"/>
    <s v="46.0.0"/>
  </r>
  <r>
    <x v="657"/>
    <x v="3"/>
    <x v="8"/>
    <x v="501"/>
    <s v="25329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58"/>
    <x v="3"/>
    <x v="8"/>
    <x v="502"/>
    <s v="253291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59"/>
    <x v="3"/>
    <x v="8"/>
    <x v="635"/>
    <s v="2534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60"/>
    <x v="3"/>
    <x v="8"/>
    <x v="636"/>
    <s v="2536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61"/>
    <x v="1"/>
    <x v="1"/>
    <x v="637"/>
    <s v="25385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61"/>
    <x v="2"/>
    <x v="1"/>
    <x v="637"/>
    <s v="25385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62"/>
    <x v="1"/>
    <x v="2"/>
    <x v="638"/>
    <s v="253890.ED.ID"/>
    <n v="186950.16"/>
    <n v="164671.95000000001"/>
    <n v="142375.18"/>
    <n v="120059.83"/>
    <n v="97725.88"/>
    <n v="75373.320000000007"/>
    <n v="53002.130000000005"/>
    <n v="30612.3"/>
    <n v="8203.81"/>
    <n v="-0.01"/>
    <n v="-0.01"/>
    <n v="-0.01"/>
    <n v="-0.01"/>
    <n v="65458.287083333351"/>
    <x v="9"/>
    <s v="  Common Plant "/>
    <n v="19"/>
    <s v="  Common Plant "/>
    <x v="0"/>
    <x v="0"/>
    <s v="23.0.0"/>
  </r>
  <r>
    <x v="663"/>
    <x v="3"/>
    <x v="8"/>
    <x v="639"/>
    <s v="253900.ZZ.ZZ"/>
    <n v="-59249.450000000004"/>
    <n v="-57436.94"/>
    <n v="-55606.21"/>
    <n v="-53757.08"/>
    <n v="-51889.36"/>
    <n v="-50002.87"/>
    <n v="-48097.41"/>
    <n v="-46172.800000000003"/>
    <n v="-44228.840000000004"/>
    <n v="-42265.340000000004"/>
    <n v="-40282.11"/>
    <n v="-38278.94"/>
    <n v="-36255.629999999997"/>
    <n v="-47980.87"/>
    <x v="24"/>
    <s v="  Common Plant "/>
    <n v="19"/>
    <s v="  Common Plant "/>
    <x v="0"/>
    <x v="0"/>
    <s v="44.0.0"/>
  </r>
  <r>
    <x v="664"/>
    <x v="3"/>
    <x v="8"/>
    <x v="640"/>
    <s v="253910.ZZ.ZZ"/>
    <n v="-8806149.4299999997"/>
    <n v="-8744940.0399999991"/>
    <n v="-9109253.8000000007"/>
    <n v="-9051076.7200000007"/>
    <n v="-9210968.1600000001"/>
    <n v="-9261394.1799999997"/>
    <n v="-9245999.8599999994"/>
    <n v="-9047496.2300000004"/>
    <n v="-9313202.9199999999"/>
    <n v="-8814641.9900000002"/>
    <n v="-9052264.4100000001"/>
    <n v="-9090237.0700000003"/>
    <n v="-9170450.9499999993"/>
    <n v="-9077481.2974999994"/>
    <x v="14"/>
    <s v="  Common Plant "/>
    <n v="19"/>
    <s v="  Common Plant "/>
    <x v="0"/>
    <x v="0"/>
    <s v="42.0.0"/>
  </r>
  <r>
    <x v="665"/>
    <x v="3"/>
    <x v="8"/>
    <x v="641"/>
    <s v="253920.ZZ.ZZ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x v="24"/>
    <s v="  Common Plant "/>
    <n v="19"/>
    <s v="  Common Plant "/>
    <x v="0"/>
    <x v="0"/>
    <s v="44.0.0"/>
  </r>
  <r>
    <x v="666"/>
    <x v="3"/>
    <x v="8"/>
    <x v="642"/>
    <s v="2539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67"/>
    <x v="0"/>
    <x v="0"/>
    <x v="643"/>
    <s v="25399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67"/>
    <x v="0"/>
    <x v="1"/>
    <x v="643"/>
    <s v="253990.C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67"/>
    <x v="1"/>
    <x v="2"/>
    <x v="643"/>
    <s v="253990.ED.ID"/>
    <n v="217417"/>
    <n v="223633"/>
    <n v="175203"/>
    <n v="160487"/>
    <n v="137722"/>
    <n v="123122"/>
    <n v="104716"/>
    <n v="140425"/>
    <n v="144510"/>
    <n v="119461"/>
    <n v="162184"/>
    <n v="218694"/>
    <n v="247946"/>
    <n v="161903.20833333334"/>
    <x v="9"/>
    <s v="  Common Plant "/>
    <n v="19"/>
    <s v="  Common Plant "/>
    <x v="0"/>
    <x v="0"/>
    <s v="23.0.0"/>
  </r>
  <r>
    <x v="667"/>
    <x v="1"/>
    <x v="3"/>
    <x v="643"/>
    <s v="253990.ED.WA"/>
    <n v="-242100"/>
    <n v="85647"/>
    <n v="71595"/>
    <n v="19110"/>
    <n v="-1690"/>
    <n v="-37484"/>
    <n v="-63657"/>
    <n v="-49160"/>
    <n v="-381438"/>
    <n v="-347004"/>
    <n v="-352577"/>
    <n v="-597872"/>
    <n v="-592400"/>
    <n v="-172648.33333333334"/>
    <x v="9"/>
    <s v="  Common Plant "/>
    <n v="19"/>
    <s v="  Common Plant "/>
    <x v="0"/>
    <x v="0"/>
    <s v="23.0.0"/>
  </r>
  <r>
    <x v="667"/>
    <x v="2"/>
    <x v="2"/>
    <x v="643"/>
    <s v="253990.GD.ID"/>
    <n v="0"/>
    <n v="0"/>
    <n v="0"/>
    <n v="0"/>
    <n v="0"/>
    <n v="0"/>
    <n v="0"/>
    <n v="0"/>
    <n v="0"/>
    <n v="0"/>
    <n v="0"/>
    <n v="0"/>
    <n v="0"/>
    <n v="0"/>
    <x v="9"/>
    <s v="  Common Plant "/>
    <n v="19"/>
    <s v="  Common Plant "/>
    <x v="0"/>
    <x v="0"/>
    <s v="23.0.0"/>
  </r>
  <r>
    <x v="667"/>
    <x v="2"/>
    <x v="7"/>
    <x v="643"/>
    <s v="253990.GD.OR"/>
    <n v="0"/>
    <n v="0"/>
    <n v="0"/>
    <n v="0"/>
    <n v="0"/>
    <n v="0"/>
    <n v="0"/>
    <n v="0"/>
    <n v="0"/>
    <n v="0"/>
    <n v="0"/>
    <n v="0"/>
    <n v="0"/>
    <n v="0"/>
    <x v="9"/>
    <s v="  Common Plant "/>
    <n v="19"/>
    <s v="  Common Plant "/>
    <x v="0"/>
    <x v="0"/>
    <s v="23.0.0"/>
  </r>
  <r>
    <x v="667"/>
    <x v="2"/>
    <x v="3"/>
    <x v="643"/>
    <s v="253990.GD.WA"/>
    <n v="-658758"/>
    <n v="-755267"/>
    <n v="-565647"/>
    <n v="-455533"/>
    <n v="-342739"/>
    <n v="-195390"/>
    <n v="-140307"/>
    <n v="-116035"/>
    <n v="-123943"/>
    <n v="-156589"/>
    <n v="-357275"/>
    <n v="-576209"/>
    <n v="-703821"/>
    <n v="-372185.29166666669"/>
    <x v="9"/>
    <s v="  Common Plant "/>
    <n v="19"/>
    <s v="  Common Plant "/>
    <x v="0"/>
    <x v="0"/>
    <s v="23.0.0"/>
  </r>
  <r>
    <x v="667"/>
    <x v="3"/>
    <x v="8"/>
    <x v="643"/>
    <s v="25399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68"/>
    <x v="0"/>
    <x v="2"/>
    <x v="644"/>
    <s v="254005.CD.ID"/>
    <n v="-12308073"/>
    <n v="-12308073"/>
    <n v="-12308073"/>
    <n v="-5429144"/>
    <n v="-5429144"/>
    <n v="-5429144"/>
    <n v="-5429144"/>
    <n v="-5429144"/>
    <n v="-5429144"/>
    <n v="-5429144"/>
    <n v="-5429144"/>
    <n v="-5429144"/>
    <n v="-5409558"/>
    <n v="-6861438.125"/>
    <x v="9"/>
    <s v="  Common Plant "/>
    <n v="19"/>
    <s v="  Common Plant "/>
    <x v="0"/>
    <x v="0"/>
    <s v="23.0.0"/>
  </r>
  <r>
    <x v="668"/>
    <x v="2"/>
    <x v="7"/>
    <x v="644"/>
    <s v="254005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69"/>
    <x v="2"/>
    <x v="7"/>
    <x v="645"/>
    <s v="254010.GD.OR"/>
    <n v="-1553984"/>
    <n v="-1553984"/>
    <n v="-1553984"/>
    <n v="-1553984"/>
    <n v="-1553984"/>
    <n v="-1553984"/>
    <n v="-1553984"/>
    <n v="-1553984"/>
    <n v="-1553984"/>
    <n v="-1553984"/>
    <n v="-1553984"/>
    <n v="-1553984"/>
    <n v="-500000"/>
    <n v="-1510068"/>
    <x v="9"/>
    <s v="  Common Plant "/>
    <n v="19"/>
    <s v="  Common Plant "/>
    <x v="0"/>
    <x v="0"/>
    <s v="23.0.0"/>
  </r>
  <r>
    <x v="670"/>
    <x v="1"/>
    <x v="1"/>
    <x v="646"/>
    <s v="254025.ED.AN"/>
    <n v="-3344017.12"/>
    <n v="-3339050.12"/>
    <n v="-3334083.12"/>
    <n v="-3329116.12"/>
    <n v="-3324149.12"/>
    <n v="-3319182.12"/>
    <n v="-3314215.12"/>
    <n v="-3309248.12"/>
    <n v="-3304281.12"/>
    <n v="-3300446.12"/>
    <n v="-3299067.12"/>
    <n v="-3294229.12"/>
    <n v="-3293863.12"/>
    <n v="-3315500.6200000006"/>
    <x v="9"/>
    <s v="  Common Plant "/>
    <n v="19"/>
    <s v="  Common Plant "/>
    <x v="0"/>
    <x v="0"/>
    <s v="23.0.0"/>
  </r>
  <r>
    <x v="671"/>
    <x v="2"/>
    <x v="1"/>
    <x v="647"/>
    <s v="254028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72"/>
    <x v="0"/>
    <x v="0"/>
    <x v="648"/>
    <s v="254090.CD.AA"/>
    <n v="0"/>
    <n v="0"/>
    <n v="0"/>
    <n v="-11140316.16"/>
    <n v="-11056637.43"/>
    <n v="-13873638.699999999"/>
    <n v="-13789959.970000001"/>
    <n v="-13706281.24"/>
    <n v="-13622602.51"/>
    <n v="-13458349.34"/>
    <n v="-13294096.17"/>
    <n v="-13129843"/>
    <n v="-12965589.83"/>
    <n v="-10296209.952916669"/>
    <x v="15"/>
    <s v="  Common Plant "/>
    <n v="19"/>
    <s v="  Common Plant "/>
    <x v="0"/>
    <x v="0"/>
    <s v="46.0.0"/>
  </r>
  <r>
    <x v="673"/>
    <x v="0"/>
    <x v="0"/>
    <x v="649"/>
    <s v="254100.CD.AA"/>
    <n v="0"/>
    <n v="0"/>
    <n v="0"/>
    <n v="-12903652.800000001"/>
    <n v="-7958905.5300000003"/>
    <n v="-17331140.780000001"/>
    <n v="-21119500.690000001"/>
    <n v="-24802879.77"/>
    <n v="-25756526.449999999"/>
    <n v="-25178447.210000001"/>
    <n v="-23882120.800000001"/>
    <n v="-28037521.98"/>
    <n v="-33543257.850000001"/>
    <n v="-16978527.077916667"/>
    <x v="15"/>
    <s v="  Common Plant "/>
    <n v="19"/>
    <s v="  Common Plant "/>
    <x v="0"/>
    <x v="0"/>
    <s v="46.0.0"/>
  </r>
  <r>
    <x v="674"/>
    <x v="1"/>
    <x v="2"/>
    <x v="650"/>
    <s v="25411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75"/>
    <x v="2"/>
    <x v="7"/>
    <x v="651"/>
    <s v="254120.GD.OR"/>
    <n v="1941.65"/>
    <n v="1941.65"/>
    <n v="1941.65"/>
    <n v="1941.65"/>
    <n v="1941.65"/>
    <n v="1941.65"/>
    <n v="1941.65"/>
    <n v="1941.65"/>
    <n v="1941.65"/>
    <n v="1941.65"/>
    <n v="1941.65"/>
    <n v="1941.65"/>
    <n v="1941.65"/>
    <n v="1941.6500000000003"/>
    <x v="9"/>
    <s v="  Common Plant "/>
    <n v="19"/>
    <s v="  Common Plant "/>
    <x v="0"/>
    <x v="0"/>
    <s v="23.0.0"/>
  </r>
  <r>
    <x v="676"/>
    <x v="2"/>
    <x v="1"/>
    <x v="652"/>
    <s v="254180.GD.AN"/>
    <n v="-103608"/>
    <n v="-101824"/>
    <n v="-100040"/>
    <n v="-98256"/>
    <n v="-96472"/>
    <n v="-94688"/>
    <n v="-92904"/>
    <n v="-91120"/>
    <n v="-89336"/>
    <n v="-87552"/>
    <n v="-85768"/>
    <n v="-83984"/>
    <n v="-82200"/>
    <n v="-92904"/>
    <x v="21"/>
    <s v="  Common Plant "/>
    <n v="19"/>
    <s v="  Common Plant "/>
    <x v="0"/>
    <x v="0"/>
    <s v="48.0.0"/>
  </r>
  <r>
    <x v="676"/>
    <x v="3"/>
    <x v="8"/>
    <x v="652"/>
    <s v="2541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77"/>
    <x v="1"/>
    <x v="1"/>
    <x v="653"/>
    <s v="25422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77"/>
    <x v="1"/>
    <x v="3"/>
    <x v="653"/>
    <s v="254220.ED.WA"/>
    <n v="-682364"/>
    <n v="-680530"/>
    <n v="-678696"/>
    <n v="-676862"/>
    <n v="-675028"/>
    <n v="-673194"/>
    <n v="-671360"/>
    <n v="-669526"/>
    <n v="-667692"/>
    <n v="-665858"/>
    <n v="-664024"/>
    <n v="-662190"/>
    <n v="-660356"/>
    <n v="-671360"/>
    <x v="9"/>
    <s v="  Common Plant "/>
    <n v="19"/>
    <s v="  Common Plant "/>
    <x v="0"/>
    <x v="0"/>
    <s v="23.0.0"/>
  </r>
  <r>
    <x v="678"/>
    <x v="2"/>
    <x v="7"/>
    <x v="654"/>
    <s v="254250.GD.OR"/>
    <n v="70470"/>
    <n v="70588"/>
    <n v="70706"/>
    <n v="70824"/>
    <n v="70943"/>
    <n v="71062"/>
    <n v="71181"/>
    <n v="71300"/>
    <n v="71419"/>
    <n v="71539"/>
    <n v="71659"/>
    <n v="71779"/>
    <n v="71899"/>
    <n v="71182.041666666672"/>
    <x v="9"/>
    <s v="  Common Plant "/>
    <n v="19"/>
    <s v="  Common Plant "/>
    <x v="0"/>
    <x v="0"/>
    <s v="23.0.0"/>
  </r>
  <r>
    <x v="679"/>
    <x v="1"/>
    <x v="2"/>
    <x v="655"/>
    <s v="25430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80"/>
    <x v="1"/>
    <x v="1"/>
    <x v="656"/>
    <s v="254325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80"/>
    <x v="1"/>
    <x v="3"/>
    <x v="656"/>
    <s v="254325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81"/>
    <x v="2"/>
    <x v="3"/>
    <x v="657"/>
    <s v="254328.GD.WA"/>
    <n v="-5530.96"/>
    <n v="-4659.28"/>
    <n v="-4007.59"/>
    <n v="-3506.7000000000003"/>
    <n v="-3168.13"/>
    <n v="-3009.16"/>
    <n v="-2905.15"/>
    <n v="-2829.62"/>
    <n v="-2755.3"/>
    <n v="-2656.7200000000003"/>
    <n v="-2293.64"/>
    <n v="-2283.2400000000002"/>
    <n v="-2279.0100000000002"/>
    <n v="-3164.9595833333333"/>
    <x v="9"/>
    <s v="  Common Plant "/>
    <n v="19"/>
    <s v="  Common Plant "/>
    <x v="0"/>
    <x v="0"/>
    <s v="23.0.0"/>
  </r>
  <r>
    <x v="682"/>
    <x v="1"/>
    <x v="2"/>
    <x v="658"/>
    <s v="254331.ED.ID"/>
    <n v="0"/>
    <n v="0"/>
    <n v="0"/>
    <n v="-3846548"/>
    <n v="-3846548"/>
    <n v="-3846548"/>
    <n v="-3859385.86"/>
    <n v="-3862602.01"/>
    <n v="-3865820.85"/>
    <n v="-3869042.37"/>
    <n v="-3667519.5700000003"/>
    <n v="-3583293.84"/>
    <n v="-3314646.92"/>
    <n v="-2992052.6633333336"/>
    <x v="9"/>
    <s v="  Common Plant "/>
    <n v="19"/>
    <s v="  Common Plant "/>
    <x v="0"/>
    <x v="0"/>
    <s v="23.0.0"/>
  </r>
  <r>
    <x v="682"/>
    <x v="1"/>
    <x v="3"/>
    <x v="658"/>
    <s v="254331.ED.WA"/>
    <n v="0"/>
    <n v="0"/>
    <n v="0"/>
    <n v="0"/>
    <n v="0"/>
    <n v="-865031"/>
    <n v="-1041229"/>
    <n v="-1214767"/>
    <n v="-1388305"/>
    <n v="-1561843"/>
    <n v="-1735381"/>
    <n v="-1908919"/>
    <n v="-2082457"/>
    <n v="-896391.95833333337"/>
    <x v="9"/>
    <s v="  Common Plant "/>
    <n v="19"/>
    <s v="  Common Plant "/>
    <x v="0"/>
    <x v="0"/>
    <s v="23.0.0"/>
  </r>
  <r>
    <x v="683"/>
    <x v="1"/>
    <x v="2"/>
    <x v="659"/>
    <s v="254335.ED.ID"/>
    <n v="0"/>
    <n v="0"/>
    <n v="0"/>
    <n v="0"/>
    <n v="0"/>
    <n v="0"/>
    <n v="0"/>
    <n v="0"/>
    <n v="0"/>
    <n v="0"/>
    <n v="0"/>
    <n v="0"/>
    <n v="0"/>
    <n v="0"/>
    <x v="9"/>
    <s v="  Common Plant "/>
    <n v="19"/>
    <s v="  Common Plant "/>
    <x v="0"/>
    <x v="0"/>
    <s v="23.0.0"/>
  </r>
  <r>
    <x v="683"/>
    <x v="2"/>
    <x v="2"/>
    <x v="659"/>
    <s v="254335.GD.ID"/>
    <n v="0"/>
    <n v="0"/>
    <n v="0"/>
    <n v="0"/>
    <n v="0"/>
    <n v="0"/>
    <n v="0"/>
    <n v="0"/>
    <n v="0"/>
    <n v="0"/>
    <n v="0"/>
    <n v="0"/>
    <n v="0"/>
    <n v="0"/>
    <x v="9"/>
    <s v="  Common Plant "/>
    <n v="19"/>
    <s v="  Common Plant "/>
    <x v="0"/>
    <x v="0"/>
    <s v="23.0.0"/>
  </r>
  <r>
    <x v="684"/>
    <x v="1"/>
    <x v="1"/>
    <x v="660"/>
    <s v="254345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84"/>
    <x v="1"/>
    <x v="2"/>
    <x v="660"/>
    <s v="254345.ED.ID"/>
    <n v="0"/>
    <n v="0"/>
    <n v="0"/>
    <n v="0"/>
    <n v="0"/>
    <n v="0"/>
    <n v="0"/>
    <n v="0"/>
    <n v="0"/>
    <n v="0"/>
    <n v="0"/>
    <n v="-11718.87"/>
    <n v="0"/>
    <n v="-976.5725000000001"/>
    <x v="9"/>
    <s v="  Common Plant "/>
    <n v="19"/>
    <s v="  Common Plant "/>
    <x v="0"/>
    <x v="0"/>
    <s v="23.0.0"/>
  </r>
  <r>
    <x v="684"/>
    <x v="1"/>
    <x v="3"/>
    <x v="660"/>
    <s v="254345.ED.WA"/>
    <n v="0"/>
    <n v="0"/>
    <n v="0"/>
    <n v="0"/>
    <n v="0"/>
    <n v="0"/>
    <n v="0"/>
    <n v="0"/>
    <n v="0"/>
    <n v="0"/>
    <n v="0"/>
    <n v="0"/>
    <n v="0"/>
    <n v="0"/>
    <x v="9"/>
    <s v="  Common Plant "/>
    <n v="19"/>
    <s v="  Common Plant "/>
    <x v="0"/>
    <x v="0"/>
    <s v="23.0.0"/>
  </r>
  <r>
    <x v="685"/>
    <x v="1"/>
    <x v="2"/>
    <x v="661"/>
    <s v="254346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85"/>
    <x v="1"/>
    <x v="3"/>
    <x v="661"/>
    <s v="254346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86"/>
    <x v="1"/>
    <x v="3"/>
    <x v="662"/>
    <s v="254360.ED.WA"/>
    <n v="-93221.71"/>
    <n v="-93221.71"/>
    <n v="0"/>
    <n v="0"/>
    <n v="0"/>
    <n v="0"/>
    <n v="0"/>
    <n v="0"/>
    <n v="0"/>
    <n v="0"/>
    <n v="0"/>
    <n v="0"/>
    <n v="0"/>
    <n v="-11652.713750000001"/>
    <x v="9"/>
    <s v="  Common Plant "/>
    <n v="19"/>
    <s v="  Common Plant "/>
    <x v="0"/>
    <x v="0"/>
    <s v="23.0.0"/>
  </r>
  <r>
    <x v="687"/>
    <x v="1"/>
    <x v="1"/>
    <x v="663"/>
    <s v="254399.ED.AN"/>
    <n v="-1206.26"/>
    <n v="-1206.26"/>
    <n v="-1206.26"/>
    <n v="18623.850000000002"/>
    <n v="18623.850000000002"/>
    <n v="18623.850000000002"/>
    <n v="38453.4"/>
    <n v="38453.4"/>
    <n v="38453.4"/>
    <n v="-4361.17"/>
    <n v="-4361.17"/>
    <n v="-4361.17"/>
    <n v="32392.05"/>
    <n v="14277.384583333331"/>
    <x v="9"/>
    <s v="  Common Plant "/>
    <n v="19"/>
    <s v="  Common Plant "/>
    <x v="0"/>
    <x v="0"/>
    <s v="23.0.0"/>
  </r>
  <r>
    <x v="687"/>
    <x v="2"/>
    <x v="0"/>
    <x v="663"/>
    <s v="254399.GD.AA"/>
    <n v="-2396.38"/>
    <n v="-2396.38"/>
    <n v="-2396.38"/>
    <n v="-13937.15"/>
    <n v="-13937.15"/>
    <n v="-13937.15"/>
    <n v="26660.55"/>
    <n v="26660.55"/>
    <n v="26660.55"/>
    <n v="-4072.84"/>
    <n v="-4072.84"/>
    <n v="-4072.84"/>
    <n v="23472.77"/>
    <n v="2641.42625"/>
    <x v="9"/>
    <s v="  Common Plant "/>
    <n v="19"/>
    <s v="  Common Plant "/>
    <x v="0"/>
    <x v="0"/>
    <s v="23.0.0"/>
  </r>
  <r>
    <x v="688"/>
    <x v="2"/>
    <x v="7"/>
    <x v="664"/>
    <s v="25468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89"/>
    <x v="1"/>
    <x v="1"/>
    <x v="665"/>
    <s v="25470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90"/>
    <x v="0"/>
    <x v="0"/>
    <x v="666"/>
    <s v="254740.CD.AA"/>
    <n v="0"/>
    <n v="0"/>
    <n v="0"/>
    <n v="0"/>
    <n v="0"/>
    <n v="0"/>
    <n v="0"/>
    <n v="0"/>
    <n v="0"/>
    <n v="0"/>
    <n v="0"/>
    <n v="0"/>
    <n v="0"/>
    <n v="0"/>
    <x v="15"/>
    <s v="  Common Plant "/>
    <n v="19"/>
    <s v="  Common Plant "/>
    <x v="0"/>
    <x v="0"/>
    <s v="46.0.0"/>
  </r>
  <r>
    <x v="690"/>
    <x v="3"/>
    <x v="8"/>
    <x v="666"/>
    <s v="25474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91"/>
    <x v="0"/>
    <x v="0"/>
    <x v="667"/>
    <s v="25475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92"/>
    <x v="2"/>
    <x v="6"/>
    <x v="668"/>
    <s v="25478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93"/>
    <x v="1"/>
    <x v="1"/>
    <x v="669"/>
    <s v="255000.ED.AN"/>
    <n v="-12420638.140000001"/>
    <n v="-12402188.140000001"/>
    <n v="-12383738.140000001"/>
    <n v="-12365288.140000001"/>
    <n v="-12346838.140000001"/>
    <n v="-12328388.140000001"/>
    <n v="-12309938.140000001"/>
    <n v="-12291488.140000001"/>
    <n v="-12273038.140000001"/>
    <n v="-12271661.140000001"/>
    <n v="-12253693.140000001"/>
    <n v="-12235725.140000001"/>
    <n v="-12234367.140000001"/>
    <n v="-12315790.598333335"/>
    <x v="26"/>
    <s v="  Common Plant "/>
    <n v="19"/>
    <s v="  Common Plant "/>
    <x v="0"/>
    <x v="0"/>
    <s v="22.0.0"/>
  </r>
  <r>
    <x v="693"/>
    <x v="2"/>
    <x v="2"/>
    <x v="669"/>
    <s v="255000.GD.ID"/>
    <n v="-62172"/>
    <n v="-60839"/>
    <n v="-59506"/>
    <n v="-58173"/>
    <n v="-56840"/>
    <n v="-55507"/>
    <n v="-54174"/>
    <n v="-52841"/>
    <n v="-51508"/>
    <n v="-50175"/>
    <n v="-48842"/>
    <n v="-47509"/>
    <n v="-46176"/>
    <n v="-54174"/>
    <x v="26"/>
    <s v="  Common Plant "/>
    <n v="19"/>
    <s v="  Common Plant "/>
    <x v="0"/>
    <x v="0"/>
    <s v="22.0.0"/>
  </r>
  <r>
    <x v="693"/>
    <x v="2"/>
    <x v="3"/>
    <x v="669"/>
    <s v="255000.GD.WA"/>
    <n v="-130248"/>
    <n v="-128268"/>
    <n v="-126288"/>
    <n v="-124308"/>
    <n v="-122328"/>
    <n v="-120348"/>
    <n v="-118368"/>
    <n v="-116388"/>
    <n v="-114408"/>
    <n v="-112428"/>
    <n v="-110448"/>
    <n v="-108468"/>
    <n v="-106488"/>
    <n v="-118368"/>
    <x v="26"/>
    <s v="  Common Plant "/>
    <n v="19"/>
    <s v="  Common Plant "/>
    <x v="0"/>
    <x v="0"/>
    <s v="22.0.0"/>
  </r>
  <r>
    <x v="694"/>
    <x v="3"/>
    <x v="8"/>
    <x v="670"/>
    <s v="257000.ZZ.ZZ"/>
    <n v="-2355118.2000000002"/>
    <n v="-2344323.4500000002"/>
    <n v="-2333528.7000000002"/>
    <n v="-2322733.9500000002"/>
    <n v="-2311939.2000000002"/>
    <n v="-2301144.4500000002"/>
    <n v="-2290349.7000000002"/>
    <n v="-2279554.9500000002"/>
    <n v="-2268760.2000000002"/>
    <n v="-2257965.4500000002"/>
    <n v="-2247170.7000000002"/>
    <n v="-2236375.9500000002"/>
    <n v="-2225581.2000000002"/>
    <n v="-2290349.6999999997"/>
    <x v="19"/>
    <s v="  Common Plant "/>
    <n v="19"/>
    <s v="  Common Plant "/>
    <x v="3"/>
    <x v="3"/>
    <s v="5.4.CD.AA"/>
  </r>
  <r>
    <x v="695"/>
    <x v="0"/>
    <x v="0"/>
    <x v="671"/>
    <s v="28219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95"/>
    <x v="3"/>
    <x v="8"/>
    <x v="671"/>
    <s v="282190.ZZ.ZZ"/>
    <n v="-63773.47"/>
    <n v="-63390.47"/>
    <n v="-63773.47"/>
    <n v="-63773.47"/>
    <n v="-63773.47"/>
    <n v="-63773.47"/>
    <n v="-63773.47"/>
    <n v="-63773.47"/>
    <n v="-63773.47"/>
    <n v="-54762.47"/>
    <n v="-54762.47"/>
    <n v="-54762.47"/>
    <n v="-54762.47"/>
    <n v="-61113.344999999979"/>
    <x v="27"/>
    <s v="  Common Plant "/>
    <n v="19"/>
    <s v="  Common Plant "/>
    <x v="0"/>
    <x v="0"/>
    <s v="47.0.0"/>
  </r>
  <r>
    <x v="696"/>
    <x v="3"/>
    <x v="8"/>
    <x v="672"/>
    <s v="282380.ZZ.ZZ"/>
    <n v="288948.10000000003"/>
    <n v="293887.10000000003"/>
    <n v="292461.10000000003"/>
    <n v="295974.10000000003"/>
    <n v="302999.77"/>
    <n v="306512.77"/>
    <n v="310025.77"/>
    <n v="313538.77"/>
    <n v="317051.77"/>
    <n v="301794.77"/>
    <n v="305307.77"/>
    <n v="308820.77"/>
    <n v="341849.77"/>
    <n v="305314.44958333333"/>
    <x v="27"/>
    <s v="  Common Plant "/>
    <n v="19"/>
    <s v="  Common Plant "/>
    <x v="0"/>
    <x v="0"/>
    <s v="47.0.0"/>
  </r>
  <r>
    <x v="697"/>
    <x v="0"/>
    <x v="0"/>
    <x v="673"/>
    <s v="28240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97"/>
    <x v="0"/>
    <x v="1"/>
    <x v="673"/>
    <s v="282400.C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97"/>
    <x v="1"/>
    <x v="1"/>
    <x v="673"/>
    <s v="28240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97"/>
    <x v="1"/>
    <x v="2"/>
    <x v="673"/>
    <s v="28240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97"/>
    <x v="2"/>
    <x v="0"/>
    <x v="673"/>
    <s v="282400.G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97"/>
    <x v="2"/>
    <x v="1"/>
    <x v="673"/>
    <s v="28240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97"/>
    <x v="2"/>
    <x v="5"/>
    <x v="673"/>
    <s v="282400.GD.AS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97"/>
    <x v="2"/>
    <x v="2"/>
    <x v="673"/>
    <s v="282400.G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97"/>
    <x v="2"/>
    <x v="7"/>
    <x v="673"/>
    <s v="28240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98"/>
    <x v="2"/>
    <x v="6"/>
    <x v="674"/>
    <s v="28268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98"/>
    <x v="2"/>
    <x v="7"/>
    <x v="674"/>
    <s v="282680.GD.OR"/>
    <n v="-858783.12"/>
    <n v="-858783.12"/>
    <n v="-858783.12"/>
    <n v="-858783.12"/>
    <n v="-858783.12"/>
    <n v="-858783.12"/>
    <n v="-858783.12"/>
    <n v="-858783.12"/>
    <n v="-858783.12"/>
    <n v="-858783.12"/>
    <n v="-858783.12"/>
    <n v="-858783.12"/>
    <n v="-858783.12"/>
    <n v="-858783.11999999976"/>
    <x v="27"/>
    <s v="  Common Plant "/>
    <n v="19"/>
    <s v="  Common Plant "/>
    <x v="0"/>
    <x v="0"/>
    <s v="47.0.0"/>
  </r>
  <r>
    <x v="698"/>
    <x v="3"/>
    <x v="8"/>
    <x v="674"/>
    <s v="2826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699"/>
    <x v="2"/>
    <x v="6"/>
    <x v="675"/>
    <s v="28278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00"/>
    <x v="1"/>
    <x v="1"/>
    <x v="676"/>
    <s v="28280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00"/>
    <x v="2"/>
    <x v="1"/>
    <x v="676"/>
    <s v="28280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00"/>
    <x v="2"/>
    <x v="7"/>
    <x v="676"/>
    <s v="28280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00"/>
    <x v="3"/>
    <x v="8"/>
    <x v="676"/>
    <s v="28280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01"/>
    <x v="0"/>
    <x v="0"/>
    <x v="677"/>
    <s v="282900.CD.AA"/>
    <n v="-35556262.530000001"/>
    <n v="-36030809.530000001"/>
    <n v="-35668513.530000001"/>
    <n v="-35780764.530000001"/>
    <n v="-36005266.530000001"/>
    <n v="-36117517.530000001"/>
    <n v="-36229768.530000001"/>
    <n v="-36342019.530000001"/>
    <n v="-36454270.530000001"/>
    <n v="-39292630.530000001"/>
    <n v="-39404881.530000001"/>
    <n v="-39517132.530000001"/>
    <n v="-43057166.530000001"/>
    <n v="-37179190.779999994"/>
    <x v="26"/>
    <s v="  Common Plant "/>
    <n v="19"/>
    <s v="  Common Plant "/>
    <x v="0"/>
    <x v="0"/>
    <s v="22.0.0"/>
  </r>
  <r>
    <x v="701"/>
    <x v="0"/>
    <x v="1"/>
    <x v="677"/>
    <s v="282900.CD.AN"/>
    <n v="-1901094.33"/>
    <n v="-1906672.33"/>
    <n v="-1906256.33"/>
    <n v="-1911417.33"/>
    <n v="-1921740.6600000001"/>
    <n v="-1926902.6600000001"/>
    <n v="-1932064.6600000001"/>
    <n v="-1937226.6600000001"/>
    <n v="-1942388.6600000001"/>
    <n v="-1947550.6600000001"/>
    <n v="-1952712.6600000001"/>
    <n v="-1957874.6600000001"/>
    <n v="-1963033.6600000001"/>
    <n v="-1931239.2720833337"/>
    <x v="26"/>
    <s v="  Common Plant "/>
    <n v="19"/>
    <s v="  Common Plant "/>
    <x v="0"/>
    <x v="0"/>
    <s v="22.0.0"/>
  </r>
  <r>
    <x v="701"/>
    <x v="1"/>
    <x v="0"/>
    <x v="677"/>
    <s v="282900.ED.AA"/>
    <n v="0"/>
    <n v="0"/>
    <n v="0"/>
    <n v="0"/>
    <n v="0"/>
    <n v="0"/>
    <n v="0"/>
    <n v="0"/>
    <n v="0"/>
    <n v="0"/>
    <n v="0"/>
    <n v="0"/>
    <n v="0"/>
    <n v="0"/>
    <x v="26"/>
    <s v="  Common Plant "/>
    <n v="19"/>
    <s v="  Common Plant "/>
    <x v="0"/>
    <x v="0"/>
    <s v="22.0.0"/>
  </r>
  <r>
    <x v="701"/>
    <x v="1"/>
    <x v="1"/>
    <x v="677"/>
    <s v="282900.ED.AN"/>
    <n v="-283643453.10000002"/>
    <n v="-284283156.10000002"/>
    <n v="-284257482.10000002"/>
    <n v="-285086841.10000002"/>
    <n v="-286530228.76999998"/>
    <n v="-287251922.76999998"/>
    <n v="-287973616.76999998"/>
    <n v="-288695310.76999998"/>
    <n v="-289417004.76999998"/>
    <n v="-289999906.76999998"/>
    <n v="-290721600.76999998"/>
    <n v="-291443294.76999998"/>
    <n v="-298124104.76999998"/>
    <n v="-288045345.36624998"/>
    <x v="26"/>
    <s v="  Common Plant "/>
    <n v="19"/>
    <s v="  Common Plant "/>
    <x v="0"/>
    <x v="0"/>
    <s v="22.0.0"/>
  </r>
  <r>
    <x v="701"/>
    <x v="2"/>
    <x v="0"/>
    <x v="677"/>
    <s v="282900.G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01"/>
    <x v="2"/>
    <x v="1"/>
    <x v="677"/>
    <s v="282900.GD.AN"/>
    <n v="-62634971.869999997"/>
    <n v="-62900724.869999997"/>
    <n v="-62898624.869999997"/>
    <n v="-63135067.869999997"/>
    <n v="-63635163.869999997"/>
    <n v="-63885211.869999997"/>
    <n v="-64135259.869999997"/>
    <n v="-64385307.869999997"/>
    <n v="-64635355.869999997"/>
    <n v="-65032177.869999997"/>
    <n v="-65282225.869999997"/>
    <n v="-65532273.869999997"/>
    <n v="-66047311.869999997"/>
    <n v="-64149878.036666662"/>
    <x v="26"/>
    <s v="  Common Plant "/>
    <n v="19"/>
    <s v="  Common Plant "/>
    <x v="0"/>
    <x v="0"/>
    <s v="22.0.0"/>
  </r>
  <r>
    <x v="701"/>
    <x v="2"/>
    <x v="5"/>
    <x v="677"/>
    <s v="282900.GD.AS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01"/>
    <x v="2"/>
    <x v="6"/>
    <x v="677"/>
    <s v="28290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01"/>
    <x v="2"/>
    <x v="7"/>
    <x v="677"/>
    <s v="282900.GD.OR"/>
    <n v="-34847222.920000002"/>
    <n v="-35010572.920000002"/>
    <n v="-35001331.920000002"/>
    <n v="-35155440.920000002"/>
    <n v="-35463658.25"/>
    <n v="-35617767.25"/>
    <n v="-35771876.25"/>
    <n v="-35925985.25"/>
    <n v="-36080094.25"/>
    <n v="-36129635.25"/>
    <n v="-36283744.25"/>
    <n v="-36437853.25"/>
    <n v="-37336922.25"/>
    <n v="-35747502.695416667"/>
    <x v="26"/>
    <s v="  Common Plant "/>
    <n v="19"/>
    <s v="  Common Plant "/>
    <x v="0"/>
    <x v="0"/>
    <s v="22.0.0"/>
  </r>
  <r>
    <x v="702"/>
    <x v="0"/>
    <x v="0"/>
    <x v="337"/>
    <s v="283000.C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02"/>
    <x v="1"/>
    <x v="3"/>
    <x v="337"/>
    <s v="283000.ED.WA"/>
    <n v="-9915"/>
    <n v="-9915"/>
    <n v="-9915"/>
    <n v="-9915"/>
    <n v="-9915"/>
    <n v="-9915"/>
    <n v="-9915"/>
    <n v="-9915"/>
    <n v="-9915"/>
    <n v="-9915"/>
    <n v="0"/>
    <n v="0"/>
    <n v="0"/>
    <n v="-7849.375"/>
    <x v="26"/>
    <s v="  Common Plant "/>
    <n v="19"/>
    <s v="  Common Plant "/>
    <x v="0"/>
    <x v="0"/>
    <s v="22.0.0"/>
  </r>
  <r>
    <x v="703"/>
    <x v="0"/>
    <x v="2"/>
    <x v="678"/>
    <s v="283005.CD.ID"/>
    <n v="-2319598"/>
    <n v="-2319598"/>
    <n v="-2319598"/>
    <n v="-1023184"/>
    <n v="-1023184"/>
    <n v="-1023184"/>
    <n v="-1023184"/>
    <n v="-1023184"/>
    <n v="-1023184"/>
    <n v="-1023184"/>
    <n v="-1023184"/>
    <n v="-1023184"/>
    <n v="-1019493"/>
    <n v="-1293116.4583333333"/>
    <x v="21"/>
    <s v="  Common Plant "/>
    <n v="19"/>
    <s v="  Common Plant "/>
    <x v="0"/>
    <x v="0"/>
    <s v="48.0.0"/>
  </r>
  <r>
    <x v="703"/>
    <x v="3"/>
    <x v="8"/>
    <x v="678"/>
    <s v="283005.ZZ.ZZ"/>
    <n v="-4307826"/>
    <n v="-4307826"/>
    <n v="-4307826"/>
    <n v="-1900200"/>
    <n v="-1900200"/>
    <n v="-1900200"/>
    <n v="-1900200"/>
    <n v="-1900200"/>
    <n v="-1900200"/>
    <n v="-1900200"/>
    <n v="-1900200"/>
    <n v="-1900200"/>
    <n v="-1893345"/>
    <n v="-2401503.125"/>
    <x v="21"/>
    <s v="  Common Plant "/>
    <n v="19"/>
    <s v="  Common Plant "/>
    <x v="0"/>
    <x v="0"/>
    <s v="48.0.0"/>
  </r>
  <r>
    <x v="704"/>
    <x v="2"/>
    <x v="7"/>
    <x v="679"/>
    <s v="283010.GD.OR"/>
    <n v="-292866"/>
    <n v="-292866"/>
    <n v="-292866"/>
    <n v="-292866"/>
    <n v="-292866"/>
    <n v="-292866"/>
    <n v="-292866"/>
    <n v="-292866"/>
    <n v="-292866"/>
    <n v="-292866"/>
    <n v="-292866"/>
    <n v="-292866"/>
    <n v="-94231"/>
    <n v="-284589.54166666669"/>
    <x v="21"/>
    <s v="  Common Plant "/>
    <n v="19"/>
    <s v="  Common Plant "/>
    <x v="0"/>
    <x v="0"/>
    <s v="48.0.0"/>
  </r>
  <r>
    <x v="704"/>
    <x v="3"/>
    <x v="8"/>
    <x v="679"/>
    <s v="283010.ZZ.ZZ"/>
    <n v="-543894"/>
    <n v="-543894"/>
    <n v="-543894"/>
    <n v="-543894"/>
    <n v="-543894"/>
    <n v="-543894"/>
    <n v="-543894"/>
    <n v="-543894"/>
    <n v="-543894"/>
    <n v="-543894"/>
    <n v="-543894"/>
    <n v="-543894"/>
    <n v="-175000"/>
    <n v="-528523.41666666663"/>
    <x v="21"/>
    <s v="  Common Plant "/>
    <n v="19"/>
    <s v="  Common Plant "/>
    <x v="0"/>
    <x v="0"/>
    <s v="48.0.0"/>
  </r>
  <r>
    <x v="705"/>
    <x v="1"/>
    <x v="2"/>
    <x v="680"/>
    <s v="283040.ED.ID"/>
    <n v="-318328.3"/>
    <n v="-305378.3"/>
    <n v="-292428.3"/>
    <n v="-279478.3"/>
    <n v="-266528.3"/>
    <n v="-253578.30000000002"/>
    <n v="-240628.30000000002"/>
    <n v="-227678.30000000002"/>
    <n v="-214728.30000000002"/>
    <n v="-196834.55000000002"/>
    <n v="-178940.80000000002"/>
    <n v="-161047.05000000002"/>
    <n v="-143153.30000000002"/>
    <n v="-237332.46666666665"/>
    <x v="26"/>
    <s v="  Common Plant "/>
    <n v="19"/>
    <s v="  Common Plant "/>
    <x v="0"/>
    <x v="0"/>
    <s v="22.0.0"/>
  </r>
  <r>
    <x v="706"/>
    <x v="1"/>
    <x v="2"/>
    <x v="681"/>
    <s v="28305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07"/>
    <x v="3"/>
    <x v="8"/>
    <x v="682"/>
    <s v="283070.ZZ.ZZ"/>
    <n v="-9765010.2100000009"/>
    <n v="-9713636.5600000005"/>
    <n v="-9662262.9100000001"/>
    <n v="-9610889.2599999998"/>
    <n v="-9559515.6400000006"/>
    <n v="-8492903.9900000002"/>
    <n v="-8441530.3399999999"/>
    <n v="-8390156.6899999995"/>
    <n v="-8338783.04"/>
    <n v="-8315610.4400000004"/>
    <n v="-8292437.8399999999"/>
    <n v="-8269265.2400000002"/>
    <n v="-8246092.6399999997"/>
    <n v="-8841045.28125"/>
    <x v="27"/>
    <s v="  Common Plant "/>
    <n v="19"/>
    <s v="  Common Plant "/>
    <x v="0"/>
    <x v="0"/>
    <s v="47.0.0"/>
  </r>
  <r>
    <x v="708"/>
    <x v="1"/>
    <x v="2"/>
    <x v="683"/>
    <s v="283080.ED.ID"/>
    <n v="-65430.04"/>
    <n v="-57632.67"/>
    <n v="-49828.800000000003"/>
    <n v="-42018.43"/>
    <n v="-34201.550000000003"/>
    <n v="-26378.15"/>
    <n v="-18548.23"/>
    <n v="-10711.79"/>
    <n v="-2868.82"/>
    <n v="2.52"/>
    <n v="2.52"/>
    <n v="2.52"/>
    <n v="2.52"/>
    <n v="-22907.886666666673"/>
    <x v="26"/>
    <s v="  Common Plant "/>
    <n v="19"/>
    <s v="  Common Plant "/>
    <x v="0"/>
    <x v="0"/>
    <s v="22.0.0"/>
  </r>
  <r>
    <x v="709"/>
    <x v="1"/>
    <x v="2"/>
    <x v="364"/>
    <s v="283090.ED.ID"/>
    <n v="-56300.5"/>
    <n v="-157529.25"/>
    <n v="-148160.80000000002"/>
    <n v="-138792.35"/>
    <n v="-129423.90000000001"/>
    <n v="-120055.45"/>
    <n v="-110687"/>
    <n v="-101318.55"/>
    <n v="-91950.1"/>
    <n v="-82581.650000000009"/>
    <n v="-73213.2"/>
    <n v="-63844.75"/>
    <n v="-54476.3"/>
    <n v="-106078.78333333333"/>
    <x v="26"/>
    <s v="  Common Plant "/>
    <n v="19"/>
    <s v="  Common Plant "/>
    <x v="0"/>
    <x v="0"/>
    <s v="22.0.0"/>
  </r>
  <r>
    <x v="710"/>
    <x v="3"/>
    <x v="8"/>
    <x v="684"/>
    <s v="283110.ZZ.ZZ"/>
    <n v="-2542899.0700000003"/>
    <n v="-3719112.67"/>
    <n v="-3495704.02"/>
    <n v="-3694119.43"/>
    <n v="-2785616.94"/>
    <n v="-6065899.2800000003"/>
    <n v="-7391825.25"/>
    <n v="-8681007.9299999997"/>
    <n v="-8811629.8699999992"/>
    <n v="-8647463.7899999991"/>
    <n v="-3912000.51"/>
    <n v="-5238402.38"/>
    <n v="-6851200.3300000001"/>
    <n v="-5594985.980833333"/>
    <x v="26"/>
    <s v="  Common Plant "/>
    <n v="19"/>
    <s v="  Common Plant "/>
    <x v="0"/>
    <x v="0"/>
    <s v="22.0.0"/>
  </r>
  <r>
    <x v="711"/>
    <x v="1"/>
    <x v="3"/>
    <x v="685"/>
    <s v="283120.ED.WA"/>
    <n v="-2935347"/>
    <n v="-2898655"/>
    <n v="-2861963"/>
    <n v="-2825271"/>
    <n v="-2788579"/>
    <n v="-2751887"/>
    <n v="-2715195"/>
    <n v="-2678503"/>
    <n v="-2641811"/>
    <n v="-2605119"/>
    <n v="-2568427"/>
    <n v="-2531735"/>
    <n v="-2495043"/>
    <n v="-2715195"/>
    <x v="26"/>
    <s v="  Common Plant "/>
    <n v="19"/>
    <s v="  Common Plant "/>
    <x v="0"/>
    <x v="0"/>
    <s v="22.0.0"/>
  </r>
  <r>
    <x v="712"/>
    <x v="0"/>
    <x v="0"/>
    <x v="686"/>
    <s v="283150.CD.AA"/>
    <n v="2039687.3"/>
    <n v="2206183.14"/>
    <n v="2436554.5499999998"/>
    <n v="2578461.71"/>
    <n v="2694852.68"/>
    <n v="2850389.48"/>
    <n v="3009279.52"/>
    <n v="3166411.22"/>
    <n v="3309379.0300000003"/>
    <n v="3448958.33"/>
    <n v="3452875.23"/>
    <n v="3544265.61"/>
    <n v="3703194.21"/>
    <n v="2964087.6045833337"/>
    <x v="27"/>
    <s v="  Common Plant "/>
    <n v="19"/>
    <s v="  Common Plant "/>
    <x v="3"/>
    <x v="3"/>
    <s v="47.4.CD.AA"/>
  </r>
  <r>
    <x v="712"/>
    <x v="1"/>
    <x v="2"/>
    <x v="686"/>
    <s v="283150.ED.ID"/>
    <n v="-21.080000000000002"/>
    <n v="-21.080000000000002"/>
    <n v="-21.080000000000002"/>
    <n v="-21.080000000000002"/>
    <n v="-21.080000000000002"/>
    <n v="-21.080000000000002"/>
    <n v="-21.080000000000002"/>
    <n v="-21.080000000000002"/>
    <n v="-21.080000000000002"/>
    <n v="-21.080000000000002"/>
    <n v="-21.080000000000002"/>
    <n v="-21.080000000000002"/>
    <n v="-21.080000000000002"/>
    <n v="-21.080000000000005"/>
    <x v="27"/>
    <s v="  Common Plant "/>
    <n v="19"/>
    <s v="  Common Plant "/>
    <x v="3"/>
    <x v="12"/>
    <s v="47.4.ED.ID"/>
  </r>
  <r>
    <x v="712"/>
    <x v="1"/>
    <x v="3"/>
    <x v="686"/>
    <s v="283150.ED.WA"/>
    <n v="-17.86"/>
    <n v="-17.86"/>
    <n v="-17.86"/>
    <n v="-17.86"/>
    <n v="-17.86"/>
    <n v="-17.86"/>
    <n v="-17.86"/>
    <n v="-17.86"/>
    <n v="-17.86"/>
    <n v="-17.86"/>
    <n v="-17.86"/>
    <n v="-17.86"/>
    <n v="-17.86"/>
    <n v="-17.860000000000003"/>
    <x v="27"/>
    <s v="  Common Plant "/>
    <n v="19"/>
    <s v="  Common Plant "/>
    <x v="3"/>
    <x v="5"/>
    <s v="47.4.ED.WA"/>
  </r>
  <r>
    <x v="712"/>
    <x v="2"/>
    <x v="3"/>
    <x v="686"/>
    <s v="283150.GD.WA"/>
    <n v="20.62"/>
    <n v="20.62"/>
    <n v="20.62"/>
    <n v="20.62"/>
    <n v="20.62"/>
    <n v="20.62"/>
    <n v="20.62"/>
    <n v="20.62"/>
    <n v="20.62"/>
    <n v="20.62"/>
    <n v="20.62"/>
    <n v="20.62"/>
    <n v="20.62"/>
    <n v="20.62"/>
    <x v="27"/>
    <s v="  Common Plant "/>
    <n v="19"/>
    <s v="  Common Plant "/>
    <x v="3"/>
    <x v="8"/>
    <s v="47.4.GD.WA"/>
  </r>
  <r>
    <x v="712"/>
    <x v="3"/>
    <x v="8"/>
    <x v="686"/>
    <s v="283150.ZZ.ZZ"/>
    <n v="-59302"/>
    <n v="-59302"/>
    <n v="-59302"/>
    <n v="-59302"/>
    <n v="-59302"/>
    <n v="-59302"/>
    <n v="-59302"/>
    <n v="-59302"/>
    <n v="-59302"/>
    <n v="-155650"/>
    <n v="-155650"/>
    <n v="-155650"/>
    <n v="-155650"/>
    <n v="-87403.5"/>
    <x v="27"/>
    <s v="  Common Plant "/>
    <n v="19"/>
    <s v="  Common Plant "/>
    <x v="3"/>
    <x v="3"/>
    <s v="47.4.CD.AA"/>
  </r>
  <r>
    <x v="713"/>
    <x v="3"/>
    <x v="8"/>
    <x v="687"/>
    <s v="283151.ZZ.ZZ"/>
    <n v="-107242684"/>
    <n v="-106696360"/>
    <n v="-106150036"/>
    <n v="-105603712"/>
    <n v="-105057388"/>
    <n v="-104511064"/>
    <n v="-103964740"/>
    <n v="-103418416"/>
    <n v="-102872092"/>
    <n v="-102325768"/>
    <n v="-101779444"/>
    <n v="-101233120"/>
    <n v="-54944504"/>
    <n v="-102058811.16666667"/>
    <x v="20"/>
    <s v="  Common Plant "/>
    <n v="19"/>
    <s v="  Common Plant "/>
    <x v="0"/>
    <x v="0"/>
    <s v="26.0.0"/>
  </r>
  <r>
    <x v="714"/>
    <x v="0"/>
    <x v="0"/>
    <x v="688"/>
    <s v="283152.CD.AA"/>
    <n v="111120.73"/>
    <n v="388757.27"/>
    <n v="372752.34"/>
    <n v="361138.97000000003"/>
    <n v="368436.81"/>
    <n v="367580.25"/>
    <n v="383558.91000000003"/>
    <n v="383483.62"/>
    <n v="405395.05"/>
    <n v="404236.21"/>
    <n v="401069.04000000004"/>
    <n v="416831.01"/>
    <n v="419875.46"/>
    <n v="376561.46458333335"/>
    <x v="27"/>
    <s v="  Common Plant "/>
    <n v="19"/>
    <s v="  Common Plant "/>
    <x v="3"/>
    <x v="3"/>
    <s v="47.4.CD.AA"/>
  </r>
  <r>
    <x v="715"/>
    <x v="0"/>
    <x v="0"/>
    <x v="689"/>
    <s v="283153.CD.AA"/>
    <n v="229242.91"/>
    <n v="232281.84"/>
    <n v="237574.36000000002"/>
    <n v="241919.62"/>
    <n v="246044.78"/>
    <n v="249644.6"/>
    <n v="256665.74000000002"/>
    <n v="260806.95"/>
    <n v="264279.49"/>
    <n v="265890.40000000002"/>
    <n v="267680.17"/>
    <n v="271384.49"/>
    <n v="276095.42"/>
    <n v="253903.46708333338"/>
    <x v="27"/>
    <s v="  Common Plant "/>
    <n v="19"/>
    <s v="  Common Plant "/>
    <x v="3"/>
    <x v="3"/>
    <s v="47.4.CD.AA"/>
  </r>
  <r>
    <x v="716"/>
    <x v="0"/>
    <x v="0"/>
    <x v="690"/>
    <s v="283170.CD.AA"/>
    <n v="-65464606.170000002"/>
    <n v="-65464606.170000002"/>
    <n v="-65464606.170000002"/>
    <n v="-63150909.030000001"/>
    <n v="-63150909.030000001"/>
    <n v="-63150909.030000001"/>
    <n v="-60837211.890000001"/>
    <n v="-60837211.890000001"/>
    <n v="-60837211.890000001"/>
    <n v="-58523514.75"/>
    <n v="-58523514.75"/>
    <n v="-58523514.75"/>
    <n v="-62885005.75"/>
    <n v="-61886577.109166659"/>
    <x v="21"/>
    <s v="  Common Plant "/>
    <n v="19"/>
    <s v="  Common Plant "/>
    <x v="0"/>
    <x v="0"/>
    <s v="48.0.0"/>
  </r>
  <r>
    <x v="716"/>
    <x v="3"/>
    <x v="8"/>
    <x v="690"/>
    <s v="28317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17"/>
    <x v="1"/>
    <x v="3"/>
    <x v="691"/>
    <s v="283180.ED.WA"/>
    <n v="-4916337"/>
    <n v="-4916337"/>
    <n v="-4916337"/>
    <n v="-4731966"/>
    <n v="-4731966"/>
    <n v="-4731966"/>
    <n v="-4547596"/>
    <n v="-4547596"/>
    <n v="-4547596"/>
    <n v="-4363225"/>
    <n v="-4363225"/>
    <n v="-4363225"/>
    <n v="-4178855"/>
    <n v="-4609052.583333333"/>
    <x v="21"/>
    <s v="  Common Plant "/>
    <n v="19"/>
    <s v="  Common Plant "/>
    <x v="0"/>
    <x v="0"/>
    <s v="48.0.0"/>
  </r>
  <r>
    <x v="717"/>
    <x v="3"/>
    <x v="8"/>
    <x v="691"/>
    <s v="28318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18"/>
    <x v="1"/>
    <x v="1"/>
    <x v="692"/>
    <s v="283200.ED.AN"/>
    <n v="-359958.35000000003"/>
    <n v="-353980.54"/>
    <n v="-348002.73"/>
    <n v="-342024.92"/>
    <n v="-336047.11"/>
    <n v="-330069.3"/>
    <n v="-324091.49"/>
    <n v="-318113.68"/>
    <n v="-312135.87"/>
    <n v="-306158.06"/>
    <n v="-300180.25"/>
    <n v="-294202.44"/>
    <n v="-288224.63"/>
    <n v="-324091.49"/>
    <x v="26"/>
    <s v="  Common Plant "/>
    <n v="19"/>
    <s v="  Common Plant "/>
    <x v="0"/>
    <x v="0"/>
    <s v="22.0.0"/>
  </r>
  <r>
    <x v="719"/>
    <x v="1"/>
    <x v="3"/>
    <x v="693"/>
    <s v="283280.ED.WA"/>
    <n v="7765317.1799999997"/>
    <n v="7750692.0800000001"/>
    <n v="7669199.8300000001"/>
    <n v="7596908.7800000003"/>
    <n v="7515624.0800000001"/>
    <n v="7648584.8799999999"/>
    <n v="7470219.6299999999"/>
    <n v="7229166.2300000004"/>
    <n v="7122433.3799999999"/>
    <n v="7020555.0300000003"/>
    <n v="6923823.0800000001"/>
    <n v="6830150.4800000004"/>
    <n v="6266256.7300000004"/>
    <n v="7316095.3695833348"/>
    <x v="26"/>
    <s v="  Common Plant "/>
    <n v="19"/>
    <s v="  Common Plant "/>
    <x v="0"/>
    <x v="0"/>
    <s v="22.0.0"/>
  </r>
  <r>
    <x v="720"/>
    <x v="1"/>
    <x v="3"/>
    <x v="694"/>
    <s v="283305.ED.WA"/>
    <n v="96953.5"/>
    <n v="87053.05"/>
    <n v="127584.73"/>
    <n v="149355.08000000002"/>
    <n v="240762.13"/>
    <n v="334788.58"/>
    <n v="399431.48"/>
    <n v="399833.63"/>
    <n v="379413.58"/>
    <n v="375749.63"/>
    <n v="445567.08"/>
    <n v="458234.28"/>
    <n v="562431.73"/>
    <n v="310622.1554166667"/>
    <x v="26"/>
    <s v="  Common Plant "/>
    <n v="19"/>
    <s v="  Common Plant "/>
    <x v="0"/>
    <x v="0"/>
    <s v="22.0.0"/>
  </r>
  <r>
    <x v="721"/>
    <x v="1"/>
    <x v="3"/>
    <x v="695"/>
    <s v="283312.ED.WA"/>
    <n v="-1388333.25"/>
    <n v="-1348666.58"/>
    <n v="-1308999.9100000001"/>
    <n v="-1269333.24"/>
    <n v="-1229666.57"/>
    <n v="-1189999.8999999999"/>
    <n v="-1150333.23"/>
    <n v="-1110666.56"/>
    <n v="-1070999.8899999999"/>
    <n v="-1031333.22"/>
    <n v="-991666.55"/>
    <n v="-951999.88"/>
    <n v="-912333.21"/>
    <n v="-1150333.2300000004"/>
    <x v="26"/>
    <s v="  Common Plant "/>
    <n v="19"/>
    <s v="  Common Plant "/>
    <x v="0"/>
    <x v="0"/>
    <s v="22.0.0"/>
  </r>
  <r>
    <x v="722"/>
    <x v="1"/>
    <x v="1"/>
    <x v="696"/>
    <s v="283317.ED.AN"/>
    <n v="-349999.95"/>
    <n v="-279999.95"/>
    <n v="-209999.95"/>
    <n v="-139999.95000000001"/>
    <n v="-69999.95"/>
    <n v="0.05"/>
    <n v="70000.05"/>
    <n v="-559999.95000000007"/>
    <n v="-489999.95"/>
    <n v="-419999.95"/>
    <n v="-349999.95"/>
    <n v="-279999.95"/>
    <n v="-349999.94"/>
    <n v="-256666.61624999999"/>
    <x v="26"/>
    <s v="  Common Plant "/>
    <n v="19"/>
    <s v="  Common Plant "/>
    <x v="0"/>
    <x v="0"/>
    <s v="22.0.0"/>
  </r>
  <r>
    <x v="723"/>
    <x v="2"/>
    <x v="7"/>
    <x v="697"/>
    <s v="283321.GD.OR"/>
    <n v="-92753.919999999998"/>
    <n v="-60916.9"/>
    <n v="-37583.800000000003"/>
    <n v="-20207.240000000002"/>
    <n v="-8749.4"/>
    <n v="-1806.8700000000001"/>
    <n v="3055.05"/>
    <n v="3055.05"/>
    <n v="3055.05"/>
    <n v="3055.05"/>
    <n v="3055.05"/>
    <n v="3055.05"/>
    <n v="3055.05"/>
    <n v="-12981.945416666664"/>
    <x v="26"/>
    <s v="  Common Plant "/>
    <n v="19"/>
    <s v="  Common Plant "/>
    <x v="0"/>
    <x v="0"/>
    <s v="22.0.0"/>
  </r>
  <r>
    <x v="724"/>
    <x v="1"/>
    <x v="2"/>
    <x v="698"/>
    <s v="283322.ED.ID"/>
    <n v="-15718.34"/>
    <n v="-15549.27"/>
    <n v="-15380.2"/>
    <n v="-15211.130000000001"/>
    <n v="-15042.06"/>
    <n v="-14872.99"/>
    <n v="-14703.92"/>
    <n v="-14534.85"/>
    <n v="-14365.78"/>
    <n v="-14196.710000000001"/>
    <n v="-14027.64"/>
    <n v="-13858.57"/>
    <n v="-13689.5"/>
    <n v="-14703.92"/>
    <x v="26"/>
    <s v="  Common Plant "/>
    <n v="19"/>
    <s v="  Common Plant "/>
    <x v="0"/>
    <x v="0"/>
    <s v="22.0.0"/>
  </r>
  <r>
    <x v="724"/>
    <x v="1"/>
    <x v="3"/>
    <x v="698"/>
    <s v="283322.ED.WA"/>
    <n v="-202084.22"/>
    <n v="-199956.82"/>
    <n v="-197829.42"/>
    <n v="-195702.02"/>
    <n v="-193574.62"/>
    <n v="-191447.22"/>
    <n v="-189319.82"/>
    <n v="-187192.42"/>
    <n v="-185065.02"/>
    <n v="-182937.62"/>
    <n v="-180810.22"/>
    <n v="-178682.82"/>
    <n v="-176555.42"/>
    <n v="-189319.81999999998"/>
    <x v="26"/>
    <s v="  Common Plant "/>
    <n v="19"/>
    <s v="  Common Plant "/>
    <x v="0"/>
    <x v="0"/>
    <s v="22.0.0"/>
  </r>
  <r>
    <x v="725"/>
    <x v="1"/>
    <x v="2"/>
    <x v="699"/>
    <s v="283323.ED.ID"/>
    <n v="-73226.259999999995"/>
    <n v="-72438.880000000005"/>
    <n v="-71651.5"/>
    <n v="-70864.12"/>
    <n v="-70076.740000000005"/>
    <n v="-69289.36"/>
    <n v="-68501.98"/>
    <n v="-67714.600000000006"/>
    <n v="-66927.22"/>
    <n v="-66139.839999999997"/>
    <n v="-65352.46"/>
    <n v="-64565.08"/>
    <n v="-63777.700000000004"/>
    <n v="-68501.979999999981"/>
    <x v="26"/>
    <s v="  Common Plant "/>
    <n v="19"/>
    <s v="  Common Plant "/>
    <x v="0"/>
    <x v="0"/>
    <s v="22.0.0"/>
  </r>
  <r>
    <x v="725"/>
    <x v="1"/>
    <x v="3"/>
    <x v="699"/>
    <s v="283323.ED.WA"/>
    <n v="-128357.97"/>
    <n v="-127007.09"/>
    <n v="-125656.21"/>
    <n v="-124305.33"/>
    <n v="-122954.45"/>
    <n v="-121603.57"/>
    <n v="-120252.69"/>
    <n v="-118901.81"/>
    <n v="-117550.93000000001"/>
    <n v="-116200.05"/>
    <n v="-114849.17"/>
    <n v="-113498.29000000001"/>
    <n v="-112147.41"/>
    <n v="-120252.69"/>
    <x v="26"/>
    <s v="  Common Plant "/>
    <n v="19"/>
    <s v="  Common Plant "/>
    <x v="0"/>
    <x v="0"/>
    <s v="22.0.0"/>
  </r>
  <r>
    <x v="726"/>
    <x v="1"/>
    <x v="1"/>
    <x v="700"/>
    <s v="283324.ED.AN"/>
    <n v="209999.87"/>
    <n v="5833.33"/>
    <n v="11666.66"/>
    <n v="17499.990000000002"/>
    <n v="23333.32"/>
    <n v="29166.65"/>
    <n v="34999.980000000003"/>
    <n v="-0.02"/>
    <n v="-0.02"/>
    <n v="-0.02"/>
    <n v="0"/>
    <n v="0"/>
    <n v="0"/>
    <n v="18958.317083333332"/>
    <x v="26"/>
    <s v="  Common Plant "/>
    <n v="19"/>
    <s v="  Common Plant "/>
    <x v="0"/>
    <x v="0"/>
    <s v="22.0.0"/>
  </r>
  <r>
    <x v="726"/>
    <x v="1"/>
    <x v="3"/>
    <x v="700"/>
    <s v="283324.ED.WA"/>
    <n v="-30659.58"/>
    <n v="-30336.850000000002"/>
    <n v="-30014.12"/>
    <n v="-29691.39"/>
    <n v="-29368.66"/>
    <n v="-29045.93"/>
    <n v="-28723.200000000001"/>
    <n v="-30659.59"/>
    <n v="-30659.59"/>
    <n v="-30659.59"/>
    <n v="0"/>
    <n v="0"/>
    <n v="0"/>
    <n v="-23707.392500000002"/>
    <x v="26"/>
    <s v="  Common Plant "/>
    <n v="19"/>
    <s v="  Common Plant "/>
    <x v="0"/>
    <x v="0"/>
    <s v="22.0.0"/>
  </r>
  <r>
    <x v="727"/>
    <x v="1"/>
    <x v="1"/>
    <x v="701"/>
    <s v="283325.ED.AN"/>
    <n v="-700000"/>
    <n v="0"/>
    <n v="0"/>
    <n v="0"/>
    <n v="0"/>
    <n v="0"/>
    <n v="0"/>
    <n v="0"/>
    <n v="0"/>
    <n v="0"/>
    <n v="0"/>
    <n v="0"/>
    <n v="0"/>
    <n v="-29166.666666666668"/>
    <x v="26"/>
    <s v="  Common Plant "/>
    <n v="19"/>
    <s v="  Common Plant "/>
    <x v="0"/>
    <x v="0"/>
    <s v="22.0.0"/>
  </r>
  <r>
    <x v="727"/>
    <x v="1"/>
    <x v="2"/>
    <x v="701"/>
    <s v="283325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27"/>
    <x v="1"/>
    <x v="3"/>
    <x v="701"/>
    <s v="283325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28"/>
    <x v="2"/>
    <x v="3"/>
    <x v="702"/>
    <s v="283328.GD.WA"/>
    <n v="-627.25"/>
    <n v="-45458.93"/>
    <n v="-36443.83"/>
    <n v="-51849.020000000004"/>
    <n v="-105507.02"/>
    <n v="-1544.78"/>
    <n v="-1588.22"/>
    <n v="-9606.61"/>
    <n v="-13105.4"/>
    <n v="-5662.25"/>
    <n v="57751.31"/>
    <n v="21764.39"/>
    <n v="30092.06"/>
    <n v="-14709.829583333338"/>
    <x v="26"/>
    <s v="  Common Plant "/>
    <n v="19"/>
    <s v="  Common Plant "/>
    <x v="0"/>
    <x v="0"/>
    <s v="22.0.0"/>
  </r>
  <r>
    <x v="729"/>
    <x v="2"/>
    <x v="1"/>
    <x v="703"/>
    <s v="283330.GD.AN"/>
    <n v="503964.74"/>
    <n v="328968.24"/>
    <n v="153968.24"/>
    <n v="-21031.760000000002"/>
    <n v="-196031.76"/>
    <n v="-21031.760000000002"/>
    <n v="153968.24"/>
    <n v="328968.24"/>
    <n v="503968.24"/>
    <n v="678968.24"/>
    <n v="853968.24"/>
    <n v="678968.24"/>
    <n v="503968.24"/>
    <n v="328968.09416666668"/>
    <x v="28"/>
    <s v="  Common Plant "/>
    <n v="19"/>
    <s v="  Common Plant "/>
    <x v="0"/>
    <x v="0"/>
    <s v="24.0.0"/>
  </r>
  <r>
    <x v="729"/>
    <x v="2"/>
    <x v="6"/>
    <x v="703"/>
    <s v="283330.GD.C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29"/>
    <x v="2"/>
    <x v="2"/>
    <x v="703"/>
    <s v="283330.GD.ID"/>
    <n v="470210.73"/>
    <n v="866370.07000000007"/>
    <n v="748263.33"/>
    <n v="722031.6"/>
    <n v="728064.28"/>
    <n v="676572.99"/>
    <n v="551527.84"/>
    <n v="446583.56"/>
    <n v="395169.24"/>
    <n v="407292.8"/>
    <n v="539660.16"/>
    <n v="698056.98"/>
    <n v="1306454.45"/>
    <n v="638993.78666666662"/>
    <x v="28"/>
    <s v="  Common Plant "/>
    <n v="19"/>
    <s v="  Common Plant "/>
    <x v="0"/>
    <x v="0"/>
    <s v="24.0.0"/>
  </r>
  <r>
    <x v="729"/>
    <x v="2"/>
    <x v="7"/>
    <x v="703"/>
    <s v="283330.GD.OR"/>
    <n v="1949879.6099999999"/>
    <n v="2344842"/>
    <n v="2734350.99"/>
    <n v="2493810.0699999998"/>
    <n v="2499045.9700000002"/>
    <n v="2515902.96"/>
    <n v="2472419.86"/>
    <n v="2391440.12"/>
    <n v="2358753.7200000002"/>
    <n v="2260744.46"/>
    <n v="2335035.84"/>
    <n v="2129469.86"/>
    <n v="1925847.12"/>
    <n v="2372806.6012499998"/>
    <x v="28"/>
    <s v="  Common Plant "/>
    <n v="19"/>
    <s v="  Common Plant "/>
    <x v="0"/>
    <x v="0"/>
    <s v="24.0.0"/>
  </r>
  <r>
    <x v="729"/>
    <x v="2"/>
    <x v="3"/>
    <x v="703"/>
    <s v="283330.GD.WA"/>
    <n v="2826.7200000000003"/>
    <n v="807578.69000000006"/>
    <n v="485110.7"/>
    <n v="320236.16000000003"/>
    <n v="240848.43"/>
    <n v="70341.41"/>
    <n v="-274593"/>
    <n v="-584930.22"/>
    <n v="-823097.39"/>
    <n v="-946987.4"/>
    <n v="-933814.17"/>
    <n v="-508262.26"/>
    <n v="995986.63"/>
    <n v="-137346.86458333331"/>
    <x v="28"/>
    <s v="  Common Plant "/>
    <n v="19"/>
    <s v="  Common Plant "/>
    <x v="0"/>
    <x v="0"/>
    <s v="24.0.0"/>
  </r>
  <r>
    <x v="730"/>
    <x v="1"/>
    <x v="1"/>
    <x v="704"/>
    <s v="283333.ED.AN"/>
    <n v="0"/>
    <n v="-134946.09"/>
    <n v="-133383.48000000001"/>
    <n v="-131820.87"/>
    <n v="-130258.26000000001"/>
    <n v="-128695.65000000001"/>
    <n v="-127133.04000000001"/>
    <n v="-147446.97"/>
    <n v="-147446.97"/>
    <n v="-147446.97"/>
    <n v="356227.08"/>
    <n v="357181.4"/>
    <n v="358135.72000000003"/>
    <n v="-28008.496666666662"/>
    <x v="9"/>
    <s v="  Common Plant "/>
    <n v="19"/>
    <s v="  Common Plant "/>
    <x v="0"/>
    <x v="0"/>
    <s v="23.0.0"/>
  </r>
  <r>
    <x v="731"/>
    <x v="1"/>
    <x v="2"/>
    <x v="705"/>
    <s v="283350.ED.ID"/>
    <n v="0"/>
    <n v="0"/>
    <n v="0"/>
    <n v="0"/>
    <n v="0"/>
    <n v="0"/>
    <n v="0"/>
    <n v="0"/>
    <n v="0"/>
    <n v="0"/>
    <n v="0"/>
    <n v="0"/>
    <n v="0"/>
    <n v="0"/>
    <x v="26"/>
    <s v="  Common Plant "/>
    <n v="19"/>
    <s v="  Common Plant "/>
    <x v="0"/>
    <x v="0"/>
    <s v="22.0.0"/>
  </r>
  <r>
    <x v="731"/>
    <x v="1"/>
    <x v="3"/>
    <x v="705"/>
    <s v="28335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31"/>
    <x v="3"/>
    <x v="8"/>
    <x v="705"/>
    <s v="2833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32"/>
    <x v="1"/>
    <x v="2"/>
    <x v="706"/>
    <s v="283351.ED.ID"/>
    <n v="-53911.46"/>
    <n v="-51344.25"/>
    <n v="-48777.04"/>
    <n v="-46209.83"/>
    <n v="-43642.62"/>
    <n v="-41075.410000000003"/>
    <n v="-38508.200000000004"/>
    <n v="-35940.99"/>
    <n v="-33373.78"/>
    <n v="-30806.57"/>
    <n v="-28239.360000000001"/>
    <n v="-25672.15"/>
    <n v="-23104.94"/>
    <n v="-38508.200000000004"/>
    <x v="26"/>
    <s v="  Common Plant "/>
    <n v="19"/>
    <s v="  Common Plant "/>
    <x v="0"/>
    <x v="0"/>
    <s v="22.0.0"/>
  </r>
  <r>
    <x v="732"/>
    <x v="1"/>
    <x v="3"/>
    <x v="706"/>
    <s v="283351.ED.WA"/>
    <n v="-115232.76000000001"/>
    <n v="-110431.40000000001"/>
    <n v="-105630.04000000001"/>
    <n v="-100828.68000000001"/>
    <n v="-96027.32"/>
    <n v="-91225.96"/>
    <n v="-86424.6"/>
    <n v="-81623.240000000005"/>
    <n v="-76821.88"/>
    <n v="-72020.52"/>
    <n v="-67219.16"/>
    <n v="-62417.8"/>
    <n v="-57616.44"/>
    <n v="-86424.6"/>
    <x v="26"/>
    <s v="  Common Plant "/>
    <n v="19"/>
    <s v="  Common Plant "/>
    <x v="0"/>
    <x v="0"/>
    <s v="22.0.0"/>
  </r>
  <r>
    <x v="733"/>
    <x v="1"/>
    <x v="1"/>
    <x v="707"/>
    <s v="283355.ED.AN"/>
    <n v="-12318.06"/>
    <n v="-12318.06"/>
    <n v="-12318.06"/>
    <n v="-12318.06"/>
    <n v="-12318.06"/>
    <n v="-12318.06"/>
    <n v="-12318.06"/>
    <n v="-12318.06"/>
    <n v="-12318.06"/>
    <n v="-12318.06"/>
    <n v="-12318.06"/>
    <n v="-12318.06"/>
    <n v="-12318.06"/>
    <n v="-12318.06"/>
    <x v="26"/>
    <s v="  Common Plant "/>
    <n v="19"/>
    <s v="  Common Plant "/>
    <x v="0"/>
    <x v="0"/>
    <s v="22.0.0"/>
  </r>
  <r>
    <x v="733"/>
    <x v="1"/>
    <x v="2"/>
    <x v="707"/>
    <s v="283355.ED.ID"/>
    <n v="-116962.52"/>
    <n v="-116962.52"/>
    <n v="-116962.52"/>
    <n v="-116962.52"/>
    <n v="-111575.83"/>
    <n v="-543881"/>
    <n v="-518599.22000000003"/>
    <n v="-493317.44"/>
    <n v="-468035.66000000003"/>
    <n v="-442753.88"/>
    <n v="-417472.10000000003"/>
    <n v="-392190.32"/>
    <n v="-366908.54"/>
    <n v="-331720.71166666661"/>
    <x v="26"/>
    <s v="  Common Plant "/>
    <n v="19"/>
    <s v="  Common Plant "/>
    <x v="0"/>
    <x v="0"/>
    <s v="22.0.0"/>
  </r>
  <r>
    <x v="734"/>
    <x v="1"/>
    <x v="3"/>
    <x v="708"/>
    <s v="28336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35"/>
    <x v="1"/>
    <x v="3"/>
    <x v="709"/>
    <s v="283362.ED.WA"/>
    <n v="-205540.30000000002"/>
    <n v="-184358.30000000002"/>
    <n v="-163176.30000000002"/>
    <n v="-148369.9"/>
    <n v="-127187.90000000001"/>
    <n v="-106005.90000000001"/>
    <n v="-84823.900000000009"/>
    <n v="-113358.7"/>
    <n v="-93625.35"/>
    <n v="-74287.150000000009"/>
    <n v="-54065.9"/>
    <n v="-32529.7"/>
    <n v="-23577.75"/>
    <n v="-108029.00208333331"/>
    <x v="26"/>
    <s v="  Common Plant "/>
    <n v="19"/>
    <s v="  Common Plant "/>
    <x v="0"/>
    <x v="0"/>
    <s v="22.0.0"/>
  </r>
  <r>
    <x v="736"/>
    <x v="1"/>
    <x v="2"/>
    <x v="710"/>
    <s v="283365.ED.ID"/>
    <n v="-473397.2"/>
    <n v="-462877.25"/>
    <n v="-452357.3"/>
    <n v="-441837.35000000003"/>
    <n v="-431317.4"/>
    <n v="-420797.45"/>
    <n v="-410277.5"/>
    <n v="-399757.55"/>
    <n v="-389237.60000000003"/>
    <n v="-378717.65"/>
    <n v="-368197.7"/>
    <n v="-357677.75"/>
    <n v="-347157.8"/>
    <n v="-410277.5"/>
    <x v="26"/>
    <s v="  Common Plant "/>
    <n v="19"/>
    <s v="  Common Plant "/>
    <x v="0"/>
    <x v="0"/>
    <s v="22.0.0"/>
  </r>
  <r>
    <x v="736"/>
    <x v="1"/>
    <x v="3"/>
    <x v="710"/>
    <s v="283365.ED.WA"/>
    <n v="-947268.70000000007"/>
    <n v="-927533.6"/>
    <n v="-907798.5"/>
    <n v="-888063.4"/>
    <n v="-868328.3"/>
    <n v="-848593.20000000007"/>
    <n v="-828858.1"/>
    <n v="-809123"/>
    <n v="-789387.9"/>
    <n v="-769652.8"/>
    <n v="-749917.70000000007"/>
    <n v="-730182.6"/>
    <n v="-710447.5"/>
    <n v="-828858.1"/>
    <x v="26"/>
    <s v="  Common Plant "/>
    <n v="19"/>
    <s v="  Common Plant "/>
    <x v="0"/>
    <x v="0"/>
    <s v="22.0.0"/>
  </r>
  <r>
    <x v="737"/>
    <x v="1"/>
    <x v="2"/>
    <x v="711"/>
    <s v="283366.ED.ID"/>
    <n v="175000.32000000001"/>
    <n v="175000.32000000001"/>
    <n v="175000.32000000001"/>
    <n v="175000.32000000001"/>
    <n v="175000.32000000001"/>
    <n v="175000.32000000001"/>
    <n v="175000.32000000001"/>
    <n v="175000.32000000001"/>
    <n v="175000.32000000001"/>
    <n v="175000.32000000001"/>
    <n v="175000.32000000001"/>
    <n v="175000.32000000001"/>
    <n v="175000.32000000001"/>
    <n v="175000.32000000004"/>
    <x v="26"/>
    <s v="  Common Plant "/>
    <n v="19"/>
    <s v="  Common Plant "/>
    <x v="0"/>
    <x v="0"/>
    <s v="22.0.0"/>
  </r>
  <r>
    <x v="737"/>
    <x v="1"/>
    <x v="3"/>
    <x v="711"/>
    <s v="283366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38"/>
    <x v="1"/>
    <x v="2"/>
    <x v="712"/>
    <s v="28337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39"/>
    <x v="1"/>
    <x v="2"/>
    <x v="713"/>
    <s v="283375.ED.ID"/>
    <n v="-801002.06"/>
    <n v="-827484.46"/>
    <n v="-787520.06"/>
    <n v="-805581.81"/>
    <n v="-762209.81"/>
    <n v="-931060.31"/>
    <n v="-891484.41"/>
    <n v="-889958.76"/>
    <n v="-878330.01"/>
    <n v="-920728.31"/>
    <n v="-915370.86"/>
    <n v="-898043.06"/>
    <n v="-967023.86"/>
    <n v="-865982.06833333336"/>
    <x v="26"/>
    <s v="  Common Plant "/>
    <n v="19"/>
    <s v="  Common Plant "/>
    <x v="0"/>
    <x v="0"/>
    <s v="22.0.0"/>
  </r>
  <r>
    <x v="739"/>
    <x v="1"/>
    <x v="3"/>
    <x v="713"/>
    <s v="283375.ED.WA"/>
    <n v="-1408336.3"/>
    <n v="-1379936.95"/>
    <n v="-1351537.6"/>
    <n v="-1323138.25"/>
    <n v="-1294738.8999999999"/>
    <n v="-1266339.55"/>
    <n v="-1237940.2"/>
    <n v="-1209540.8500000001"/>
    <n v="-1181141.5"/>
    <n v="-1152742.1499999999"/>
    <n v="-1124342.8"/>
    <n v="-1095943.45"/>
    <n v="-1067544.1000000001"/>
    <n v="-1237940.2"/>
    <x v="26"/>
    <s v="  Common Plant "/>
    <n v="19"/>
    <s v="  Common Plant "/>
    <x v="0"/>
    <x v="0"/>
    <s v="22.0.0"/>
  </r>
  <r>
    <x v="740"/>
    <x v="1"/>
    <x v="2"/>
    <x v="714"/>
    <s v="283380.ED.ID"/>
    <n v="1797673.87"/>
    <n v="1799076.32"/>
    <n v="1765671.97"/>
    <n v="1869110.62"/>
    <n v="1913129.07"/>
    <n v="1913964.87"/>
    <n v="1851574.22"/>
    <n v="1276872.1200000001"/>
    <n v="880799.52"/>
    <n v="33578.67"/>
    <n v="-285879.63"/>
    <n v="-797740.63"/>
    <n v="-1772832.58"/>
    <n v="1019381.4804166666"/>
    <x v="26"/>
    <s v="  Common Plant "/>
    <n v="19"/>
    <s v="  Common Plant "/>
    <x v="0"/>
    <x v="0"/>
    <s v="22.0.0"/>
  </r>
  <r>
    <x v="741"/>
    <x v="1"/>
    <x v="1"/>
    <x v="715"/>
    <s v="283382.ED.AN"/>
    <n v="-11652837.9"/>
    <n v="-12673735.880000001"/>
    <n v="-12647950.050000001"/>
    <n v="-12622164.220000001"/>
    <n v="-12596378.390000001"/>
    <n v="-12570592.560000001"/>
    <n v="-12544806.73"/>
    <n v="-12519020.9"/>
    <n v="-12493235.07"/>
    <n v="-12467449.24"/>
    <n v="-12441663.41"/>
    <n v="-12415877.58"/>
    <n v="-12390091.75"/>
    <n v="-12501194.904583333"/>
    <x v="26"/>
    <s v="  Common Plant "/>
    <n v="19"/>
    <s v="  Common Plant "/>
    <x v="0"/>
    <x v="0"/>
    <s v="22.0.0"/>
  </r>
  <r>
    <x v="741"/>
    <x v="1"/>
    <x v="2"/>
    <x v="715"/>
    <s v="283382.ED.ID"/>
    <n v="-84019.56"/>
    <n v="-83116.13"/>
    <n v="-82212.7"/>
    <n v="-81309.27"/>
    <n v="-80405.84"/>
    <n v="-79502.41"/>
    <n v="-78598.98"/>
    <n v="-77695.55"/>
    <n v="-76792.12"/>
    <n v="-75888.69"/>
    <n v="-74985.259999999995"/>
    <n v="-74081.83"/>
    <n v="-73178.400000000009"/>
    <n v="-78598.98000000001"/>
    <x v="26"/>
    <s v="  Common Plant "/>
    <n v="19"/>
    <s v="  Common Plant "/>
    <x v="0"/>
    <x v="0"/>
    <s v="22.0.0"/>
  </r>
  <r>
    <x v="741"/>
    <x v="1"/>
    <x v="3"/>
    <x v="715"/>
    <s v="283382.ED.WA"/>
    <n v="-421495.24"/>
    <n v="-417058.46"/>
    <n v="-412621.68"/>
    <n v="-408184.9"/>
    <n v="-403748.12"/>
    <n v="-399311.34"/>
    <n v="-394874.56"/>
    <n v="-390437.78"/>
    <n v="-386001"/>
    <n v="-291938.22000000003"/>
    <n v="-377127.44"/>
    <n v="-372690.66000000003"/>
    <n v="-368253.88"/>
    <n v="-387405.72666666663"/>
    <x v="26"/>
    <s v="  Common Plant "/>
    <n v="19"/>
    <s v="  Common Plant "/>
    <x v="0"/>
    <x v="0"/>
    <s v="22.0.0"/>
  </r>
  <r>
    <x v="742"/>
    <x v="2"/>
    <x v="1"/>
    <x v="375"/>
    <s v="28339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42"/>
    <x v="2"/>
    <x v="2"/>
    <x v="375"/>
    <s v="283390.G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42"/>
    <x v="2"/>
    <x v="3"/>
    <x v="375"/>
    <s v="283390.G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43"/>
    <x v="1"/>
    <x v="2"/>
    <x v="716"/>
    <s v="28340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43"/>
    <x v="1"/>
    <x v="3"/>
    <x v="716"/>
    <s v="283400.ED.W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44"/>
    <x v="1"/>
    <x v="2"/>
    <x v="379"/>
    <s v="283450.ED.ID"/>
    <n v="-60367.37"/>
    <n v="-119073.32"/>
    <n v="-122551.23"/>
    <n v="-83513.5"/>
    <n v="-61758.49"/>
    <n v="-31621.96"/>
    <n v="-7105.08"/>
    <n v="-7247.2300000000005"/>
    <n v="-2872.92"/>
    <n v="-17016.87"/>
    <n v="-4876.13"/>
    <n v="4101.62"/>
    <n v="-56892.51"/>
    <n v="-42680.42083333333"/>
    <x v="26"/>
    <s v="  Common Plant "/>
    <n v="19"/>
    <s v="  Common Plant "/>
    <x v="0"/>
    <x v="0"/>
    <s v="22.0.0"/>
  </r>
  <r>
    <x v="744"/>
    <x v="1"/>
    <x v="3"/>
    <x v="379"/>
    <s v="283450.ED.WA"/>
    <n v="-128914.69"/>
    <n v="-270653.82"/>
    <n v="-329052.49"/>
    <n v="-266661.07"/>
    <n v="-214188.19"/>
    <n v="-166864.26"/>
    <n v="-129144"/>
    <n v="-134894.08000000002"/>
    <n v="-212644.78"/>
    <n v="-264143.75"/>
    <n v="-268991.68"/>
    <n v="-272675.49"/>
    <n v="-330138.14"/>
    <n v="-229953.3354166667"/>
    <x v="26"/>
    <s v="  Common Plant "/>
    <n v="19"/>
    <s v="  Common Plant "/>
    <x v="0"/>
    <x v="0"/>
    <s v="22.0.0"/>
  </r>
  <r>
    <x v="745"/>
    <x v="1"/>
    <x v="1"/>
    <x v="383"/>
    <s v="283600.ED.AN"/>
    <n v="552135.94000000006"/>
    <n v="532416.80000000005"/>
    <n v="1064833.6000000001"/>
    <n v="1064833.6000000001"/>
    <n v="1064833.6000000001"/>
    <n v="1064833.6000000001"/>
    <n v="1064833.6000000001"/>
    <n v="1064833.6000000001"/>
    <n v="1064833.6000000001"/>
    <n v="1064833.6000000001"/>
    <n v="1064833.6000000001"/>
    <n v="1064833.6000000001"/>
    <n v="1064833.6000000001"/>
    <n v="999103.13083333324"/>
    <x v="27"/>
    <s v="  Common Plant "/>
    <n v="19"/>
    <s v="  Common Plant "/>
    <x v="0"/>
    <x v="0"/>
    <s v="47.0.0"/>
  </r>
  <r>
    <x v="745"/>
    <x v="1"/>
    <x v="3"/>
    <x v="383"/>
    <s v="283600.ED.WA"/>
    <n v="0"/>
    <n v="0"/>
    <n v="0"/>
    <n v="-19719.14"/>
    <n v="-39438.28"/>
    <n v="-59157.42"/>
    <n v="-78876.56"/>
    <n v="-98595.7"/>
    <n v="-118314.84"/>
    <n v="-138033.98000000001"/>
    <n v="-157753.12"/>
    <n v="-177472.26"/>
    <n v="-197191.4"/>
    <n v="-82163.083333333328"/>
    <x v="27"/>
    <s v="  Common Plant "/>
    <n v="19"/>
    <s v="  Common Plant "/>
    <x v="0"/>
    <x v="0"/>
    <s v="47.0.0"/>
  </r>
  <r>
    <x v="746"/>
    <x v="3"/>
    <x v="8"/>
    <x v="717"/>
    <s v="283700.ZZ.ZZ"/>
    <n v="-10752543.109999999"/>
    <n v="-10329437.48"/>
    <n v="-9903411.6600000001"/>
    <n v="-9474383.6699999999"/>
    <n v="-9042340.3000000007"/>
    <n v="-8607303.9600000009"/>
    <n v="-8174978.6200000001"/>
    <n v="-7733805.5"/>
    <n v="-7289566.9100000001"/>
    <n v="-6841996.6500000004"/>
    <n v="-6391498.8300000001"/>
    <n v="-5937862.1799999997"/>
    <n v="-5484004.2699999996"/>
    <n v="-8153738.2874999987"/>
    <x v="27"/>
    <s v="  Common Plant "/>
    <n v="19"/>
    <s v="  Common Plant "/>
    <x v="0"/>
    <x v="0"/>
    <s v="47.0.0"/>
  </r>
  <r>
    <x v="747"/>
    <x v="1"/>
    <x v="3"/>
    <x v="718"/>
    <s v="283710.ED.WA"/>
    <n v="-75253"/>
    <n v="-75253"/>
    <n v="-75253"/>
    <n v="-75253"/>
    <n v="-75253"/>
    <n v="-75253"/>
    <n v="-75253"/>
    <n v="-75253"/>
    <n v="-75253"/>
    <n v="-119331"/>
    <n v="-75253"/>
    <n v="-75253"/>
    <n v="-75253"/>
    <n v="-78926.166666666672"/>
    <x v="25"/>
    <s v="  Common Plant "/>
    <n v="19"/>
    <s v="  Common Plant "/>
    <x v="0"/>
    <x v="0"/>
    <s v="25.0.0"/>
  </r>
  <r>
    <x v="747"/>
    <x v="2"/>
    <x v="7"/>
    <x v="718"/>
    <s v="283710.GD.OR"/>
    <n v="-737427.9"/>
    <n v="-671521.35"/>
    <n v="-658142.92000000004"/>
    <n v="-659899.82999999996"/>
    <n v="-689029.81"/>
    <n v="-705264.83"/>
    <n v="-728400.5"/>
    <n v="-740321.42"/>
    <n v="-764368.22"/>
    <n v="-798127.16"/>
    <n v="-850575.45000000007"/>
    <n v="-860995.41"/>
    <n v="-814577.85"/>
    <n v="-741887.48125000007"/>
    <x v="25"/>
    <s v="  Common Plant "/>
    <n v="19"/>
    <s v="  Common Plant "/>
    <x v="0"/>
    <x v="0"/>
    <s v="25.0.0"/>
  </r>
  <r>
    <x v="748"/>
    <x v="1"/>
    <x v="2"/>
    <x v="719"/>
    <s v="283720.ED.ID"/>
    <n v="0"/>
    <n v="0"/>
    <n v="0"/>
    <n v="0"/>
    <n v="0"/>
    <n v="0"/>
    <n v="0"/>
    <n v="0"/>
    <n v="0"/>
    <n v="0"/>
    <n v="0"/>
    <n v="0"/>
    <n v="0"/>
    <n v="0"/>
    <x v="25"/>
    <s v="  Common Plant "/>
    <n v="19"/>
    <s v="  Common Plant "/>
    <x v="0"/>
    <x v="0"/>
    <s v="25.0.0"/>
  </r>
  <r>
    <x v="748"/>
    <x v="2"/>
    <x v="2"/>
    <x v="719"/>
    <s v="283720.G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48"/>
    <x v="2"/>
    <x v="3"/>
    <x v="719"/>
    <s v="283720.GD.WA"/>
    <n v="0"/>
    <n v="0"/>
    <n v="0"/>
    <n v="0"/>
    <n v="0"/>
    <n v="0"/>
    <n v="0"/>
    <n v="0"/>
    <n v="0"/>
    <n v="0"/>
    <n v="0"/>
    <n v="0"/>
    <n v="0"/>
    <n v="0"/>
    <x v="25"/>
    <s v="  Common Plant "/>
    <n v="19"/>
    <s v="  Common Plant "/>
    <x v="0"/>
    <x v="0"/>
    <s v="25.0.0"/>
  </r>
  <r>
    <x v="749"/>
    <x v="3"/>
    <x v="8"/>
    <x v="386"/>
    <s v="283740.ZZ.ZZ"/>
    <n v="-22954085.57"/>
    <n v="-22954856.620000001"/>
    <n v="-22954856.620000001"/>
    <n v="-14858274.77"/>
    <n v="-14859930.970000001"/>
    <n v="-14859930.970000001"/>
    <n v="-21665829.370000001"/>
    <n v="-21664309.670000002"/>
    <n v="-21664309.670000002"/>
    <n v="-17116101.670000002"/>
    <n v="-17116090.469999999"/>
    <n v="-17116090.469999999"/>
    <n v="-13305163.77"/>
    <n v="-18746683.828333337"/>
    <x v="15"/>
    <s v="  Common Plant "/>
    <n v="19"/>
    <s v="  Common Plant "/>
    <x v="0"/>
    <x v="0"/>
    <s v="46.0.0"/>
  </r>
  <r>
    <x v="750"/>
    <x v="3"/>
    <x v="8"/>
    <x v="720"/>
    <s v="283741.ZZ.ZZ"/>
    <n v="2050651.29"/>
    <n v="4609218.97"/>
    <n v="4071379.78"/>
    <n v="4516278.4800000004"/>
    <n v="2366728.17"/>
    <n v="6065899.2699999996"/>
    <n v="7391825.2400000002"/>
    <n v="8681007.9199999999"/>
    <n v="8811629.8599999994"/>
    <n v="8647463.7799999993"/>
    <n v="8002807.7400000002"/>
    <n v="9715019.5899999999"/>
    <n v="11740140.24"/>
    <n v="6647887.880416668"/>
    <x v="15"/>
    <s v="  Common Plant "/>
    <n v="19"/>
    <s v="  Common Plant "/>
    <x v="0"/>
    <x v="0"/>
    <s v="46.0.0"/>
  </r>
  <r>
    <x v="751"/>
    <x v="0"/>
    <x v="0"/>
    <x v="721"/>
    <s v="283750.CD.AA"/>
    <n v="-309025.76"/>
    <n v="-309025.76"/>
    <n v="-309025.76"/>
    <n v="-309025.76"/>
    <n v="-309025.76"/>
    <n v="-309025.76"/>
    <n v="-309025.76"/>
    <n v="-309025.76"/>
    <n v="-309025.76"/>
    <n v="-309025.76"/>
    <n v="-546394.76"/>
    <n v="-546394.76"/>
    <n v="-546394.76"/>
    <n v="-358477.63499999995"/>
    <x v="26"/>
    <s v="  Common Plant "/>
    <n v="19"/>
    <s v="  Common Plant "/>
    <x v="0"/>
    <x v="0"/>
    <s v="22.0.0"/>
  </r>
  <r>
    <x v="751"/>
    <x v="2"/>
    <x v="7"/>
    <x v="721"/>
    <s v="283750.GD.OR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51"/>
    <x v="3"/>
    <x v="8"/>
    <x v="721"/>
    <s v="283750.ZZ.ZZ"/>
    <n v="0"/>
    <n v="0"/>
    <n v="0"/>
    <n v="0"/>
    <n v="0"/>
    <n v="0"/>
    <n v="0"/>
    <n v="0"/>
    <n v="0"/>
    <n v="-237369"/>
    <n v="0"/>
    <n v="0"/>
    <n v="0"/>
    <n v="-19780.75"/>
    <x v="26"/>
    <s v="  Common Plant "/>
    <n v="19"/>
    <s v="  Common Plant "/>
    <x v="0"/>
    <x v="0"/>
    <s v="22.0.0"/>
  </r>
  <r>
    <x v="752"/>
    <x v="1"/>
    <x v="2"/>
    <x v="722"/>
    <s v="283760.ED.ID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53"/>
    <x v="3"/>
    <x v="8"/>
    <x v="723"/>
    <s v="283800.ZZ.ZZ"/>
    <n v="-59813.4"/>
    <n v="-59813.4"/>
    <n v="-59813.4"/>
    <n v="-59813.4"/>
    <n v="-59813.4"/>
    <n v="-59813.4"/>
    <n v="-59813.4"/>
    <n v="-59813.4"/>
    <n v="-59813.4"/>
    <n v="-103432.40000000001"/>
    <n v="-103432.40000000001"/>
    <n v="-103432.40000000001"/>
    <n v="-103432.40000000001"/>
    <n v="-72535.608333333352"/>
    <x v="27"/>
    <s v="  Common Plant "/>
    <n v="19"/>
    <s v="  Common Plant "/>
    <x v="0"/>
    <x v="0"/>
    <s v="47.0.0"/>
  </r>
  <r>
    <x v="754"/>
    <x v="1"/>
    <x v="3"/>
    <x v="724"/>
    <s v="283810.ED.WA"/>
    <n v="28270.95"/>
    <n v="28270.95"/>
    <n v="28270.95"/>
    <n v="0"/>
    <n v="0"/>
    <n v="0"/>
    <n v="0"/>
    <n v="0"/>
    <n v="0"/>
    <n v="0"/>
    <n v="0"/>
    <n v="0"/>
    <n v="0"/>
    <n v="5889.78125"/>
    <x v="9"/>
    <s v="  Common Plant "/>
    <n v="19"/>
    <s v="  Common Plant "/>
    <x v="0"/>
    <x v="0"/>
    <s v="23.0.0"/>
  </r>
  <r>
    <x v="755"/>
    <x v="0"/>
    <x v="0"/>
    <x v="725"/>
    <s v="283850.CD.AA"/>
    <n v="-6391307.6399999997"/>
    <n v="-6336362.8700000001"/>
    <n v="-6281418.0999999996"/>
    <n v="-6226473.3300000001"/>
    <n v="-6171528.5499999998"/>
    <n v="-6116583.7800000003"/>
    <n v="-6061639.0099999998"/>
    <n v="-6006694.2400000002"/>
    <n v="-5951749.4699999997"/>
    <n v="-5896804.7000000002"/>
    <n v="-5841859.9299999997"/>
    <n v="-5786915.1600000001"/>
    <n v="-5731970.3899999997"/>
    <n v="-6061639.0129166665"/>
    <x v="26"/>
    <s v="  Common Plant "/>
    <n v="19"/>
    <s v="  Common Plant "/>
    <x v="0"/>
    <x v="0"/>
    <s v="22.0.0"/>
  </r>
  <r>
    <x v="755"/>
    <x v="1"/>
    <x v="1"/>
    <x v="725"/>
    <s v="283850.E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55"/>
    <x v="3"/>
    <x v="8"/>
    <x v="725"/>
    <s v="283850.ZZ.ZZ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56"/>
    <x v="1"/>
    <x v="1"/>
    <x v="726"/>
    <s v="283855.ED.AN"/>
    <n v="-56984.37"/>
    <n v="-55597.130000000005"/>
    <n v="-54209.89"/>
    <n v="-52822.65"/>
    <n v="-51435.41"/>
    <n v="-50048.17"/>
    <n v="-48660.93"/>
    <n v="-47273.69"/>
    <n v="-45886.450000000004"/>
    <n v="-44499.21"/>
    <n v="-43111.97"/>
    <n v="-41724.730000000003"/>
    <n v="-40337.49"/>
    <n v="-48660.93"/>
    <x v="26"/>
    <s v="  Common Plant "/>
    <n v="19"/>
    <s v="  Common Plant "/>
    <x v="0"/>
    <x v="0"/>
    <s v="22.0.0"/>
  </r>
  <r>
    <x v="757"/>
    <x v="3"/>
    <x v="8"/>
    <x v="727"/>
    <s v="283950.ZZ.ZZ"/>
    <n v="-1664766"/>
    <n v="-1664766"/>
    <n v="-1664766"/>
    <n v="-1401061"/>
    <n v="-1401061"/>
    <n v="-1401061"/>
    <n v="-1140050"/>
    <n v="-1140050"/>
    <n v="-1140050"/>
    <n v="-1131216"/>
    <n v="-1131216"/>
    <n v="-1131216"/>
    <n v="-1257594"/>
    <n v="-1317307.75"/>
    <x v="21"/>
    <s v="  Common Plant "/>
    <n v="19"/>
    <s v="  Common Plant "/>
    <x v="0"/>
    <x v="0"/>
    <s v="48.0.0"/>
  </r>
  <r>
    <x v="758"/>
    <x v="2"/>
    <x v="0"/>
    <x v="728"/>
    <s v="283990.GD.AA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58"/>
    <x v="2"/>
    <x v="1"/>
    <x v="728"/>
    <s v="283990.GD.AN"/>
    <n v="0"/>
    <n v="0"/>
    <n v="0"/>
    <n v="0"/>
    <n v="0"/>
    <n v="0"/>
    <n v="0"/>
    <n v="0"/>
    <n v="0"/>
    <n v="0"/>
    <n v="0"/>
    <n v="0"/>
    <n v="0"/>
    <n v="0"/>
    <x v="3"/>
    <s v="  Common Plant "/>
    <n v="19"/>
    <s v="  Common Plant "/>
    <x v="1"/>
    <x v="1"/>
    <m/>
  </r>
  <r>
    <x v="759"/>
    <x v="4"/>
    <x v="9"/>
    <x v="430"/>
    <m/>
    <m/>
    <m/>
    <m/>
    <m/>
    <m/>
    <m/>
    <m/>
    <m/>
    <m/>
    <m/>
    <m/>
    <m/>
    <m/>
    <n v="-3839938205.3324976"/>
    <x v="3"/>
    <e v="#N/A"/>
    <e v="#N/A"/>
    <e v="#N/A"/>
    <x v="1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G241" firstHeaderRow="2" firstDataRow="2" firstDataCol="6" rowPageCount="1" colPageCount="1"/>
  <pivotFields count="26">
    <pivotField axis="axisRow" compact="0" outline="0" subtotalTop="0" showAll="0" includeNewItemsInFilter="1" defaultSubtotal="0">
      <items count="760">
        <item x="0"/>
        <item x="1"/>
        <item x="2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7"/>
        <item x="28"/>
        <item x="29"/>
        <item x="30"/>
        <item x="31"/>
        <item x="32"/>
        <item x="33"/>
        <item x="34"/>
        <item x="35"/>
        <item x="36"/>
        <item x="42"/>
        <item x="43"/>
        <item x="44"/>
        <item x="45"/>
        <item x="49"/>
        <item x="50"/>
        <item x="51"/>
        <item x="52"/>
        <item x="53"/>
        <item x="56"/>
        <item x="57"/>
        <item x="59"/>
        <item x="60"/>
        <item x="61"/>
        <item x="63"/>
        <item x="66"/>
        <item x="68"/>
        <item x="69"/>
        <item x="70"/>
        <item x="71"/>
        <item x="73"/>
        <item x="76"/>
        <item x="77"/>
        <item x="79"/>
        <item x="81"/>
        <item x="84"/>
        <item x="85"/>
        <item x="86"/>
        <item x="90"/>
        <item x="93"/>
        <item x="94"/>
        <item x="95"/>
        <item x="97"/>
        <item x="98"/>
        <item x="99"/>
        <item x="100"/>
        <item x="101"/>
        <item x="104"/>
        <item x="105"/>
        <item x="106"/>
        <item x="108"/>
        <item x="109"/>
        <item x="112"/>
        <item x="113"/>
        <item x="114"/>
        <item x="115"/>
        <item x="116"/>
        <item x="117"/>
        <item x="119"/>
        <item x="122"/>
        <item x="125"/>
        <item x="126"/>
        <item x="127"/>
        <item x="128"/>
        <item x="129"/>
        <item x="130"/>
        <item x="131"/>
        <item x="141"/>
        <item x="149"/>
        <item x="150"/>
        <item x="153"/>
        <item x="154"/>
        <item x="155"/>
        <item x="156"/>
        <item x="157"/>
        <item x="158"/>
        <item x="160"/>
        <item x="161"/>
        <item x="162"/>
        <item x="164"/>
        <item x="167"/>
        <item x="172"/>
        <item x="174"/>
        <item x="175"/>
        <item x="177"/>
        <item x="178"/>
        <item x="181"/>
        <item x="182"/>
        <item x="183"/>
        <item x="184"/>
        <item x="186"/>
        <item x="187"/>
        <item x="188"/>
        <item x="189"/>
        <item x="190"/>
        <item x="191"/>
        <item x="192"/>
        <item x="193"/>
        <item x="195"/>
        <item x="196"/>
        <item x="198"/>
        <item x="199"/>
        <item x="200"/>
        <item x="203"/>
        <item x="204"/>
        <item x="205"/>
        <item x="207"/>
        <item x="209"/>
        <item x="212"/>
        <item x="213"/>
        <item x="217"/>
        <item x="218"/>
        <item x="219"/>
        <item x="220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8"/>
        <item x="240"/>
        <item x="242"/>
        <item x="243"/>
        <item x="244"/>
        <item x="246"/>
        <item x="248"/>
        <item x="250"/>
        <item x="251"/>
        <item x="252"/>
        <item x="253"/>
        <item x="255"/>
        <item x="256"/>
        <item x="257"/>
        <item x="258"/>
        <item x="259"/>
        <item x="260"/>
        <item x="261"/>
        <item x="269"/>
        <item x="271"/>
        <item x="272"/>
        <item x="273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300"/>
        <item x="302"/>
        <item x="304"/>
        <item x="305"/>
        <item x="306"/>
        <item x="307"/>
        <item x="308"/>
        <item x="310"/>
        <item x="311"/>
        <item x="314"/>
        <item x="315"/>
        <item x="316"/>
        <item x="317"/>
        <item x="319"/>
        <item x="323"/>
        <item x="325"/>
        <item x="326"/>
        <item x="327"/>
        <item x="328"/>
        <item x="330"/>
        <item x="332"/>
        <item x="333"/>
        <item x="334"/>
        <item x="335"/>
        <item x="339"/>
        <item x="344"/>
        <item x="345"/>
        <item x="350"/>
        <item x="351"/>
        <item x="352"/>
        <item x="353"/>
        <item x="354"/>
        <item x="355"/>
        <item x="357"/>
        <item x="359"/>
        <item x="360"/>
        <item x="365"/>
        <item x="366"/>
        <item x="367"/>
        <item x="368"/>
        <item x="369"/>
        <item x="370"/>
        <item x="371"/>
        <item x="372"/>
        <item x="374"/>
        <item x="376"/>
        <item x="378"/>
        <item x="379"/>
        <item x="380"/>
        <item x="381"/>
        <item x="384"/>
        <item x="387"/>
        <item x="388"/>
        <item x="390"/>
        <item x="391"/>
        <item x="393"/>
        <item x="394"/>
        <item x="395"/>
        <item x="397"/>
        <item x="400"/>
        <item x="401"/>
        <item x="403"/>
        <item x="404"/>
        <item x="405"/>
        <item x="406"/>
        <item x="407"/>
        <item x="411"/>
        <item x="412"/>
        <item x="415"/>
        <item x="416"/>
        <item x="418"/>
        <item x="422"/>
        <item x="423"/>
        <item x="425"/>
        <item x="426"/>
        <item x="427"/>
        <item x="438"/>
        <item x="439"/>
        <item x="440"/>
        <item x="441"/>
        <item x="448"/>
        <item x="449"/>
        <item x="450"/>
        <item x="451"/>
        <item x="453"/>
        <item x="454"/>
        <item x="455"/>
        <item x="457"/>
        <item x="458"/>
        <item x="459"/>
        <item x="460"/>
        <item x="462"/>
        <item x="466"/>
        <item x="467"/>
        <item x="468"/>
        <item x="471"/>
        <item x="472"/>
        <item x="473"/>
        <item x="474"/>
        <item x="475"/>
        <item x="477"/>
        <item x="478"/>
        <item x="481"/>
        <item x="482"/>
        <item x="483"/>
        <item x="484"/>
        <item x="485"/>
        <item x="486"/>
        <item x="487"/>
        <item x="489"/>
        <item x="490"/>
        <item x="491"/>
        <item x="492"/>
        <item x="493"/>
        <item x="494"/>
        <item x="495"/>
        <item x="496"/>
        <item x="497"/>
        <item x="499"/>
        <item x="500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2"/>
        <item x="533"/>
        <item x="534"/>
        <item x="535"/>
        <item x="536"/>
        <item x="537"/>
        <item x="538"/>
        <item x="539"/>
        <item x="541"/>
        <item x="542"/>
        <item x="543"/>
        <item x="544"/>
        <item x="546"/>
        <item x="547"/>
        <item x="548"/>
        <item x="549"/>
        <item x="550"/>
        <item x="551"/>
        <item x="553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9"/>
        <item x="571"/>
        <item x="572"/>
        <item x="574"/>
        <item x="575"/>
        <item x="577"/>
        <item x="578"/>
        <item x="579"/>
        <item x="580"/>
        <item x="582"/>
        <item x="583"/>
        <item x="585"/>
        <item x="586"/>
        <item x="587"/>
        <item x="590"/>
        <item x="592"/>
        <item x="593"/>
        <item x="594"/>
        <item x="595"/>
        <item x="596"/>
        <item x="597"/>
        <item x="599"/>
        <item x="600"/>
        <item x="601"/>
        <item x="602"/>
        <item x="604"/>
        <item x="606"/>
        <item x="607"/>
        <item x="608"/>
        <item x="610"/>
        <item x="611"/>
        <item x="612"/>
        <item x="614"/>
        <item x="615"/>
        <item x="616"/>
        <item x="617"/>
        <item x="618"/>
        <item x="622"/>
        <item x="624"/>
        <item x="625"/>
        <item x="626"/>
        <item x="627"/>
        <item x="628"/>
        <item x="631"/>
        <item x="632"/>
        <item x="633"/>
        <item x="634"/>
        <item x="635"/>
        <item x="636"/>
        <item x="637"/>
        <item x="638"/>
        <item x="639"/>
        <item x="640"/>
        <item x="642"/>
        <item x="644"/>
        <item x="649"/>
        <item x="650"/>
        <item x="651"/>
        <item x="652"/>
        <item x="653"/>
        <item x="654"/>
        <item x="656"/>
        <item x="662"/>
        <item x="663"/>
        <item x="664"/>
        <item x="665"/>
        <item x="667"/>
        <item x="668"/>
        <item x="669"/>
        <item x="670"/>
        <item x="675"/>
        <item x="676"/>
        <item x="677"/>
        <item x="678"/>
        <item x="681"/>
        <item x="683"/>
        <item x="684"/>
        <item x="686"/>
        <item x="687"/>
        <item x="690"/>
        <item x="693"/>
        <item x="694"/>
        <item x="695"/>
        <item x="696"/>
        <item x="698"/>
        <item x="701"/>
        <item x="702"/>
        <item x="703"/>
        <item x="704"/>
        <item x="705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1"/>
        <item x="732"/>
        <item x="733"/>
        <item x="735"/>
        <item x="736"/>
        <item x="737"/>
        <item x="739"/>
        <item x="740"/>
        <item x="741"/>
        <item x="744"/>
        <item x="745"/>
        <item x="746"/>
        <item x="747"/>
        <item x="748"/>
        <item x="749"/>
        <item x="750"/>
        <item x="751"/>
        <item x="753"/>
        <item x="754"/>
        <item x="755"/>
        <item x="756"/>
        <item x="757"/>
        <item x="444"/>
        <item x="3"/>
        <item x="6"/>
        <item x="21"/>
        <item x="25"/>
        <item x="26"/>
        <item x="37"/>
        <item x="38"/>
        <item x="39"/>
        <item x="40"/>
        <item x="41"/>
        <item x="46"/>
        <item x="47"/>
        <item x="48"/>
        <item x="54"/>
        <item x="55"/>
        <item x="58"/>
        <item x="62"/>
        <item x="64"/>
        <item x="65"/>
        <item x="67"/>
        <item x="72"/>
        <item x="74"/>
        <item x="75"/>
        <item x="78"/>
        <item x="80"/>
        <item x="82"/>
        <item x="83"/>
        <item x="87"/>
        <item x="88"/>
        <item x="89"/>
        <item x="91"/>
        <item x="92"/>
        <item x="96"/>
        <item x="102"/>
        <item x="103"/>
        <item x="107"/>
        <item x="110"/>
        <item x="111"/>
        <item x="118"/>
        <item x="120"/>
        <item x="121"/>
        <item x="123"/>
        <item x="124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1"/>
        <item x="152"/>
        <item x="159"/>
        <item x="163"/>
        <item x="165"/>
        <item x="166"/>
        <item x="168"/>
        <item x="169"/>
        <item x="170"/>
        <item x="171"/>
        <item x="173"/>
        <item x="176"/>
        <item x="179"/>
        <item x="180"/>
        <item x="185"/>
        <item x="194"/>
        <item x="197"/>
        <item x="201"/>
        <item x="202"/>
        <item x="206"/>
        <item x="208"/>
        <item x="210"/>
        <item x="211"/>
        <item x="214"/>
        <item x="215"/>
        <item x="216"/>
        <item x="221"/>
        <item x="233"/>
        <item x="236"/>
        <item x="237"/>
        <item x="239"/>
        <item x="241"/>
        <item x="245"/>
        <item x="247"/>
        <item x="249"/>
        <item x="254"/>
        <item x="262"/>
        <item x="263"/>
        <item x="264"/>
        <item x="265"/>
        <item x="266"/>
        <item x="267"/>
        <item x="268"/>
        <item x="270"/>
        <item x="274"/>
        <item x="275"/>
        <item x="276"/>
        <item x="277"/>
        <item x="278"/>
        <item x="279"/>
        <item x="292"/>
        <item x="293"/>
        <item x="294"/>
        <item x="295"/>
        <item x="296"/>
        <item x="297"/>
        <item x="298"/>
        <item x="299"/>
        <item x="301"/>
        <item x="303"/>
        <item x="309"/>
        <item x="312"/>
        <item x="313"/>
        <item x="318"/>
        <item x="320"/>
        <item x="321"/>
        <item x="322"/>
        <item x="324"/>
        <item x="329"/>
        <item x="331"/>
        <item x="336"/>
        <item x="337"/>
        <item x="338"/>
        <item x="340"/>
        <item x="341"/>
        <item x="342"/>
        <item x="343"/>
        <item x="346"/>
        <item x="347"/>
        <item x="348"/>
        <item x="349"/>
        <item x="356"/>
        <item x="358"/>
        <item x="361"/>
        <item x="362"/>
        <item x="363"/>
        <item x="364"/>
        <item x="373"/>
        <item x="375"/>
        <item x="377"/>
        <item x="382"/>
        <item x="383"/>
        <item x="385"/>
        <item x="386"/>
        <item x="389"/>
        <item x="392"/>
        <item x="396"/>
        <item x="398"/>
        <item x="399"/>
        <item x="402"/>
        <item x="408"/>
        <item x="409"/>
        <item x="410"/>
        <item x="413"/>
        <item x="414"/>
        <item x="417"/>
        <item x="419"/>
        <item x="420"/>
        <item x="421"/>
        <item x="424"/>
        <item x="428"/>
        <item x="429"/>
        <item x="430"/>
        <item x="431"/>
        <item x="432"/>
        <item x="433"/>
        <item x="434"/>
        <item x="435"/>
        <item x="436"/>
        <item x="437"/>
        <item x="442"/>
        <item x="443"/>
        <item x="445"/>
        <item x="446"/>
        <item x="447"/>
        <item x="452"/>
        <item x="456"/>
        <item x="461"/>
        <item x="463"/>
        <item x="464"/>
        <item x="465"/>
        <item x="469"/>
        <item x="470"/>
        <item x="476"/>
        <item x="479"/>
        <item x="480"/>
        <item x="488"/>
        <item x="498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30"/>
        <item x="531"/>
        <item x="540"/>
        <item x="545"/>
        <item x="552"/>
        <item x="554"/>
        <item x="555"/>
        <item x="567"/>
        <item x="568"/>
        <item x="570"/>
        <item x="573"/>
        <item x="576"/>
        <item x="581"/>
        <item x="584"/>
        <item x="588"/>
        <item x="589"/>
        <item x="591"/>
        <item x="598"/>
        <item x="603"/>
        <item x="605"/>
        <item x="609"/>
        <item x="613"/>
        <item x="619"/>
        <item x="620"/>
        <item x="621"/>
        <item x="623"/>
        <item x="629"/>
        <item x="630"/>
        <item x="641"/>
        <item x="643"/>
        <item x="645"/>
        <item x="646"/>
        <item x="647"/>
        <item x="648"/>
        <item x="655"/>
        <item x="657"/>
        <item x="658"/>
        <item x="659"/>
        <item x="660"/>
        <item x="661"/>
        <item x="666"/>
        <item x="671"/>
        <item x="672"/>
        <item x="673"/>
        <item x="674"/>
        <item x="679"/>
        <item x="680"/>
        <item x="682"/>
        <item x="685"/>
        <item x="688"/>
        <item x="689"/>
        <item x="691"/>
        <item x="692"/>
        <item x="697"/>
        <item x="699"/>
        <item x="700"/>
        <item x="706"/>
        <item x="730"/>
        <item x="734"/>
        <item x="738"/>
        <item x="742"/>
        <item x="743"/>
        <item x="752"/>
        <item x="758"/>
        <item x="759"/>
      </items>
    </pivotField>
    <pivotField axis="axisRow" compact="0" outline="0" subtotalTop="0" showAll="0" includeNewItemsInFilter="1" defaultSubtotal="0">
      <items count="5">
        <item x="0"/>
        <item x="1"/>
        <item x="2"/>
        <item x="3"/>
        <item x="4"/>
      </items>
    </pivotField>
    <pivotField axis="axisRow" compact="0" outline="0" subtotalTop="0" showAll="0" includeNewItemsInFilter="1">
      <items count="11">
        <item x="0"/>
        <item x="1"/>
        <item x="5"/>
        <item x="6"/>
        <item x="2"/>
        <item x="4"/>
        <item x="7"/>
        <item x="3"/>
        <item x="8"/>
        <item x="9"/>
        <item t="default"/>
      </items>
    </pivotField>
    <pivotField axis="axisRow" compact="0" outline="0" subtotalTop="0" showAll="0" includeNewItemsInFilter="1" defaultSubtotal="0">
      <items count="729">
        <item x="387"/>
        <item x="7"/>
        <item x="475"/>
        <item x="476"/>
        <item x="279"/>
        <item x="281"/>
        <item x="481"/>
        <item x="479"/>
        <item x="474"/>
        <item x="465"/>
        <item x="477"/>
        <item x="470"/>
        <item x="553"/>
        <item x="140"/>
        <item x="130"/>
        <item x="20"/>
        <item x="24"/>
        <item x="19"/>
        <item x="22"/>
        <item x="30"/>
        <item x="127"/>
        <item x="23"/>
        <item x="122"/>
        <item x="555"/>
        <item x="544"/>
        <item x="528"/>
        <item x="607"/>
        <item x="606"/>
        <item x="523"/>
        <item x="537"/>
        <item x="539"/>
        <item x="542"/>
        <item x="530"/>
        <item x="520"/>
        <item x="518"/>
        <item x="515"/>
        <item x="534"/>
        <item x="540"/>
        <item x="519"/>
        <item x="527"/>
        <item x="517"/>
        <item x="524"/>
        <item x="516"/>
        <item x="541"/>
        <item x="543"/>
        <item x="531"/>
        <item x="522"/>
        <item x="538"/>
        <item x="532"/>
        <item x="525"/>
        <item x="499"/>
        <item x="503"/>
        <item x="497"/>
        <item x="508"/>
        <item x="18"/>
        <item x="128"/>
        <item x="126"/>
        <item x="125"/>
        <item x="677"/>
        <item x="386"/>
        <item x="389"/>
        <item x="379"/>
        <item x="696"/>
        <item x="701"/>
        <item x="683"/>
        <item x="692"/>
        <item x="711"/>
        <item x="713"/>
        <item x="680"/>
        <item x="702"/>
        <item x="390"/>
        <item x="392"/>
        <item x="391"/>
        <item x="370"/>
        <item x="345"/>
        <item x="719"/>
        <item x="693"/>
        <item x="688"/>
        <item x="689"/>
        <item x="360"/>
        <item x="690"/>
        <item x="691"/>
        <item x="355"/>
        <item x="725"/>
        <item x="376"/>
        <item x="362"/>
        <item x="343"/>
        <item x="377"/>
        <item x="700"/>
        <item x="715"/>
        <item x="695"/>
        <item x="337"/>
        <item x="710"/>
        <item x="365"/>
        <item x="364"/>
        <item x="671"/>
        <item x="367"/>
        <item x="674"/>
        <item x="397"/>
        <item x="393"/>
        <item x="714"/>
        <item x="703"/>
        <item x="717"/>
        <item x="705"/>
        <item x="672"/>
        <item x="699"/>
        <item x="698"/>
        <item x="366"/>
        <item x="685"/>
        <item x="707"/>
        <item x="726"/>
        <item x="727"/>
        <item x="484"/>
        <item x="5"/>
        <item x="643"/>
        <item x="446"/>
        <item x="561"/>
        <item x="441"/>
        <item x="513"/>
        <item x="603"/>
        <item x="2"/>
        <item x="660"/>
        <item x="434"/>
        <item x="435"/>
        <item x="66"/>
        <item x="68"/>
        <item x="61"/>
        <item x="59"/>
        <item x="60"/>
        <item x="63"/>
        <item x="278"/>
        <item x="282"/>
        <item x="264"/>
        <item x="266"/>
        <item x="265"/>
        <item x="461"/>
        <item x="462"/>
        <item x="181"/>
        <item x="432"/>
        <item x="9"/>
        <item x="14"/>
        <item x="16"/>
        <item x="10"/>
        <item x="17"/>
        <item x="12"/>
        <item x="8"/>
        <item x="444"/>
        <item x="255"/>
        <item x="116"/>
        <item x="611"/>
        <item x="401"/>
        <item x="424"/>
        <item x="425"/>
        <item x="511"/>
        <item x="97"/>
        <item x="95"/>
        <item x="101"/>
        <item x="100"/>
        <item x="94"/>
        <item x="98"/>
        <item x="99"/>
        <item x="620"/>
        <item x="558"/>
        <item x="547"/>
        <item x="627"/>
        <item x="640"/>
        <item x="639"/>
        <item x="641"/>
        <item x="241"/>
        <item x="669"/>
        <item x="323"/>
        <item x="316"/>
        <item x="413"/>
        <item x="207"/>
        <item x="618"/>
        <item x="205"/>
        <item x="204"/>
        <item x="203"/>
        <item x="617"/>
        <item x="616"/>
        <item x="614"/>
        <item x="612"/>
        <item x="383"/>
        <item x="682"/>
        <item x="721"/>
        <item x="353"/>
        <item x="706"/>
        <item x="354"/>
        <item x="373"/>
        <item x="678"/>
        <item x="720"/>
        <item x="351"/>
        <item x="357"/>
        <item x="380"/>
        <item x="381"/>
        <item x="679"/>
        <item x="352"/>
        <item x="724"/>
        <item x="723"/>
        <item x="687"/>
        <item x="374"/>
        <item x="697"/>
        <item x="346"/>
        <item x="356"/>
        <item x="358"/>
        <item x="694"/>
        <item x="684"/>
        <item x="340"/>
        <item x="341"/>
        <item x="583"/>
        <item x="580"/>
        <item x="76"/>
        <item x="632"/>
        <item x="718"/>
        <item x="598"/>
        <item x="35"/>
        <item x="34"/>
        <item x="686"/>
        <item x="652"/>
        <item x="468"/>
        <item x="466"/>
        <item x="459"/>
        <item x="455"/>
        <item x="456"/>
        <item x="457"/>
        <item x="458"/>
        <item x="452"/>
        <item x="148"/>
        <item x="149"/>
        <item x="185"/>
        <item x="186"/>
        <item x="190"/>
        <item x="187"/>
        <item x="191"/>
        <item x="192"/>
        <item x="189"/>
        <item x="188"/>
        <item x="161"/>
        <item x="160"/>
        <item x="163"/>
        <item x="27"/>
        <item x="104"/>
        <item x="507"/>
        <item x="505"/>
        <item x="506"/>
        <item x="105"/>
        <item x="638"/>
        <item x="402"/>
        <item x="245"/>
        <item x="659"/>
        <item x="338"/>
        <item x="197"/>
        <item x="578"/>
        <item x="576"/>
        <item x="577"/>
        <item x="556"/>
        <item x="408"/>
        <item x="409"/>
        <item x="32"/>
        <item x="31"/>
        <item x="451"/>
        <item x="1"/>
        <item x="529"/>
        <item x="622"/>
        <item x="243"/>
        <item x="709"/>
        <item x="307"/>
        <item x="601"/>
        <item x="276"/>
        <item x="202"/>
        <item x="559"/>
        <item x="304"/>
        <item x="305"/>
        <item x="299"/>
        <item x="291"/>
        <item x="295"/>
        <item x="331"/>
        <item x="330"/>
        <item x="318"/>
        <item x="317"/>
        <item x="315"/>
        <item x="591"/>
        <item x="592"/>
        <item x="593"/>
        <item x="587"/>
        <item x="597"/>
        <item x="585"/>
        <item x="589"/>
        <item x="604"/>
        <item x="595"/>
        <item x="599"/>
        <item x="433"/>
        <item x="571"/>
        <item x="615"/>
        <item x="613"/>
        <item x="249"/>
        <item x="248"/>
        <item x="666"/>
        <item x="653"/>
        <item x="29"/>
        <item x="28"/>
        <item x="93"/>
        <item x="550"/>
        <item x="552"/>
        <item x="514"/>
        <item x="129"/>
        <item x="496"/>
        <item x="610"/>
        <item x="450"/>
        <item x="36"/>
        <item x="509"/>
        <item x="510"/>
        <item x="575"/>
        <item x="411"/>
        <item x="412"/>
        <item x="574"/>
        <item x="275"/>
        <item x="339"/>
        <item x="629"/>
        <item x="651"/>
        <item x="115"/>
        <item x="117"/>
        <item x="119"/>
        <item x="113"/>
        <item x="108"/>
        <item x="109"/>
        <item x="114"/>
        <item x="106"/>
        <item x="112"/>
        <item x="630"/>
        <item x="631"/>
        <item x="634"/>
        <item x="628"/>
        <item x="501"/>
        <item x="50"/>
        <item x="44"/>
        <item x="43"/>
        <item x="45"/>
        <item x="51"/>
        <item x="49"/>
        <item x="42"/>
        <item x="654"/>
        <item x="70"/>
        <item x="73"/>
        <item x="498"/>
        <item x="273"/>
        <item x="581"/>
        <item x="274"/>
        <item x="504"/>
        <item x="298"/>
        <item x="4"/>
        <item x="0"/>
        <item x="154"/>
        <item x="153"/>
        <item x="152"/>
        <item x="280"/>
        <item x="263"/>
        <item x="560"/>
        <item x="296"/>
        <item x="195"/>
        <item x="180"/>
        <item x="173"/>
        <item x="176"/>
        <item x="166"/>
        <item x="171"/>
        <item x="177"/>
        <item x="183"/>
        <item x="182"/>
        <item x="194"/>
        <item x="426"/>
        <item x="427"/>
        <item x="483"/>
        <item x="398"/>
        <item x="226"/>
        <item x="252"/>
        <item x="233"/>
        <item x="232"/>
        <item x="313"/>
        <item x="229"/>
        <item x="230"/>
        <item x="220"/>
        <item x="228"/>
        <item x="227"/>
        <item x="253"/>
        <item x="306"/>
        <item x="657"/>
        <item x="662"/>
        <item x="663"/>
        <item x="222"/>
        <item x="293"/>
        <item x="238"/>
        <item x="240"/>
        <item x="321"/>
        <item x="301"/>
        <item x="239"/>
        <item x="302"/>
        <item x="250"/>
        <item x="218"/>
        <item x="224"/>
        <item x="223"/>
        <item x="221"/>
        <item x="225"/>
        <item x="236"/>
        <item x="256"/>
        <item x="322"/>
        <item x="247"/>
        <item x="254"/>
        <item x="309"/>
        <item x="644"/>
        <item x="646"/>
        <item x="645"/>
        <item x="326"/>
        <item x="199"/>
        <item x="198"/>
        <item x="174"/>
        <item x="442"/>
        <item x="500"/>
        <item x="15"/>
        <item x="11"/>
        <item x="13"/>
        <item x="582"/>
        <item x="502"/>
        <item x="588"/>
        <item x="71"/>
        <item x="69"/>
        <item x="52"/>
        <item x="53"/>
        <item x="56"/>
        <item x="57"/>
        <item x="277"/>
        <item x="596"/>
        <item x="439"/>
        <item x="438"/>
        <item x="33"/>
        <item x="159"/>
        <item x="156"/>
        <item x="157"/>
        <item x="155"/>
        <item x="473"/>
        <item x="471"/>
        <item x="469"/>
        <item x="467"/>
        <item x="478"/>
        <item x="480"/>
        <item x="437"/>
        <item x="566"/>
        <item x="564"/>
        <item x="567"/>
        <item x="90"/>
        <item x="86"/>
        <item x="563"/>
        <item x="670"/>
        <item x="495"/>
        <item x="215"/>
        <item x="211"/>
        <item x="210"/>
        <item x="216"/>
        <item x="217"/>
        <item x="336"/>
        <item x="443"/>
        <item x="573"/>
        <item x="297"/>
        <item x="404"/>
        <item x="568"/>
        <item x="546"/>
        <item x="545"/>
        <item x="605"/>
        <item x="85"/>
        <item x="84"/>
        <item x="81"/>
        <item x="79"/>
        <item x="77"/>
        <item x="3"/>
        <item x="6"/>
        <item x="21"/>
        <item x="25"/>
        <item x="26"/>
        <item x="37"/>
        <item x="38"/>
        <item x="39"/>
        <item x="40"/>
        <item x="41"/>
        <item x="46"/>
        <item x="47"/>
        <item x="48"/>
        <item x="54"/>
        <item x="55"/>
        <item x="58"/>
        <item x="62"/>
        <item x="64"/>
        <item x="65"/>
        <item x="67"/>
        <item x="72"/>
        <item x="74"/>
        <item x="75"/>
        <item x="78"/>
        <item x="80"/>
        <item x="82"/>
        <item x="83"/>
        <item x="87"/>
        <item x="88"/>
        <item x="89"/>
        <item x="91"/>
        <item x="92"/>
        <item x="96"/>
        <item x="102"/>
        <item x="103"/>
        <item x="107"/>
        <item x="110"/>
        <item x="111"/>
        <item x="118"/>
        <item x="120"/>
        <item x="121"/>
        <item x="123"/>
        <item x="124"/>
        <item x="131"/>
        <item x="132"/>
        <item x="133"/>
        <item x="134"/>
        <item x="135"/>
        <item x="136"/>
        <item x="137"/>
        <item x="138"/>
        <item x="139"/>
        <item x="141"/>
        <item x="142"/>
        <item x="143"/>
        <item x="144"/>
        <item x="145"/>
        <item x="146"/>
        <item x="147"/>
        <item x="150"/>
        <item x="151"/>
        <item x="158"/>
        <item x="162"/>
        <item x="164"/>
        <item x="165"/>
        <item x="167"/>
        <item x="168"/>
        <item x="169"/>
        <item x="170"/>
        <item x="172"/>
        <item x="175"/>
        <item x="178"/>
        <item x="179"/>
        <item x="184"/>
        <item x="193"/>
        <item x="196"/>
        <item x="200"/>
        <item x="201"/>
        <item x="206"/>
        <item x="208"/>
        <item x="209"/>
        <item x="212"/>
        <item x="213"/>
        <item x="214"/>
        <item x="219"/>
        <item x="231"/>
        <item x="234"/>
        <item x="235"/>
        <item x="237"/>
        <item x="242"/>
        <item x="244"/>
        <item x="246"/>
        <item x="251"/>
        <item x="257"/>
        <item x="258"/>
        <item x="259"/>
        <item x="260"/>
        <item x="261"/>
        <item x="262"/>
        <item x="267"/>
        <item x="268"/>
        <item x="269"/>
        <item x="270"/>
        <item x="271"/>
        <item x="272"/>
        <item x="283"/>
        <item x="284"/>
        <item x="285"/>
        <item x="286"/>
        <item x="287"/>
        <item x="288"/>
        <item x="289"/>
        <item x="290"/>
        <item x="292"/>
        <item x="294"/>
        <item x="300"/>
        <item x="303"/>
        <item x="308"/>
        <item x="310"/>
        <item x="311"/>
        <item x="312"/>
        <item x="314"/>
        <item x="319"/>
        <item x="320"/>
        <item x="324"/>
        <item x="325"/>
        <item x="327"/>
        <item x="328"/>
        <item x="329"/>
        <item x="332"/>
        <item x="333"/>
        <item x="334"/>
        <item x="335"/>
        <item x="342"/>
        <item x="344"/>
        <item x="347"/>
        <item x="348"/>
        <item x="349"/>
        <item x="350"/>
        <item x="359"/>
        <item x="361"/>
        <item x="363"/>
        <item x="368"/>
        <item x="369"/>
        <item x="371"/>
        <item x="372"/>
        <item x="375"/>
        <item x="378"/>
        <item x="382"/>
        <item x="384"/>
        <item x="385"/>
        <item x="388"/>
        <item x="394"/>
        <item x="395"/>
        <item x="396"/>
        <item x="399"/>
        <item x="400"/>
        <item x="403"/>
        <item x="405"/>
        <item x="406"/>
        <item x="407"/>
        <item x="410"/>
        <item x="414"/>
        <item x="415"/>
        <item x="416"/>
        <item x="417"/>
        <item x="418"/>
        <item x="419"/>
        <item x="420"/>
        <item x="421"/>
        <item x="422"/>
        <item x="423"/>
        <item x="428"/>
        <item x="429"/>
        <item x="430"/>
        <item x="431"/>
        <item x="436"/>
        <item x="440"/>
        <item x="445"/>
        <item x="447"/>
        <item x="448"/>
        <item x="449"/>
        <item x="453"/>
        <item x="454"/>
        <item x="460"/>
        <item x="463"/>
        <item x="464"/>
        <item x="472"/>
        <item x="482"/>
        <item x="485"/>
        <item x="486"/>
        <item x="487"/>
        <item x="488"/>
        <item x="489"/>
        <item x="490"/>
        <item x="491"/>
        <item x="492"/>
        <item x="493"/>
        <item x="494"/>
        <item x="512"/>
        <item x="521"/>
        <item x="526"/>
        <item x="533"/>
        <item x="535"/>
        <item x="536"/>
        <item x="548"/>
        <item x="549"/>
        <item x="551"/>
        <item x="554"/>
        <item x="557"/>
        <item x="562"/>
        <item x="565"/>
        <item x="569"/>
        <item x="570"/>
        <item x="572"/>
        <item x="579"/>
        <item x="584"/>
        <item x="586"/>
        <item x="590"/>
        <item x="594"/>
        <item x="600"/>
        <item x="602"/>
        <item x="608"/>
        <item x="609"/>
        <item x="619"/>
        <item x="621"/>
        <item x="623"/>
        <item x="624"/>
        <item x="625"/>
        <item x="626"/>
        <item x="633"/>
        <item x="635"/>
        <item x="636"/>
        <item x="637"/>
        <item x="642"/>
        <item x="647"/>
        <item x="648"/>
        <item x="649"/>
        <item x="650"/>
        <item x="655"/>
        <item x="656"/>
        <item x="658"/>
        <item x="661"/>
        <item x="664"/>
        <item x="665"/>
        <item x="667"/>
        <item x="668"/>
        <item x="673"/>
        <item x="675"/>
        <item x="676"/>
        <item x="681"/>
        <item x="704"/>
        <item x="708"/>
        <item x="712"/>
        <item x="716"/>
        <item x="722"/>
        <item x="728"/>
      </items>
    </pivotField>
    <pivotField compact="0" outline="0" subtotalTop="0" showAll="0" includeNewItemsInFilter="1" defaultSubtotal="0"/>
    <pivotField compact="0" numFmtId="43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axis="axisPage" compact="0" outline="0" subtotalTop="0" multipleItemSelectionAllowed="1" showAll="0" includeNewItemsInFilter="1" defaultSubtotal="0">
      <items count="35">
        <item x="4"/>
        <item h="1" x="29"/>
        <item h="1" x="31"/>
        <item h="1" x="30"/>
        <item h="1" x="19"/>
        <item h="1" x="34"/>
        <item h="1" x="32"/>
        <item h="1" x="1"/>
        <item h="1" x="7"/>
        <item h="1" x="2"/>
        <item h="1" x="8"/>
        <item h="1" x="0"/>
        <item h="1" x="6"/>
        <item h="1" x="33"/>
        <item h="1" x="26"/>
        <item h="1" x="9"/>
        <item h="1" x="28"/>
        <item h="1" x="25"/>
        <item h="1" x="20"/>
        <item h="1" x="13"/>
        <item h="1" x="5"/>
        <item h="1" x="22"/>
        <item h="1" x="10"/>
        <item h="1" x="12"/>
        <item h="1" x="11"/>
        <item h="1" x="14"/>
        <item h="1" x="16"/>
        <item h="1" x="24"/>
        <item h="1" x="18"/>
        <item h="1" x="15"/>
        <item h="1" x="27"/>
        <item h="1" x="21"/>
        <item h="1" x="17"/>
        <item h="1" x="23"/>
        <item x="3"/>
      </items>
    </pivotField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sortType="ascending">
      <items count="7">
        <item x="0"/>
        <item x="2"/>
        <item x="4"/>
        <item x="3"/>
        <item x="5"/>
        <item h="1" x="1"/>
        <item t="default"/>
      </items>
    </pivotField>
    <pivotField axis="axisRow" compact="0" outline="0" subtotalTop="0" showAll="0" includeNewItemsInFilter="1">
      <items count="17">
        <item h="1" x="0"/>
        <item x="2"/>
        <item x="3"/>
        <item x="4"/>
        <item x="5"/>
        <item x="6"/>
        <item x="7"/>
        <item x="8"/>
        <item x="9"/>
        <item x="10"/>
        <item x="11"/>
        <item x="1"/>
        <item x="12"/>
        <item x="13"/>
        <item x="14"/>
        <item x="15"/>
        <item t="default"/>
      </items>
    </pivotField>
    <pivotField compact="0" outline="0" subtotalTop="0" showAll="0" includeNewItemsInFilter="1" defaultSubtotal="0"/>
  </pivotFields>
  <rowFields count="6">
    <field x="23"/>
    <field x="24"/>
    <field x="0"/>
    <field x="3"/>
    <field x="1"/>
    <field x="2"/>
  </rowFields>
  <rowItems count="237">
    <i>
      <x v="1"/>
      <x v="1"/>
      <x v="39"/>
      <x v="425"/>
      <x v="3"/>
      <x v="8"/>
    </i>
    <i r="2">
      <x v="40"/>
      <x v="426"/>
      <x v="3"/>
      <x v="8"/>
    </i>
    <i r="2">
      <x v="42"/>
      <x v="428"/>
      <x v="3"/>
      <x v="8"/>
    </i>
    <i r="2">
      <x v="52"/>
      <x v="343"/>
      <x v="3"/>
      <x v="8"/>
    </i>
    <i r="2">
      <x v="57"/>
      <x v="468"/>
      <x v="3"/>
      <x v="8"/>
    </i>
    <i r="2">
      <x v="58"/>
      <x v="467"/>
      <x v="3"/>
      <x v="8"/>
    </i>
    <i r="2">
      <x v="63"/>
      <x v="155"/>
      <x v="3"/>
      <x v="8"/>
    </i>
    <i r="2">
      <x v="65"/>
      <x v="159"/>
      <x v="3"/>
      <x v="8"/>
    </i>
    <i r="2">
      <x v="68"/>
      <x v="156"/>
      <x v="3"/>
      <x v="8"/>
    </i>
    <i r="2">
      <x v="73"/>
      <x v="325"/>
      <x v="3"/>
      <x v="8"/>
    </i>
    <i r="2">
      <x v="76"/>
      <x v="326"/>
      <x v="3"/>
      <x v="8"/>
    </i>
    <i r="2">
      <x v="77"/>
      <x v="320"/>
      <x v="3"/>
      <x v="8"/>
    </i>
    <i r="2">
      <x v="90"/>
      <x v="227"/>
      <x v="3"/>
      <x v="8"/>
    </i>
    <i r="2">
      <x v="91"/>
      <x v="228"/>
      <x v="3"/>
      <x v="8"/>
    </i>
    <i r="2">
      <x v="93"/>
      <x v="353"/>
      <x v="3"/>
      <x v="8"/>
    </i>
    <i r="2">
      <x v="94"/>
      <x v="352"/>
      <x v="3"/>
      <x v="8"/>
    </i>
    <i r="2">
      <x v="107"/>
      <x v="365"/>
      <x v="3"/>
      <x v="8"/>
    </i>
    <i r="2">
      <x v="108"/>
      <x v="360"/>
      <x v="3"/>
      <x v="8"/>
    </i>
    <i r="2">
      <x v="109"/>
      <x v="137"/>
      <x v="3"/>
      <x v="8"/>
    </i>
    <i r="2">
      <x v="110"/>
      <x v="367"/>
      <x v="3"/>
      <x v="8"/>
    </i>
    <i r="2">
      <x v="111"/>
      <x v="366"/>
      <x v="3"/>
      <x v="8"/>
    </i>
    <i r="2">
      <x v="112"/>
      <x v="229"/>
      <x v="1"/>
      <x v="1"/>
    </i>
    <i r="2">
      <x v="114"/>
      <x v="232"/>
      <x v="1"/>
      <x v="1"/>
    </i>
    <i r="2">
      <x v="115"/>
      <x v="236"/>
      <x v="1"/>
      <x v="1"/>
    </i>
    <i r="2">
      <x v="116"/>
      <x v="235"/>
      <x v="1"/>
      <x v="1"/>
    </i>
    <i r="2">
      <x v="117"/>
      <x v="231"/>
      <x v="1"/>
      <x v="1"/>
    </i>
    <i r="2">
      <x v="118"/>
      <x v="233"/>
      <x v="1"/>
      <x v="1"/>
    </i>
    <i r="2">
      <x v="119"/>
      <x v="234"/>
      <x v="1"/>
      <x v="1"/>
    </i>
    <i r="2">
      <x v="324"/>
      <x v="42"/>
      <x v="3"/>
      <x v="8"/>
    </i>
    <i r="2">
      <x v="330"/>
      <x v="28"/>
      <x v="3"/>
      <x v="8"/>
    </i>
    <i r="2">
      <x v="331"/>
      <x v="41"/>
      <x v="3"/>
      <x v="8"/>
    </i>
    <i r="2">
      <x v="340"/>
      <x v="29"/>
      <x v="3"/>
      <x v="8"/>
    </i>
    <i r="2">
      <x v="341"/>
      <x v="47"/>
      <x v="3"/>
      <x v="8"/>
    </i>
    <i r="2">
      <x v="342"/>
      <x v="30"/>
      <x v="3"/>
      <x v="8"/>
    </i>
    <i r="2">
      <x v="343"/>
      <x v="37"/>
      <x v="3"/>
      <x v="8"/>
    </i>
    <i r="2">
      <x v="345"/>
      <x v="31"/>
      <x v="3"/>
      <x v="8"/>
    </i>
    <i r="2">
      <x v="347"/>
      <x v="24"/>
      <x v="3"/>
      <x v="8"/>
    </i>
    <i r="2">
      <x v="355"/>
      <x v="255"/>
      <x v="3"/>
      <x v="8"/>
    </i>
    <i r="2">
      <x v="360"/>
      <x v="450"/>
      <x v="3"/>
      <x v="8"/>
    </i>
    <i r="2">
      <x v="377"/>
      <x v="284"/>
      <x v="3"/>
      <x v="8"/>
    </i>
    <i r="2">
      <x v="383"/>
      <x v="289"/>
      <x v="3"/>
      <x v="8"/>
    </i>
    <i r="2">
      <x v="385"/>
      <x v="285"/>
      <x v="3"/>
      <x v="8"/>
    </i>
    <i t="default" r="1">
      <x v="1"/>
    </i>
    <i r="1">
      <x v="6"/>
      <x v="81"/>
      <x v="22"/>
      <x v="2"/>
      <x v="6"/>
    </i>
    <i r="2">
      <x v="82"/>
      <x v="57"/>
      <x v="2"/>
      <x v="6"/>
    </i>
    <i r="2">
      <x v="83"/>
      <x v="56"/>
      <x v="2"/>
      <x v="6"/>
    </i>
    <i r="2">
      <x v="85"/>
      <x v="55"/>
      <x v="2"/>
      <x v="6"/>
    </i>
    <i r="2">
      <x v="113"/>
      <x v="230"/>
      <x v="2"/>
      <x v="6"/>
    </i>
    <i r="2">
      <x v="228"/>
      <x v="85"/>
      <x v="2"/>
      <x v="2"/>
    </i>
    <i r="5">
      <x v="6"/>
    </i>
    <i r="2">
      <x v="306"/>
      <x v="52"/>
      <x v="2"/>
      <x v="2"/>
    </i>
    <i r="5">
      <x v="6"/>
    </i>
    <i r="2">
      <x v="307"/>
      <x v="344"/>
      <x v="2"/>
      <x v="3"/>
    </i>
    <i r="5">
      <x v="6"/>
    </i>
    <i r="2">
      <x v="365"/>
      <x v="292"/>
      <x v="3"/>
      <x v="8"/>
    </i>
    <i r="2">
      <x v="367"/>
      <x v="315"/>
      <x v="3"/>
      <x v="8"/>
    </i>
    <i r="2">
      <x v="368"/>
      <x v="312"/>
      <x v="3"/>
      <x v="8"/>
    </i>
    <i r="2">
      <x v="384"/>
      <x v="430"/>
      <x v="2"/>
      <x v="6"/>
    </i>
    <i r="2">
      <x v="388"/>
      <x v="267"/>
      <x v="2"/>
      <x v="6"/>
    </i>
    <i t="default" r="1">
      <x v="6"/>
    </i>
    <i r="1">
      <x v="7"/>
      <x v="113"/>
      <x v="230"/>
      <x v="2"/>
      <x v="7"/>
    </i>
    <i t="default" r="1">
      <x v="7"/>
    </i>
    <i r="1">
      <x v="10"/>
      <x v="113"/>
      <x v="230"/>
      <x v="2"/>
      <x v="4"/>
    </i>
    <i t="default" r="1">
      <x v="10"/>
    </i>
    <i t="default">
      <x v="1"/>
    </i>
    <i>
      <x v="2"/>
      <x v="1"/>
      <x v="81"/>
      <x v="22"/>
      <x v="1"/>
      <x v="1"/>
    </i>
    <i r="2">
      <x v="84"/>
      <x v="20"/>
      <x v="1"/>
      <x v="1"/>
    </i>
    <i r="2">
      <x v="244"/>
      <x v="60"/>
      <x v="1"/>
      <x v="1"/>
    </i>
    <i t="default" r="1">
      <x v="1"/>
    </i>
    <i r="1">
      <x v="2"/>
      <x v="82"/>
      <x v="57"/>
      <x v="2"/>
      <x v="3"/>
    </i>
    <i r="2">
      <x v="83"/>
      <x v="56"/>
      <x v="2"/>
      <x v="3"/>
    </i>
    <i r="2">
      <x v="85"/>
      <x v="55"/>
      <x v="2"/>
      <x v="3"/>
    </i>
    <i r="2">
      <x v="86"/>
      <x v="20"/>
      <x/>
      <x/>
    </i>
    <i r="2">
      <x v="244"/>
      <x v="60"/>
      <x/>
      <x/>
    </i>
    <i t="default" r="1">
      <x v="2"/>
    </i>
    <i r="1">
      <x v="3"/>
      <x v="84"/>
      <x v="20"/>
      <x v="2"/>
      <x/>
    </i>
    <i t="default" r="1">
      <x v="3"/>
    </i>
    <i r="1">
      <x v="4"/>
      <x v="81"/>
      <x v="22"/>
      <x v="1"/>
      <x v="7"/>
    </i>
    <i r="2">
      <x v="388"/>
      <x v="267"/>
      <x v="1"/>
      <x v="7"/>
    </i>
    <i t="default" r="1">
      <x v="4"/>
    </i>
    <i r="1">
      <x v="5"/>
      <x v="81"/>
      <x v="22"/>
      <x v="2"/>
      <x v="1"/>
    </i>
    <i t="default" r="1">
      <x v="5"/>
    </i>
    <i r="1">
      <x v="7"/>
      <x v="81"/>
      <x v="22"/>
      <x v="2"/>
      <x v="7"/>
    </i>
    <i t="default" r="1">
      <x v="7"/>
    </i>
    <i r="1">
      <x v="8"/>
      <x v="82"/>
      <x v="57"/>
      <x/>
      <x v="4"/>
    </i>
    <i r="2">
      <x v="83"/>
      <x v="56"/>
      <x/>
      <x v="4"/>
    </i>
    <i r="2">
      <x v="85"/>
      <x v="55"/>
      <x/>
      <x v="4"/>
    </i>
    <i r="2">
      <x v="384"/>
      <x v="430"/>
      <x/>
      <x v="4"/>
    </i>
    <i t="default" r="1">
      <x v="8"/>
    </i>
    <i r="1">
      <x v="9"/>
      <x v="82"/>
      <x v="57"/>
      <x/>
      <x v="7"/>
    </i>
    <i r="2">
      <x v="83"/>
      <x v="56"/>
      <x/>
      <x v="7"/>
    </i>
    <i r="2">
      <x v="85"/>
      <x v="55"/>
      <x/>
      <x v="7"/>
    </i>
    <i r="2">
      <x v="384"/>
      <x v="430"/>
      <x/>
      <x v="7"/>
    </i>
    <i r="2">
      <x v="388"/>
      <x v="267"/>
      <x/>
      <x v="7"/>
    </i>
    <i t="default" r="1">
      <x v="9"/>
    </i>
    <i t="default">
      <x v="2"/>
    </i>
    <i>
      <x v="3"/>
      <x v="1"/>
      <x v="228"/>
      <x v="85"/>
      <x v="1"/>
      <x v="1"/>
    </i>
    <i r="2">
      <x v="306"/>
      <x v="52"/>
      <x v="1"/>
      <x v="1"/>
    </i>
    <i r="2">
      <x v="381"/>
      <x v="282"/>
      <x v="1"/>
      <x v="1"/>
    </i>
    <i r="2">
      <x v="382"/>
      <x v="283"/>
      <x v="1"/>
      <x v="1"/>
    </i>
    <i t="default" r="1">
      <x v="1"/>
    </i>
    <i r="1">
      <x v="2"/>
      <x v="43"/>
      <x v="127"/>
      <x v="3"/>
      <x v="8"/>
    </i>
    <i r="2">
      <x v="44"/>
      <x v="128"/>
      <x v="3"/>
      <x v="8"/>
    </i>
    <i r="2">
      <x v="45"/>
      <x v="126"/>
      <x v="3"/>
      <x v="8"/>
    </i>
    <i r="2">
      <x v="46"/>
      <x v="129"/>
      <x v="3"/>
      <x v="8"/>
    </i>
    <i r="2">
      <x v="47"/>
      <x v="124"/>
      <x v="3"/>
      <x v="8"/>
    </i>
    <i r="2">
      <x v="48"/>
      <x v="125"/>
      <x v="3"/>
      <x v="8"/>
    </i>
    <i r="2">
      <x v="49"/>
      <x v="424"/>
      <x v="3"/>
      <x v="8"/>
    </i>
    <i r="2">
      <x v="50"/>
      <x v="342"/>
      <x v="3"/>
      <x v="8"/>
    </i>
    <i r="2">
      <x v="54"/>
      <x v="471"/>
      <x v="3"/>
      <x v="8"/>
    </i>
    <i r="2">
      <x v="55"/>
      <x v="470"/>
      <x v="3"/>
      <x v="8"/>
    </i>
    <i r="2">
      <x v="56"/>
      <x v="469"/>
      <x v="3"/>
      <x v="8"/>
    </i>
    <i r="2">
      <x v="59"/>
      <x v="449"/>
      <x v="3"/>
      <x v="8"/>
    </i>
    <i r="2">
      <x v="60"/>
      <x v="448"/>
      <x v="3"/>
      <x v="8"/>
    </i>
    <i r="2">
      <x v="62"/>
      <x v="158"/>
      <x v="3"/>
      <x v="8"/>
    </i>
    <i r="2">
      <x v="64"/>
      <x v="154"/>
      <x v="3"/>
      <x v="8"/>
    </i>
    <i r="2">
      <x v="69"/>
      <x v="241"/>
      <x v="3"/>
      <x v="8"/>
    </i>
    <i r="2">
      <x v="70"/>
      <x v="245"/>
      <x v="3"/>
      <x v="8"/>
    </i>
    <i r="2">
      <x v="71"/>
      <x v="327"/>
      <x v="3"/>
      <x v="8"/>
    </i>
    <i r="2">
      <x v="72"/>
      <x v="324"/>
      <x v="3"/>
      <x v="8"/>
    </i>
    <i r="2">
      <x v="74"/>
      <x v="328"/>
      <x v="3"/>
      <x v="8"/>
    </i>
    <i r="2">
      <x v="75"/>
      <x v="323"/>
      <x v="3"/>
      <x v="8"/>
    </i>
    <i r="2">
      <x v="78"/>
      <x v="148"/>
      <x v="3"/>
      <x v="8"/>
    </i>
    <i r="2">
      <x v="79"/>
      <x v="321"/>
      <x v="3"/>
      <x v="8"/>
    </i>
    <i r="2">
      <x v="80"/>
      <x v="322"/>
      <x v="3"/>
      <x v="8"/>
    </i>
    <i r="2">
      <x v="92"/>
      <x v="354"/>
      <x v="3"/>
      <x v="8"/>
    </i>
    <i r="2">
      <x v="95"/>
      <x v="437"/>
      <x v="3"/>
      <x v="8"/>
    </i>
    <i r="2">
      <x v="96"/>
      <x v="435"/>
      <x v="3"/>
      <x v="8"/>
    </i>
    <i r="2">
      <x v="97"/>
      <x v="436"/>
      <x v="3"/>
      <x v="8"/>
    </i>
    <i r="2">
      <x v="98"/>
      <x v="434"/>
      <x v="3"/>
      <x v="8"/>
    </i>
    <i r="2">
      <x v="102"/>
      <x v="363"/>
      <x v="3"/>
      <x v="8"/>
    </i>
    <i r="2">
      <x v="103"/>
      <x v="364"/>
      <x v="3"/>
      <x v="8"/>
    </i>
    <i r="2">
      <x v="104"/>
      <x v="361"/>
      <x v="3"/>
      <x v="8"/>
    </i>
    <i r="2">
      <x v="105"/>
      <x v="414"/>
      <x v="3"/>
      <x v="8"/>
    </i>
    <i r="2">
      <x v="106"/>
      <x v="362"/>
      <x v="3"/>
      <x v="8"/>
    </i>
    <i r="2">
      <x v="120"/>
      <x v="368"/>
      <x v="3"/>
      <x v="8"/>
    </i>
    <i r="2">
      <x v="122"/>
      <x v="251"/>
      <x v="3"/>
      <x v="8"/>
    </i>
    <i r="2">
      <x v="123"/>
      <x v="413"/>
      <x v="3"/>
      <x v="8"/>
    </i>
    <i r="2">
      <x v="124"/>
      <x v="412"/>
      <x v="3"/>
      <x v="8"/>
    </i>
    <i r="2">
      <x v="171"/>
      <x v="345"/>
      <x v="3"/>
      <x v="8"/>
    </i>
    <i r="2">
      <x v="172"/>
      <x v="347"/>
      <x v="3"/>
      <x v="8"/>
    </i>
    <i r="2">
      <x v="186"/>
      <x v="358"/>
      <x v="3"/>
      <x v="8"/>
    </i>
    <i r="2">
      <x v="188"/>
      <x v="349"/>
      <x v="3"/>
      <x v="8"/>
    </i>
    <i r="2">
      <x v="198"/>
      <x v="280"/>
      <x/>
      <x/>
    </i>
    <i r="2">
      <x v="248"/>
      <x v="99"/>
      <x/>
      <x/>
    </i>
    <i r="2">
      <x v="307"/>
      <x v="344"/>
      <x v="3"/>
      <x v="8"/>
    </i>
    <i r="2">
      <x v="317"/>
      <x v="53"/>
      <x v="3"/>
      <x v="8"/>
    </i>
    <i r="2">
      <x v="323"/>
      <x v="35"/>
      <x v="3"/>
      <x v="8"/>
    </i>
    <i r="2">
      <x v="325"/>
      <x v="40"/>
      <x v="3"/>
      <x v="8"/>
    </i>
    <i r="2">
      <x v="329"/>
      <x v="46"/>
      <x v="3"/>
      <x v="8"/>
    </i>
    <i r="2">
      <x v="332"/>
      <x v="49"/>
      <x v="3"/>
      <x v="8"/>
    </i>
    <i r="2">
      <x v="333"/>
      <x v="39"/>
      <x v="3"/>
      <x v="8"/>
    </i>
    <i r="2">
      <x v="334"/>
      <x v="25"/>
      <x v="3"/>
      <x v="8"/>
    </i>
    <i r="2">
      <x v="335"/>
      <x v="262"/>
      <x v="3"/>
      <x v="8"/>
    </i>
    <i r="2">
      <x v="336"/>
      <x v="32"/>
      <x v="3"/>
      <x v="8"/>
    </i>
    <i r="2">
      <x v="337"/>
      <x v="45"/>
      <x v="3"/>
      <x v="8"/>
    </i>
    <i r="2">
      <x v="338"/>
      <x v="48"/>
      <x v="3"/>
      <x v="8"/>
    </i>
    <i r="2">
      <x v="344"/>
      <x v="43"/>
      <x v="3"/>
      <x v="8"/>
    </i>
    <i r="2">
      <x v="346"/>
      <x v="44"/>
      <x v="3"/>
      <x v="8"/>
    </i>
    <i r="2">
      <x v="350"/>
      <x v="163"/>
      <x v="3"/>
      <x v="8"/>
    </i>
    <i r="2">
      <x v="361"/>
      <x v="446"/>
      <x v="3"/>
      <x v="8"/>
    </i>
    <i r="2">
      <x v="362"/>
      <x v="445"/>
      <x v="3"/>
      <x v="8"/>
    </i>
    <i r="2">
      <x v="363"/>
      <x v="447"/>
      <x v="3"/>
      <x v="8"/>
    </i>
    <i r="2">
      <x v="366"/>
      <x v="460"/>
      <x v="3"/>
      <x v="8"/>
    </i>
    <i r="2">
      <x v="369"/>
      <x v="253"/>
      <x v="3"/>
      <x v="8"/>
    </i>
    <i r="2">
      <x v="370"/>
      <x v="254"/>
      <x v="3"/>
      <x v="8"/>
    </i>
    <i r="2">
      <x v="371"/>
      <x v="252"/>
      <x v="3"/>
      <x v="8"/>
    </i>
    <i r="2">
      <x v="373"/>
      <x v="346"/>
      <x v="3"/>
      <x v="8"/>
    </i>
    <i r="2">
      <x v="374"/>
      <x v="420"/>
      <x/>
      <x/>
    </i>
    <i r="4">
      <x v="3"/>
      <x v="8"/>
    </i>
    <i r="2">
      <x v="375"/>
      <x v="209"/>
      <x v="3"/>
      <x v="8"/>
    </i>
    <i r="2">
      <x v="376"/>
      <x v="286"/>
      <x v="3"/>
      <x v="8"/>
    </i>
    <i r="2">
      <x v="378"/>
      <x v="422"/>
      <x v="3"/>
      <x v="8"/>
    </i>
    <i r="2">
      <x v="379"/>
      <x v="287"/>
      <x v="3"/>
      <x v="8"/>
    </i>
    <i r="2">
      <x v="380"/>
      <x v="281"/>
      <x v="3"/>
      <x v="8"/>
    </i>
    <i r="2">
      <x v="387"/>
      <x v="290"/>
      <x v="3"/>
      <x v="8"/>
    </i>
    <i r="2">
      <x v="392"/>
      <x v="27"/>
      <x v="3"/>
      <x v="8"/>
    </i>
    <i r="2">
      <x v="393"/>
      <x v="26"/>
      <x v="3"/>
      <x v="8"/>
    </i>
    <i r="2">
      <x v="507"/>
      <x v="492"/>
      <x v="3"/>
      <x v="8"/>
    </i>
    <i r="2">
      <x v="552"/>
      <x v="537"/>
      <x v="3"/>
      <x v="8"/>
    </i>
    <i r="2">
      <x v="557"/>
      <x v="542"/>
      <x v="3"/>
      <x v="8"/>
    </i>
    <i r="2">
      <x v="701"/>
      <x v="676"/>
      <x v="3"/>
      <x v="8"/>
    </i>
    <i t="default" r="1">
      <x v="2"/>
    </i>
    <i r="1">
      <x v="3"/>
      <x v="66"/>
      <x v="160"/>
      <x v="3"/>
      <x v="8"/>
    </i>
    <i r="2">
      <x v="67"/>
      <x v="157"/>
      <x v="3"/>
      <x v="8"/>
    </i>
    <i r="2">
      <x v="326"/>
      <x v="34"/>
      <x v="3"/>
      <x v="8"/>
    </i>
    <i r="2">
      <x v="327"/>
      <x v="38"/>
      <x v="3"/>
      <x v="8"/>
    </i>
    <i r="2">
      <x v="328"/>
      <x v="33"/>
      <x v="3"/>
      <x v="8"/>
    </i>
    <i r="2">
      <x v="339"/>
      <x v="36"/>
      <x v="3"/>
      <x v="8"/>
    </i>
    <i t="default" r="1">
      <x v="3"/>
    </i>
    <i r="1">
      <x v="4"/>
      <x v="307"/>
      <x v="344"/>
      <x v="1"/>
      <x v="7"/>
    </i>
    <i t="default" r="1">
      <x v="4"/>
    </i>
    <i r="1">
      <x v="5"/>
      <x v="228"/>
      <x v="85"/>
      <x v="2"/>
      <x v="1"/>
    </i>
    <i r="2">
      <x v="306"/>
      <x v="52"/>
      <x v="2"/>
      <x v="1"/>
    </i>
    <i r="2">
      <x v="326"/>
      <x v="34"/>
      <x v="2"/>
      <x v="1"/>
    </i>
    <i t="default" r="1">
      <x v="5"/>
    </i>
    <i r="1">
      <x v="7"/>
      <x v="307"/>
      <x v="344"/>
      <x v="2"/>
      <x v="7"/>
    </i>
    <i r="2">
      <x v="374"/>
      <x v="420"/>
      <x v="2"/>
      <x v="7"/>
    </i>
    <i r="2">
      <x v="388"/>
      <x v="267"/>
      <x v="2"/>
      <x v="7"/>
    </i>
    <i t="default" r="1">
      <x v="7"/>
    </i>
    <i r="1">
      <x v="8"/>
      <x v="363"/>
      <x v="447"/>
      <x/>
      <x v="4"/>
    </i>
    <i r="2">
      <x v="374"/>
      <x v="420"/>
      <x/>
      <x v="4"/>
    </i>
    <i t="default" r="1">
      <x v="8"/>
    </i>
    <i r="1">
      <x v="9"/>
      <x v="363"/>
      <x v="447"/>
      <x/>
      <x v="7"/>
    </i>
    <i r="2">
      <x v="366"/>
      <x v="460"/>
      <x/>
      <x v="7"/>
    </i>
    <i r="2">
      <x v="374"/>
      <x v="420"/>
      <x/>
      <x v="7"/>
    </i>
    <i r="2">
      <x v="389"/>
      <x v="119"/>
      <x/>
      <x v="7"/>
    </i>
    <i r="2">
      <x v="390"/>
      <x v="288"/>
      <x/>
      <x v="7"/>
    </i>
    <i t="default" r="1">
      <x v="9"/>
    </i>
    <i r="1">
      <x v="10"/>
      <x v="307"/>
      <x v="344"/>
      <x v="2"/>
      <x v="4"/>
    </i>
    <i t="default" r="1">
      <x v="10"/>
    </i>
    <i r="1">
      <x v="12"/>
      <x v="307"/>
      <x v="344"/>
      <x v="1"/>
      <x v="4"/>
    </i>
    <i t="default" r="1">
      <x v="12"/>
    </i>
    <i r="1">
      <x v="13"/>
      <x v="307"/>
      <x v="344"/>
      <x v="1"/>
      <x v="5"/>
    </i>
    <i t="default" r="1">
      <x v="13"/>
    </i>
    <i r="1">
      <x v="14"/>
      <x v="348"/>
      <x v="465"/>
      <x/>
      <x/>
    </i>
    <i r="4">
      <x v="3"/>
      <x v="8"/>
    </i>
    <i r="2">
      <x v="349"/>
      <x v="464"/>
      <x v="3"/>
      <x v="8"/>
    </i>
    <i r="2">
      <x v="364"/>
      <x v="463"/>
      <x v="3"/>
      <x v="8"/>
    </i>
    <i t="default" r="1">
      <x v="14"/>
    </i>
    <i t="default">
      <x v="3"/>
    </i>
    <i>
      <x v="4"/>
      <x v="4"/>
      <x v="363"/>
      <x v="447"/>
      <x v="1"/>
      <x v="7"/>
    </i>
    <i t="default" r="1">
      <x v="4"/>
    </i>
    <i r="1">
      <x v="6"/>
      <x v="363"/>
      <x v="447"/>
      <x v="2"/>
      <x v="6"/>
    </i>
    <i t="default" r="1">
      <x v="6"/>
    </i>
    <i r="1">
      <x v="7"/>
      <x v="363"/>
      <x v="447"/>
      <x v="2"/>
      <x v="7"/>
    </i>
    <i t="default" r="1">
      <x v="7"/>
    </i>
    <i r="1">
      <x v="10"/>
      <x v="363"/>
      <x v="447"/>
      <x v="2"/>
      <x v="4"/>
    </i>
    <i t="default" r="1">
      <x v="10"/>
    </i>
    <i r="1">
      <x v="12"/>
      <x v="363"/>
      <x v="447"/>
      <x v="1"/>
      <x v="4"/>
    </i>
    <i t="default" r="1">
      <x v="12"/>
    </i>
    <i r="1">
      <x v="13"/>
      <x v="363"/>
      <x v="447"/>
      <x v="1"/>
      <x v="5"/>
    </i>
    <i t="default" r="1">
      <x v="13"/>
    </i>
    <i r="1">
      <x v="15"/>
      <x v="363"/>
      <x v="447"/>
      <x v="1"/>
      <x v="6"/>
    </i>
    <i t="default" r="1">
      <x v="15"/>
    </i>
    <i t="default">
      <x v="4"/>
    </i>
    <i t="grand">
      <x/>
    </i>
  </rowItems>
  <colItems count="1">
    <i/>
  </colItems>
  <pageFields count="1">
    <pageField fld="19" hier="-1"/>
  </pageFields>
  <dataFields count="1">
    <dataField name="Sum of Dec13AMA" fld="18" baseField="0" baseItem="0" numFmtId="4"/>
  </dataFields>
  <formats count="3">
    <format dxfId="2">
      <pivotArea grandRow="1" outline="0" fieldPosition="0"/>
    </format>
    <format dxfId="1">
      <pivotArea grandRow="1" outline="0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75"/>
  <sheetViews>
    <sheetView zoomScaleNormal="100" zoomScalePageLayoutView="85" workbookViewId="0">
      <selection activeCell="E41" sqref="E41"/>
    </sheetView>
  </sheetViews>
  <sheetFormatPr defaultRowHeight="12.75" x14ac:dyDescent="0.2"/>
  <cols>
    <col min="1" max="1" width="10.42578125" style="36" customWidth="1"/>
    <col min="2" max="2" width="39.28515625" style="37" customWidth="1"/>
    <col min="3" max="3" width="47.5703125" style="37" bestFit="1" customWidth="1"/>
    <col min="4" max="4" width="2.42578125" style="37" customWidth="1"/>
    <col min="5" max="5" width="16.85546875" style="39" bestFit="1" customWidth="1"/>
    <col min="6" max="7" width="14.5703125" style="39" customWidth="1"/>
    <col min="8" max="9" width="14.5703125" style="40" bestFit="1" customWidth="1"/>
    <col min="10" max="256" width="9.140625" style="40"/>
    <col min="257" max="257" width="10.42578125" style="40" customWidth="1"/>
    <col min="258" max="258" width="47.28515625" style="40" bestFit="1" customWidth="1"/>
    <col min="259" max="259" width="20.140625" style="40" customWidth="1"/>
    <col min="260" max="260" width="2.42578125" style="40" customWidth="1"/>
    <col min="261" max="261" width="15" style="40" bestFit="1" customWidth="1"/>
    <col min="262" max="263" width="14.5703125" style="40" customWidth="1"/>
    <col min="264" max="265" width="14.5703125" style="40" bestFit="1" customWidth="1"/>
    <col min="266" max="512" width="9.140625" style="40"/>
    <col min="513" max="513" width="10.42578125" style="40" customWidth="1"/>
    <col min="514" max="514" width="47.28515625" style="40" bestFit="1" customWidth="1"/>
    <col min="515" max="515" width="20.140625" style="40" customWidth="1"/>
    <col min="516" max="516" width="2.42578125" style="40" customWidth="1"/>
    <col min="517" max="517" width="15" style="40" bestFit="1" customWidth="1"/>
    <col min="518" max="519" width="14.5703125" style="40" customWidth="1"/>
    <col min="520" max="521" width="14.5703125" style="40" bestFit="1" customWidth="1"/>
    <col min="522" max="768" width="9.140625" style="40"/>
    <col min="769" max="769" width="10.42578125" style="40" customWidth="1"/>
    <col min="770" max="770" width="47.28515625" style="40" bestFit="1" customWidth="1"/>
    <col min="771" max="771" width="20.140625" style="40" customWidth="1"/>
    <col min="772" max="772" width="2.42578125" style="40" customWidth="1"/>
    <col min="773" max="773" width="15" style="40" bestFit="1" customWidth="1"/>
    <col min="774" max="775" width="14.5703125" style="40" customWidth="1"/>
    <col min="776" max="777" width="14.5703125" style="40" bestFit="1" customWidth="1"/>
    <col min="778" max="1024" width="9.140625" style="40"/>
    <col min="1025" max="1025" width="10.42578125" style="40" customWidth="1"/>
    <col min="1026" max="1026" width="47.28515625" style="40" bestFit="1" customWidth="1"/>
    <col min="1027" max="1027" width="20.140625" style="40" customWidth="1"/>
    <col min="1028" max="1028" width="2.42578125" style="40" customWidth="1"/>
    <col min="1029" max="1029" width="15" style="40" bestFit="1" customWidth="1"/>
    <col min="1030" max="1031" width="14.5703125" style="40" customWidth="1"/>
    <col min="1032" max="1033" width="14.5703125" style="40" bestFit="1" customWidth="1"/>
    <col min="1034" max="1280" width="9.140625" style="40"/>
    <col min="1281" max="1281" width="10.42578125" style="40" customWidth="1"/>
    <col min="1282" max="1282" width="47.28515625" style="40" bestFit="1" customWidth="1"/>
    <col min="1283" max="1283" width="20.140625" style="40" customWidth="1"/>
    <col min="1284" max="1284" width="2.42578125" style="40" customWidth="1"/>
    <col min="1285" max="1285" width="15" style="40" bestFit="1" customWidth="1"/>
    <col min="1286" max="1287" width="14.5703125" style="40" customWidth="1"/>
    <col min="1288" max="1289" width="14.5703125" style="40" bestFit="1" customWidth="1"/>
    <col min="1290" max="1536" width="9.140625" style="40"/>
    <col min="1537" max="1537" width="10.42578125" style="40" customWidth="1"/>
    <col min="1538" max="1538" width="47.28515625" style="40" bestFit="1" customWidth="1"/>
    <col min="1539" max="1539" width="20.140625" style="40" customWidth="1"/>
    <col min="1540" max="1540" width="2.42578125" style="40" customWidth="1"/>
    <col min="1541" max="1541" width="15" style="40" bestFit="1" customWidth="1"/>
    <col min="1542" max="1543" width="14.5703125" style="40" customWidth="1"/>
    <col min="1544" max="1545" width="14.5703125" style="40" bestFit="1" customWidth="1"/>
    <col min="1546" max="1792" width="9.140625" style="40"/>
    <col min="1793" max="1793" width="10.42578125" style="40" customWidth="1"/>
    <col min="1794" max="1794" width="47.28515625" style="40" bestFit="1" customWidth="1"/>
    <col min="1795" max="1795" width="20.140625" style="40" customWidth="1"/>
    <col min="1796" max="1796" width="2.42578125" style="40" customWidth="1"/>
    <col min="1797" max="1797" width="15" style="40" bestFit="1" customWidth="1"/>
    <col min="1798" max="1799" width="14.5703125" style="40" customWidth="1"/>
    <col min="1800" max="1801" width="14.5703125" style="40" bestFit="1" customWidth="1"/>
    <col min="1802" max="2048" width="9.140625" style="40"/>
    <col min="2049" max="2049" width="10.42578125" style="40" customWidth="1"/>
    <col min="2050" max="2050" width="47.28515625" style="40" bestFit="1" customWidth="1"/>
    <col min="2051" max="2051" width="20.140625" style="40" customWidth="1"/>
    <col min="2052" max="2052" width="2.42578125" style="40" customWidth="1"/>
    <col min="2053" max="2053" width="15" style="40" bestFit="1" customWidth="1"/>
    <col min="2054" max="2055" width="14.5703125" style="40" customWidth="1"/>
    <col min="2056" max="2057" width="14.5703125" style="40" bestFit="1" customWidth="1"/>
    <col min="2058" max="2304" width="9.140625" style="40"/>
    <col min="2305" max="2305" width="10.42578125" style="40" customWidth="1"/>
    <col min="2306" max="2306" width="47.28515625" style="40" bestFit="1" customWidth="1"/>
    <col min="2307" max="2307" width="20.140625" style="40" customWidth="1"/>
    <col min="2308" max="2308" width="2.42578125" style="40" customWidth="1"/>
    <col min="2309" max="2309" width="15" style="40" bestFit="1" customWidth="1"/>
    <col min="2310" max="2311" width="14.5703125" style="40" customWidth="1"/>
    <col min="2312" max="2313" width="14.5703125" style="40" bestFit="1" customWidth="1"/>
    <col min="2314" max="2560" width="9.140625" style="40"/>
    <col min="2561" max="2561" width="10.42578125" style="40" customWidth="1"/>
    <col min="2562" max="2562" width="47.28515625" style="40" bestFit="1" customWidth="1"/>
    <col min="2563" max="2563" width="20.140625" style="40" customWidth="1"/>
    <col min="2564" max="2564" width="2.42578125" style="40" customWidth="1"/>
    <col min="2565" max="2565" width="15" style="40" bestFit="1" customWidth="1"/>
    <col min="2566" max="2567" width="14.5703125" style="40" customWidth="1"/>
    <col min="2568" max="2569" width="14.5703125" style="40" bestFit="1" customWidth="1"/>
    <col min="2570" max="2816" width="9.140625" style="40"/>
    <col min="2817" max="2817" width="10.42578125" style="40" customWidth="1"/>
    <col min="2818" max="2818" width="47.28515625" style="40" bestFit="1" customWidth="1"/>
    <col min="2819" max="2819" width="20.140625" style="40" customWidth="1"/>
    <col min="2820" max="2820" width="2.42578125" style="40" customWidth="1"/>
    <col min="2821" max="2821" width="15" style="40" bestFit="1" customWidth="1"/>
    <col min="2822" max="2823" width="14.5703125" style="40" customWidth="1"/>
    <col min="2824" max="2825" width="14.5703125" style="40" bestFit="1" customWidth="1"/>
    <col min="2826" max="3072" width="9.140625" style="40"/>
    <col min="3073" max="3073" width="10.42578125" style="40" customWidth="1"/>
    <col min="3074" max="3074" width="47.28515625" style="40" bestFit="1" customWidth="1"/>
    <col min="3075" max="3075" width="20.140625" style="40" customWidth="1"/>
    <col min="3076" max="3076" width="2.42578125" style="40" customWidth="1"/>
    <col min="3077" max="3077" width="15" style="40" bestFit="1" customWidth="1"/>
    <col min="3078" max="3079" width="14.5703125" style="40" customWidth="1"/>
    <col min="3080" max="3081" width="14.5703125" style="40" bestFit="1" customWidth="1"/>
    <col min="3082" max="3328" width="9.140625" style="40"/>
    <col min="3329" max="3329" width="10.42578125" style="40" customWidth="1"/>
    <col min="3330" max="3330" width="47.28515625" style="40" bestFit="1" customWidth="1"/>
    <col min="3331" max="3331" width="20.140625" style="40" customWidth="1"/>
    <col min="3332" max="3332" width="2.42578125" style="40" customWidth="1"/>
    <col min="3333" max="3333" width="15" style="40" bestFit="1" customWidth="1"/>
    <col min="3334" max="3335" width="14.5703125" style="40" customWidth="1"/>
    <col min="3336" max="3337" width="14.5703125" style="40" bestFit="1" customWidth="1"/>
    <col min="3338" max="3584" width="9.140625" style="40"/>
    <col min="3585" max="3585" width="10.42578125" style="40" customWidth="1"/>
    <col min="3586" max="3586" width="47.28515625" style="40" bestFit="1" customWidth="1"/>
    <col min="3587" max="3587" width="20.140625" style="40" customWidth="1"/>
    <col min="3588" max="3588" width="2.42578125" style="40" customWidth="1"/>
    <col min="3589" max="3589" width="15" style="40" bestFit="1" customWidth="1"/>
    <col min="3590" max="3591" width="14.5703125" style="40" customWidth="1"/>
    <col min="3592" max="3593" width="14.5703125" style="40" bestFit="1" customWidth="1"/>
    <col min="3594" max="3840" width="9.140625" style="40"/>
    <col min="3841" max="3841" width="10.42578125" style="40" customWidth="1"/>
    <col min="3842" max="3842" width="47.28515625" style="40" bestFit="1" customWidth="1"/>
    <col min="3843" max="3843" width="20.140625" style="40" customWidth="1"/>
    <col min="3844" max="3844" width="2.42578125" style="40" customWidth="1"/>
    <col min="3845" max="3845" width="15" style="40" bestFit="1" customWidth="1"/>
    <col min="3846" max="3847" width="14.5703125" style="40" customWidth="1"/>
    <col min="3848" max="3849" width="14.5703125" style="40" bestFit="1" customWidth="1"/>
    <col min="3850" max="4096" width="9.140625" style="40"/>
    <col min="4097" max="4097" width="10.42578125" style="40" customWidth="1"/>
    <col min="4098" max="4098" width="47.28515625" style="40" bestFit="1" customWidth="1"/>
    <col min="4099" max="4099" width="20.140625" style="40" customWidth="1"/>
    <col min="4100" max="4100" width="2.42578125" style="40" customWidth="1"/>
    <col min="4101" max="4101" width="15" style="40" bestFit="1" customWidth="1"/>
    <col min="4102" max="4103" width="14.5703125" style="40" customWidth="1"/>
    <col min="4104" max="4105" width="14.5703125" style="40" bestFit="1" customWidth="1"/>
    <col min="4106" max="4352" width="9.140625" style="40"/>
    <col min="4353" max="4353" width="10.42578125" style="40" customWidth="1"/>
    <col min="4354" max="4354" width="47.28515625" style="40" bestFit="1" customWidth="1"/>
    <col min="4355" max="4355" width="20.140625" style="40" customWidth="1"/>
    <col min="4356" max="4356" width="2.42578125" style="40" customWidth="1"/>
    <col min="4357" max="4357" width="15" style="40" bestFit="1" customWidth="1"/>
    <col min="4358" max="4359" width="14.5703125" style="40" customWidth="1"/>
    <col min="4360" max="4361" width="14.5703125" style="40" bestFit="1" customWidth="1"/>
    <col min="4362" max="4608" width="9.140625" style="40"/>
    <col min="4609" max="4609" width="10.42578125" style="40" customWidth="1"/>
    <col min="4610" max="4610" width="47.28515625" style="40" bestFit="1" customWidth="1"/>
    <col min="4611" max="4611" width="20.140625" style="40" customWidth="1"/>
    <col min="4612" max="4612" width="2.42578125" style="40" customWidth="1"/>
    <col min="4613" max="4613" width="15" style="40" bestFit="1" customWidth="1"/>
    <col min="4614" max="4615" width="14.5703125" style="40" customWidth="1"/>
    <col min="4616" max="4617" width="14.5703125" style="40" bestFit="1" customWidth="1"/>
    <col min="4618" max="4864" width="9.140625" style="40"/>
    <col min="4865" max="4865" width="10.42578125" style="40" customWidth="1"/>
    <col min="4866" max="4866" width="47.28515625" style="40" bestFit="1" customWidth="1"/>
    <col min="4867" max="4867" width="20.140625" style="40" customWidth="1"/>
    <col min="4868" max="4868" width="2.42578125" style="40" customWidth="1"/>
    <col min="4869" max="4869" width="15" style="40" bestFit="1" customWidth="1"/>
    <col min="4870" max="4871" width="14.5703125" style="40" customWidth="1"/>
    <col min="4872" max="4873" width="14.5703125" style="40" bestFit="1" customWidth="1"/>
    <col min="4874" max="5120" width="9.140625" style="40"/>
    <col min="5121" max="5121" width="10.42578125" style="40" customWidth="1"/>
    <col min="5122" max="5122" width="47.28515625" style="40" bestFit="1" customWidth="1"/>
    <col min="5123" max="5123" width="20.140625" style="40" customWidth="1"/>
    <col min="5124" max="5124" width="2.42578125" style="40" customWidth="1"/>
    <col min="5125" max="5125" width="15" style="40" bestFit="1" customWidth="1"/>
    <col min="5126" max="5127" width="14.5703125" style="40" customWidth="1"/>
    <col min="5128" max="5129" width="14.5703125" style="40" bestFit="1" customWidth="1"/>
    <col min="5130" max="5376" width="9.140625" style="40"/>
    <col min="5377" max="5377" width="10.42578125" style="40" customWidth="1"/>
    <col min="5378" max="5378" width="47.28515625" style="40" bestFit="1" customWidth="1"/>
    <col min="5379" max="5379" width="20.140625" style="40" customWidth="1"/>
    <col min="5380" max="5380" width="2.42578125" style="40" customWidth="1"/>
    <col min="5381" max="5381" width="15" style="40" bestFit="1" customWidth="1"/>
    <col min="5382" max="5383" width="14.5703125" style="40" customWidth="1"/>
    <col min="5384" max="5385" width="14.5703125" style="40" bestFit="1" customWidth="1"/>
    <col min="5386" max="5632" width="9.140625" style="40"/>
    <col min="5633" max="5633" width="10.42578125" style="40" customWidth="1"/>
    <col min="5634" max="5634" width="47.28515625" style="40" bestFit="1" customWidth="1"/>
    <col min="5635" max="5635" width="20.140625" style="40" customWidth="1"/>
    <col min="5636" max="5636" width="2.42578125" style="40" customWidth="1"/>
    <col min="5637" max="5637" width="15" style="40" bestFit="1" customWidth="1"/>
    <col min="5638" max="5639" width="14.5703125" style="40" customWidth="1"/>
    <col min="5640" max="5641" width="14.5703125" style="40" bestFit="1" customWidth="1"/>
    <col min="5642" max="5888" width="9.140625" style="40"/>
    <col min="5889" max="5889" width="10.42578125" style="40" customWidth="1"/>
    <col min="5890" max="5890" width="47.28515625" style="40" bestFit="1" customWidth="1"/>
    <col min="5891" max="5891" width="20.140625" style="40" customWidth="1"/>
    <col min="5892" max="5892" width="2.42578125" style="40" customWidth="1"/>
    <col min="5893" max="5893" width="15" style="40" bestFit="1" customWidth="1"/>
    <col min="5894" max="5895" width="14.5703125" style="40" customWidth="1"/>
    <col min="5896" max="5897" width="14.5703125" style="40" bestFit="1" customWidth="1"/>
    <col min="5898" max="6144" width="9.140625" style="40"/>
    <col min="6145" max="6145" width="10.42578125" style="40" customWidth="1"/>
    <col min="6146" max="6146" width="47.28515625" style="40" bestFit="1" customWidth="1"/>
    <col min="6147" max="6147" width="20.140625" style="40" customWidth="1"/>
    <col min="6148" max="6148" width="2.42578125" style="40" customWidth="1"/>
    <col min="6149" max="6149" width="15" style="40" bestFit="1" customWidth="1"/>
    <col min="6150" max="6151" width="14.5703125" style="40" customWidth="1"/>
    <col min="6152" max="6153" width="14.5703125" style="40" bestFit="1" customWidth="1"/>
    <col min="6154" max="6400" width="9.140625" style="40"/>
    <col min="6401" max="6401" width="10.42578125" style="40" customWidth="1"/>
    <col min="6402" max="6402" width="47.28515625" style="40" bestFit="1" customWidth="1"/>
    <col min="6403" max="6403" width="20.140625" style="40" customWidth="1"/>
    <col min="6404" max="6404" width="2.42578125" style="40" customWidth="1"/>
    <col min="6405" max="6405" width="15" style="40" bestFit="1" customWidth="1"/>
    <col min="6406" max="6407" width="14.5703125" style="40" customWidth="1"/>
    <col min="6408" max="6409" width="14.5703125" style="40" bestFit="1" customWidth="1"/>
    <col min="6410" max="6656" width="9.140625" style="40"/>
    <col min="6657" max="6657" width="10.42578125" style="40" customWidth="1"/>
    <col min="6658" max="6658" width="47.28515625" style="40" bestFit="1" customWidth="1"/>
    <col min="6659" max="6659" width="20.140625" style="40" customWidth="1"/>
    <col min="6660" max="6660" width="2.42578125" style="40" customWidth="1"/>
    <col min="6661" max="6661" width="15" style="40" bestFit="1" customWidth="1"/>
    <col min="6662" max="6663" width="14.5703125" style="40" customWidth="1"/>
    <col min="6664" max="6665" width="14.5703125" style="40" bestFit="1" customWidth="1"/>
    <col min="6666" max="6912" width="9.140625" style="40"/>
    <col min="6913" max="6913" width="10.42578125" style="40" customWidth="1"/>
    <col min="6914" max="6914" width="47.28515625" style="40" bestFit="1" customWidth="1"/>
    <col min="6915" max="6915" width="20.140625" style="40" customWidth="1"/>
    <col min="6916" max="6916" width="2.42578125" style="40" customWidth="1"/>
    <col min="6917" max="6917" width="15" style="40" bestFit="1" customWidth="1"/>
    <col min="6918" max="6919" width="14.5703125" style="40" customWidth="1"/>
    <col min="6920" max="6921" width="14.5703125" style="40" bestFit="1" customWidth="1"/>
    <col min="6922" max="7168" width="9.140625" style="40"/>
    <col min="7169" max="7169" width="10.42578125" style="40" customWidth="1"/>
    <col min="7170" max="7170" width="47.28515625" style="40" bestFit="1" customWidth="1"/>
    <col min="7171" max="7171" width="20.140625" style="40" customWidth="1"/>
    <col min="7172" max="7172" width="2.42578125" style="40" customWidth="1"/>
    <col min="7173" max="7173" width="15" style="40" bestFit="1" customWidth="1"/>
    <col min="7174" max="7175" width="14.5703125" style="40" customWidth="1"/>
    <col min="7176" max="7177" width="14.5703125" style="40" bestFit="1" customWidth="1"/>
    <col min="7178" max="7424" width="9.140625" style="40"/>
    <col min="7425" max="7425" width="10.42578125" style="40" customWidth="1"/>
    <col min="7426" max="7426" width="47.28515625" style="40" bestFit="1" customWidth="1"/>
    <col min="7427" max="7427" width="20.140625" style="40" customWidth="1"/>
    <col min="7428" max="7428" width="2.42578125" style="40" customWidth="1"/>
    <col min="7429" max="7429" width="15" style="40" bestFit="1" customWidth="1"/>
    <col min="7430" max="7431" width="14.5703125" style="40" customWidth="1"/>
    <col min="7432" max="7433" width="14.5703125" style="40" bestFit="1" customWidth="1"/>
    <col min="7434" max="7680" width="9.140625" style="40"/>
    <col min="7681" max="7681" width="10.42578125" style="40" customWidth="1"/>
    <col min="7682" max="7682" width="47.28515625" style="40" bestFit="1" customWidth="1"/>
    <col min="7683" max="7683" width="20.140625" style="40" customWidth="1"/>
    <col min="7684" max="7684" width="2.42578125" style="40" customWidth="1"/>
    <col min="7685" max="7685" width="15" style="40" bestFit="1" customWidth="1"/>
    <col min="7686" max="7687" width="14.5703125" style="40" customWidth="1"/>
    <col min="7688" max="7689" width="14.5703125" style="40" bestFit="1" customWidth="1"/>
    <col min="7690" max="7936" width="9.140625" style="40"/>
    <col min="7937" max="7937" width="10.42578125" style="40" customWidth="1"/>
    <col min="7938" max="7938" width="47.28515625" style="40" bestFit="1" customWidth="1"/>
    <col min="7939" max="7939" width="20.140625" style="40" customWidth="1"/>
    <col min="7940" max="7940" width="2.42578125" style="40" customWidth="1"/>
    <col min="7941" max="7941" width="15" style="40" bestFit="1" customWidth="1"/>
    <col min="7942" max="7943" width="14.5703125" style="40" customWidth="1"/>
    <col min="7944" max="7945" width="14.5703125" style="40" bestFit="1" customWidth="1"/>
    <col min="7946" max="8192" width="9.140625" style="40"/>
    <col min="8193" max="8193" width="10.42578125" style="40" customWidth="1"/>
    <col min="8194" max="8194" width="47.28515625" style="40" bestFit="1" customWidth="1"/>
    <col min="8195" max="8195" width="20.140625" style="40" customWidth="1"/>
    <col min="8196" max="8196" width="2.42578125" style="40" customWidth="1"/>
    <col min="8197" max="8197" width="15" style="40" bestFit="1" customWidth="1"/>
    <col min="8198" max="8199" width="14.5703125" style="40" customWidth="1"/>
    <col min="8200" max="8201" width="14.5703125" style="40" bestFit="1" customWidth="1"/>
    <col min="8202" max="8448" width="9.140625" style="40"/>
    <col min="8449" max="8449" width="10.42578125" style="40" customWidth="1"/>
    <col min="8450" max="8450" width="47.28515625" style="40" bestFit="1" customWidth="1"/>
    <col min="8451" max="8451" width="20.140625" style="40" customWidth="1"/>
    <col min="8452" max="8452" width="2.42578125" style="40" customWidth="1"/>
    <col min="8453" max="8453" width="15" style="40" bestFit="1" customWidth="1"/>
    <col min="8454" max="8455" width="14.5703125" style="40" customWidth="1"/>
    <col min="8456" max="8457" width="14.5703125" style="40" bestFit="1" customWidth="1"/>
    <col min="8458" max="8704" width="9.140625" style="40"/>
    <col min="8705" max="8705" width="10.42578125" style="40" customWidth="1"/>
    <col min="8706" max="8706" width="47.28515625" style="40" bestFit="1" customWidth="1"/>
    <col min="8707" max="8707" width="20.140625" style="40" customWidth="1"/>
    <col min="8708" max="8708" width="2.42578125" style="40" customWidth="1"/>
    <col min="8709" max="8709" width="15" style="40" bestFit="1" customWidth="1"/>
    <col min="8710" max="8711" width="14.5703125" style="40" customWidth="1"/>
    <col min="8712" max="8713" width="14.5703125" style="40" bestFit="1" customWidth="1"/>
    <col min="8714" max="8960" width="9.140625" style="40"/>
    <col min="8961" max="8961" width="10.42578125" style="40" customWidth="1"/>
    <col min="8962" max="8962" width="47.28515625" style="40" bestFit="1" customWidth="1"/>
    <col min="8963" max="8963" width="20.140625" style="40" customWidth="1"/>
    <col min="8964" max="8964" width="2.42578125" style="40" customWidth="1"/>
    <col min="8965" max="8965" width="15" style="40" bestFit="1" customWidth="1"/>
    <col min="8966" max="8967" width="14.5703125" style="40" customWidth="1"/>
    <col min="8968" max="8969" width="14.5703125" style="40" bestFit="1" customWidth="1"/>
    <col min="8970" max="9216" width="9.140625" style="40"/>
    <col min="9217" max="9217" width="10.42578125" style="40" customWidth="1"/>
    <col min="9218" max="9218" width="47.28515625" style="40" bestFit="1" customWidth="1"/>
    <col min="9219" max="9219" width="20.140625" style="40" customWidth="1"/>
    <col min="9220" max="9220" width="2.42578125" style="40" customWidth="1"/>
    <col min="9221" max="9221" width="15" style="40" bestFit="1" customWidth="1"/>
    <col min="9222" max="9223" width="14.5703125" style="40" customWidth="1"/>
    <col min="9224" max="9225" width="14.5703125" style="40" bestFit="1" customWidth="1"/>
    <col min="9226" max="9472" width="9.140625" style="40"/>
    <col min="9473" max="9473" width="10.42578125" style="40" customWidth="1"/>
    <col min="9474" max="9474" width="47.28515625" style="40" bestFit="1" customWidth="1"/>
    <col min="9475" max="9475" width="20.140625" style="40" customWidth="1"/>
    <col min="9476" max="9476" width="2.42578125" style="40" customWidth="1"/>
    <col min="9477" max="9477" width="15" style="40" bestFit="1" customWidth="1"/>
    <col min="9478" max="9479" width="14.5703125" style="40" customWidth="1"/>
    <col min="9480" max="9481" width="14.5703125" style="40" bestFit="1" customWidth="1"/>
    <col min="9482" max="9728" width="9.140625" style="40"/>
    <col min="9729" max="9729" width="10.42578125" style="40" customWidth="1"/>
    <col min="9730" max="9730" width="47.28515625" style="40" bestFit="1" customWidth="1"/>
    <col min="9731" max="9731" width="20.140625" style="40" customWidth="1"/>
    <col min="9732" max="9732" width="2.42578125" style="40" customWidth="1"/>
    <col min="9733" max="9733" width="15" style="40" bestFit="1" customWidth="1"/>
    <col min="9734" max="9735" width="14.5703125" style="40" customWidth="1"/>
    <col min="9736" max="9737" width="14.5703125" style="40" bestFit="1" customWidth="1"/>
    <col min="9738" max="9984" width="9.140625" style="40"/>
    <col min="9985" max="9985" width="10.42578125" style="40" customWidth="1"/>
    <col min="9986" max="9986" width="47.28515625" style="40" bestFit="1" customWidth="1"/>
    <col min="9987" max="9987" width="20.140625" style="40" customWidth="1"/>
    <col min="9988" max="9988" width="2.42578125" style="40" customWidth="1"/>
    <col min="9989" max="9989" width="15" style="40" bestFit="1" customWidth="1"/>
    <col min="9990" max="9991" width="14.5703125" style="40" customWidth="1"/>
    <col min="9992" max="9993" width="14.5703125" style="40" bestFit="1" customWidth="1"/>
    <col min="9994" max="10240" width="9.140625" style="40"/>
    <col min="10241" max="10241" width="10.42578125" style="40" customWidth="1"/>
    <col min="10242" max="10242" width="47.28515625" style="40" bestFit="1" customWidth="1"/>
    <col min="10243" max="10243" width="20.140625" style="40" customWidth="1"/>
    <col min="10244" max="10244" width="2.42578125" style="40" customWidth="1"/>
    <col min="10245" max="10245" width="15" style="40" bestFit="1" customWidth="1"/>
    <col min="10246" max="10247" width="14.5703125" style="40" customWidth="1"/>
    <col min="10248" max="10249" width="14.5703125" style="40" bestFit="1" customWidth="1"/>
    <col min="10250" max="10496" width="9.140625" style="40"/>
    <col min="10497" max="10497" width="10.42578125" style="40" customWidth="1"/>
    <col min="10498" max="10498" width="47.28515625" style="40" bestFit="1" customWidth="1"/>
    <col min="10499" max="10499" width="20.140625" style="40" customWidth="1"/>
    <col min="10500" max="10500" width="2.42578125" style="40" customWidth="1"/>
    <col min="10501" max="10501" width="15" style="40" bestFit="1" customWidth="1"/>
    <col min="10502" max="10503" width="14.5703125" style="40" customWidth="1"/>
    <col min="10504" max="10505" width="14.5703125" style="40" bestFit="1" customWidth="1"/>
    <col min="10506" max="10752" width="9.140625" style="40"/>
    <col min="10753" max="10753" width="10.42578125" style="40" customWidth="1"/>
    <col min="10754" max="10754" width="47.28515625" style="40" bestFit="1" customWidth="1"/>
    <col min="10755" max="10755" width="20.140625" style="40" customWidth="1"/>
    <col min="10756" max="10756" width="2.42578125" style="40" customWidth="1"/>
    <col min="10757" max="10757" width="15" style="40" bestFit="1" customWidth="1"/>
    <col min="10758" max="10759" width="14.5703125" style="40" customWidth="1"/>
    <col min="10760" max="10761" width="14.5703125" style="40" bestFit="1" customWidth="1"/>
    <col min="10762" max="11008" width="9.140625" style="40"/>
    <col min="11009" max="11009" width="10.42578125" style="40" customWidth="1"/>
    <col min="11010" max="11010" width="47.28515625" style="40" bestFit="1" customWidth="1"/>
    <col min="11011" max="11011" width="20.140625" style="40" customWidth="1"/>
    <col min="11012" max="11012" width="2.42578125" style="40" customWidth="1"/>
    <col min="11013" max="11013" width="15" style="40" bestFit="1" customWidth="1"/>
    <col min="11014" max="11015" width="14.5703125" style="40" customWidth="1"/>
    <col min="11016" max="11017" width="14.5703125" style="40" bestFit="1" customWidth="1"/>
    <col min="11018" max="11264" width="9.140625" style="40"/>
    <col min="11265" max="11265" width="10.42578125" style="40" customWidth="1"/>
    <col min="11266" max="11266" width="47.28515625" style="40" bestFit="1" customWidth="1"/>
    <col min="11267" max="11267" width="20.140625" style="40" customWidth="1"/>
    <col min="11268" max="11268" width="2.42578125" style="40" customWidth="1"/>
    <col min="11269" max="11269" width="15" style="40" bestFit="1" customWidth="1"/>
    <col min="11270" max="11271" width="14.5703125" style="40" customWidth="1"/>
    <col min="11272" max="11273" width="14.5703125" style="40" bestFit="1" customWidth="1"/>
    <col min="11274" max="11520" width="9.140625" style="40"/>
    <col min="11521" max="11521" width="10.42578125" style="40" customWidth="1"/>
    <col min="11522" max="11522" width="47.28515625" style="40" bestFit="1" customWidth="1"/>
    <col min="11523" max="11523" width="20.140625" style="40" customWidth="1"/>
    <col min="11524" max="11524" width="2.42578125" style="40" customWidth="1"/>
    <col min="11525" max="11525" width="15" style="40" bestFit="1" customWidth="1"/>
    <col min="11526" max="11527" width="14.5703125" style="40" customWidth="1"/>
    <col min="11528" max="11529" width="14.5703125" style="40" bestFit="1" customWidth="1"/>
    <col min="11530" max="11776" width="9.140625" style="40"/>
    <col min="11777" max="11777" width="10.42578125" style="40" customWidth="1"/>
    <col min="11778" max="11778" width="47.28515625" style="40" bestFit="1" customWidth="1"/>
    <col min="11779" max="11779" width="20.140625" style="40" customWidth="1"/>
    <col min="11780" max="11780" width="2.42578125" style="40" customWidth="1"/>
    <col min="11781" max="11781" width="15" style="40" bestFit="1" customWidth="1"/>
    <col min="11782" max="11783" width="14.5703125" style="40" customWidth="1"/>
    <col min="11784" max="11785" width="14.5703125" style="40" bestFit="1" customWidth="1"/>
    <col min="11786" max="12032" width="9.140625" style="40"/>
    <col min="12033" max="12033" width="10.42578125" style="40" customWidth="1"/>
    <col min="12034" max="12034" width="47.28515625" style="40" bestFit="1" customWidth="1"/>
    <col min="12035" max="12035" width="20.140625" style="40" customWidth="1"/>
    <col min="12036" max="12036" width="2.42578125" style="40" customWidth="1"/>
    <col min="12037" max="12037" width="15" style="40" bestFit="1" customWidth="1"/>
    <col min="12038" max="12039" width="14.5703125" style="40" customWidth="1"/>
    <col min="12040" max="12041" width="14.5703125" style="40" bestFit="1" customWidth="1"/>
    <col min="12042" max="12288" width="9.140625" style="40"/>
    <col min="12289" max="12289" width="10.42578125" style="40" customWidth="1"/>
    <col min="12290" max="12290" width="47.28515625" style="40" bestFit="1" customWidth="1"/>
    <col min="12291" max="12291" width="20.140625" style="40" customWidth="1"/>
    <col min="12292" max="12292" width="2.42578125" style="40" customWidth="1"/>
    <col min="12293" max="12293" width="15" style="40" bestFit="1" customWidth="1"/>
    <col min="12294" max="12295" width="14.5703125" style="40" customWidth="1"/>
    <col min="12296" max="12297" width="14.5703125" style="40" bestFit="1" customWidth="1"/>
    <col min="12298" max="12544" width="9.140625" style="40"/>
    <col min="12545" max="12545" width="10.42578125" style="40" customWidth="1"/>
    <col min="12546" max="12546" width="47.28515625" style="40" bestFit="1" customWidth="1"/>
    <col min="12547" max="12547" width="20.140625" style="40" customWidth="1"/>
    <col min="12548" max="12548" width="2.42578125" style="40" customWidth="1"/>
    <col min="12549" max="12549" width="15" style="40" bestFit="1" customWidth="1"/>
    <col min="12550" max="12551" width="14.5703125" style="40" customWidth="1"/>
    <col min="12552" max="12553" width="14.5703125" style="40" bestFit="1" customWidth="1"/>
    <col min="12554" max="12800" width="9.140625" style="40"/>
    <col min="12801" max="12801" width="10.42578125" style="40" customWidth="1"/>
    <col min="12802" max="12802" width="47.28515625" style="40" bestFit="1" customWidth="1"/>
    <col min="12803" max="12803" width="20.140625" style="40" customWidth="1"/>
    <col min="12804" max="12804" width="2.42578125" style="40" customWidth="1"/>
    <col min="12805" max="12805" width="15" style="40" bestFit="1" customWidth="1"/>
    <col min="12806" max="12807" width="14.5703125" style="40" customWidth="1"/>
    <col min="12808" max="12809" width="14.5703125" style="40" bestFit="1" customWidth="1"/>
    <col min="12810" max="13056" width="9.140625" style="40"/>
    <col min="13057" max="13057" width="10.42578125" style="40" customWidth="1"/>
    <col min="13058" max="13058" width="47.28515625" style="40" bestFit="1" customWidth="1"/>
    <col min="13059" max="13059" width="20.140625" style="40" customWidth="1"/>
    <col min="13060" max="13060" width="2.42578125" style="40" customWidth="1"/>
    <col min="13061" max="13061" width="15" style="40" bestFit="1" customWidth="1"/>
    <col min="13062" max="13063" width="14.5703125" style="40" customWidth="1"/>
    <col min="13064" max="13065" width="14.5703125" style="40" bestFit="1" customWidth="1"/>
    <col min="13066" max="13312" width="9.140625" style="40"/>
    <col min="13313" max="13313" width="10.42578125" style="40" customWidth="1"/>
    <col min="13314" max="13314" width="47.28515625" style="40" bestFit="1" customWidth="1"/>
    <col min="13315" max="13315" width="20.140625" style="40" customWidth="1"/>
    <col min="13316" max="13316" width="2.42578125" style="40" customWidth="1"/>
    <col min="13317" max="13317" width="15" style="40" bestFit="1" customWidth="1"/>
    <col min="13318" max="13319" width="14.5703125" style="40" customWidth="1"/>
    <col min="13320" max="13321" width="14.5703125" style="40" bestFit="1" customWidth="1"/>
    <col min="13322" max="13568" width="9.140625" style="40"/>
    <col min="13569" max="13569" width="10.42578125" style="40" customWidth="1"/>
    <col min="13570" max="13570" width="47.28515625" style="40" bestFit="1" customWidth="1"/>
    <col min="13571" max="13571" width="20.140625" style="40" customWidth="1"/>
    <col min="13572" max="13572" width="2.42578125" style="40" customWidth="1"/>
    <col min="13573" max="13573" width="15" style="40" bestFit="1" customWidth="1"/>
    <col min="13574" max="13575" width="14.5703125" style="40" customWidth="1"/>
    <col min="13576" max="13577" width="14.5703125" style="40" bestFit="1" customWidth="1"/>
    <col min="13578" max="13824" width="9.140625" style="40"/>
    <col min="13825" max="13825" width="10.42578125" style="40" customWidth="1"/>
    <col min="13826" max="13826" width="47.28515625" style="40" bestFit="1" customWidth="1"/>
    <col min="13827" max="13827" width="20.140625" style="40" customWidth="1"/>
    <col min="13828" max="13828" width="2.42578125" style="40" customWidth="1"/>
    <col min="13829" max="13829" width="15" style="40" bestFit="1" customWidth="1"/>
    <col min="13830" max="13831" width="14.5703125" style="40" customWidth="1"/>
    <col min="13832" max="13833" width="14.5703125" style="40" bestFit="1" customWidth="1"/>
    <col min="13834" max="14080" width="9.140625" style="40"/>
    <col min="14081" max="14081" width="10.42578125" style="40" customWidth="1"/>
    <col min="14082" max="14082" width="47.28515625" style="40" bestFit="1" customWidth="1"/>
    <col min="14083" max="14083" width="20.140625" style="40" customWidth="1"/>
    <col min="14084" max="14084" width="2.42578125" style="40" customWidth="1"/>
    <col min="14085" max="14085" width="15" style="40" bestFit="1" customWidth="1"/>
    <col min="14086" max="14087" width="14.5703125" style="40" customWidth="1"/>
    <col min="14088" max="14089" width="14.5703125" style="40" bestFit="1" customWidth="1"/>
    <col min="14090" max="14336" width="9.140625" style="40"/>
    <col min="14337" max="14337" width="10.42578125" style="40" customWidth="1"/>
    <col min="14338" max="14338" width="47.28515625" style="40" bestFit="1" customWidth="1"/>
    <col min="14339" max="14339" width="20.140625" style="40" customWidth="1"/>
    <col min="14340" max="14340" width="2.42578125" style="40" customWidth="1"/>
    <col min="14341" max="14341" width="15" style="40" bestFit="1" customWidth="1"/>
    <col min="14342" max="14343" width="14.5703125" style="40" customWidth="1"/>
    <col min="14344" max="14345" width="14.5703125" style="40" bestFit="1" customWidth="1"/>
    <col min="14346" max="14592" width="9.140625" style="40"/>
    <col min="14593" max="14593" width="10.42578125" style="40" customWidth="1"/>
    <col min="14594" max="14594" width="47.28515625" style="40" bestFit="1" customWidth="1"/>
    <col min="14595" max="14595" width="20.140625" style="40" customWidth="1"/>
    <col min="14596" max="14596" width="2.42578125" style="40" customWidth="1"/>
    <col min="14597" max="14597" width="15" style="40" bestFit="1" customWidth="1"/>
    <col min="14598" max="14599" width="14.5703125" style="40" customWidth="1"/>
    <col min="14600" max="14601" width="14.5703125" style="40" bestFit="1" customWidth="1"/>
    <col min="14602" max="14848" width="9.140625" style="40"/>
    <col min="14849" max="14849" width="10.42578125" style="40" customWidth="1"/>
    <col min="14850" max="14850" width="47.28515625" style="40" bestFit="1" customWidth="1"/>
    <col min="14851" max="14851" width="20.140625" style="40" customWidth="1"/>
    <col min="14852" max="14852" width="2.42578125" style="40" customWidth="1"/>
    <col min="14853" max="14853" width="15" style="40" bestFit="1" customWidth="1"/>
    <col min="14854" max="14855" width="14.5703125" style="40" customWidth="1"/>
    <col min="14856" max="14857" width="14.5703125" style="40" bestFit="1" customWidth="1"/>
    <col min="14858" max="15104" width="9.140625" style="40"/>
    <col min="15105" max="15105" width="10.42578125" style="40" customWidth="1"/>
    <col min="15106" max="15106" width="47.28515625" style="40" bestFit="1" customWidth="1"/>
    <col min="15107" max="15107" width="20.140625" style="40" customWidth="1"/>
    <col min="15108" max="15108" width="2.42578125" style="40" customWidth="1"/>
    <col min="15109" max="15109" width="15" style="40" bestFit="1" customWidth="1"/>
    <col min="15110" max="15111" width="14.5703125" style="40" customWidth="1"/>
    <col min="15112" max="15113" width="14.5703125" style="40" bestFit="1" customWidth="1"/>
    <col min="15114" max="15360" width="9.140625" style="40"/>
    <col min="15361" max="15361" width="10.42578125" style="40" customWidth="1"/>
    <col min="15362" max="15362" width="47.28515625" style="40" bestFit="1" customWidth="1"/>
    <col min="15363" max="15363" width="20.140625" style="40" customWidth="1"/>
    <col min="15364" max="15364" width="2.42578125" style="40" customWidth="1"/>
    <col min="15365" max="15365" width="15" style="40" bestFit="1" customWidth="1"/>
    <col min="15366" max="15367" width="14.5703125" style="40" customWidth="1"/>
    <col min="15368" max="15369" width="14.5703125" style="40" bestFit="1" customWidth="1"/>
    <col min="15370" max="15616" width="9.140625" style="40"/>
    <col min="15617" max="15617" width="10.42578125" style="40" customWidth="1"/>
    <col min="15618" max="15618" width="47.28515625" style="40" bestFit="1" customWidth="1"/>
    <col min="15619" max="15619" width="20.140625" style="40" customWidth="1"/>
    <col min="15620" max="15620" width="2.42578125" style="40" customWidth="1"/>
    <col min="15621" max="15621" width="15" style="40" bestFit="1" customWidth="1"/>
    <col min="15622" max="15623" width="14.5703125" style="40" customWidth="1"/>
    <col min="15624" max="15625" width="14.5703125" style="40" bestFit="1" customWidth="1"/>
    <col min="15626" max="15872" width="9.140625" style="40"/>
    <col min="15873" max="15873" width="10.42578125" style="40" customWidth="1"/>
    <col min="15874" max="15874" width="47.28515625" style="40" bestFit="1" customWidth="1"/>
    <col min="15875" max="15875" width="20.140625" style="40" customWidth="1"/>
    <col min="15876" max="15876" width="2.42578125" style="40" customWidth="1"/>
    <col min="15877" max="15877" width="15" style="40" bestFit="1" customWidth="1"/>
    <col min="15878" max="15879" width="14.5703125" style="40" customWidth="1"/>
    <col min="15880" max="15881" width="14.5703125" style="40" bestFit="1" customWidth="1"/>
    <col min="15882" max="16128" width="9.140625" style="40"/>
    <col min="16129" max="16129" width="10.42578125" style="40" customWidth="1"/>
    <col min="16130" max="16130" width="47.28515625" style="40" bestFit="1" customWidth="1"/>
    <col min="16131" max="16131" width="20.140625" style="40" customWidth="1"/>
    <col min="16132" max="16132" width="2.42578125" style="40" customWidth="1"/>
    <col min="16133" max="16133" width="15" style="40" bestFit="1" customWidth="1"/>
    <col min="16134" max="16135" width="14.5703125" style="40" customWidth="1"/>
    <col min="16136" max="16137" width="14.5703125" style="40" bestFit="1" customWidth="1"/>
    <col min="16138" max="16384" width="9.140625" style="40"/>
  </cols>
  <sheetData>
    <row r="1" spans="1:7" s="31" customFormat="1" x14ac:dyDescent="0.2">
      <c r="A1" s="133" t="s">
        <v>883</v>
      </c>
      <c r="B1" s="133"/>
      <c r="C1" s="133"/>
      <c r="D1" s="133"/>
      <c r="E1" s="133"/>
      <c r="F1" s="30"/>
      <c r="G1" s="30"/>
    </row>
    <row r="2" spans="1:7" s="31" customFormat="1" x14ac:dyDescent="0.2">
      <c r="A2" s="133" t="s">
        <v>5443</v>
      </c>
      <c r="B2" s="133"/>
      <c r="C2" s="133"/>
      <c r="D2" s="133"/>
      <c r="E2" s="133"/>
      <c r="F2" s="30"/>
      <c r="G2" s="30"/>
    </row>
    <row r="3" spans="1:7" s="31" customFormat="1" x14ac:dyDescent="0.2">
      <c r="A3" s="133" t="s">
        <v>5397</v>
      </c>
      <c r="B3" s="133"/>
      <c r="C3" s="133"/>
      <c r="D3" s="133"/>
      <c r="E3" s="133"/>
      <c r="F3" s="30"/>
      <c r="G3" s="30"/>
    </row>
    <row r="4" spans="1:7" s="31" customFormat="1" x14ac:dyDescent="0.2">
      <c r="A4" s="133"/>
      <c r="B4" s="133"/>
      <c r="C4" s="133"/>
      <c r="D4" s="133"/>
      <c r="E4" s="133"/>
      <c r="F4" s="30"/>
      <c r="G4" s="30"/>
    </row>
    <row r="5" spans="1:7" s="31" customFormat="1" x14ac:dyDescent="0.2">
      <c r="A5" s="32" t="s">
        <v>885</v>
      </c>
      <c r="F5" s="30"/>
    </row>
    <row r="6" spans="1:7" s="31" customFormat="1" x14ac:dyDescent="0.2">
      <c r="A6" s="33" t="s">
        <v>886</v>
      </c>
      <c r="B6" s="34" t="s">
        <v>887</v>
      </c>
      <c r="C6" s="34"/>
      <c r="D6" s="34"/>
      <c r="E6" s="35" t="s">
        <v>5398</v>
      </c>
      <c r="F6" s="30"/>
    </row>
    <row r="7" spans="1:7" x14ac:dyDescent="0.2">
      <c r="E7" s="38"/>
      <c r="G7" s="40"/>
    </row>
    <row r="8" spans="1:7" x14ac:dyDescent="0.2">
      <c r="A8" s="41"/>
      <c r="E8" s="43"/>
      <c r="G8" s="40"/>
    </row>
    <row r="9" spans="1:7" x14ac:dyDescent="0.2">
      <c r="A9" s="41">
        <f t="shared" ref="A9:A35" si="0">A8+1</f>
        <v>1</v>
      </c>
      <c r="B9" s="37" t="s">
        <v>895</v>
      </c>
      <c r="C9" s="122" t="s">
        <v>5454</v>
      </c>
      <c r="D9" s="44"/>
      <c r="E9" s="59">
        <f ca="1">+'BAE-4 Page 1 of 1'!E16</f>
        <v>2631107468</v>
      </c>
      <c r="G9" s="40"/>
    </row>
    <row r="10" spans="1:7" x14ac:dyDescent="0.2">
      <c r="A10" s="41">
        <f>+A9+1</f>
        <v>2</v>
      </c>
      <c r="C10" s="44"/>
      <c r="D10" s="44"/>
      <c r="E10" s="59"/>
      <c r="G10" s="40"/>
    </row>
    <row r="11" spans="1:7" x14ac:dyDescent="0.2">
      <c r="A11" s="41">
        <f>+A10+1</f>
        <v>3</v>
      </c>
      <c r="B11" s="47" t="s">
        <v>912</v>
      </c>
      <c r="C11" s="122" t="s">
        <v>5453</v>
      </c>
      <c r="D11" s="44"/>
      <c r="E11" s="59">
        <f ca="1">+'BAE-4 Page 1 of 1'!E35</f>
        <v>2313376632</v>
      </c>
      <c r="G11" s="40"/>
    </row>
    <row r="12" spans="1:7" x14ac:dyDescent="0.2">
      <c r="A12" s="41">
        <f>+A11+1</f>
        <v>4</v>
      </c>
      <c r="E12" s="43"/>
      <c r="G12" s="40"/>
    </row>
    <row r="13" spans="1:7" x14ac:dyDescent="0.2">
      <c r="A13" s="41">
        <f t="shared" si="0"/>
        <v>5</v>
      </c>
      <c r="B13" s="47" t="s">
        <v>931</v>
      </c>
      <c r="C13" s="122" t="s">
        <v>5455</v>
      </c>
      <c r="D13" s="47"/>
      <c r="E13" s="125">
        <f ca="1">+'BAE-4 Page 1 of 1'!E60</f>
        <v>2554993685</v>
      </c>
      <c r="G13" s="40"/>
    </row>
    <row r="14" spans="1:7" x14ac:dyDescent="0.2">
      <c r="A14" s="41">
        <f t="shared" si="0"/>
        <v>6</v>
      </c>
      <c r="B14" s="55"/>
      <c r="C14" s="55"/>
      <c r="D14" s="55"/>
      <c r="E14" s="36"/>
      <c r="G14" s="40"/>
    </row>
    <row r="15" spans="1:7" x14ac:dyDescent="0.2">
      <c r="A15" s="41">
        <f t="shared" si="0"/>
        <v>7</v>
      </c>
      <c r="B15" s="55" t="s">
        <v>932</v>
      </c>
      <c r="C15" s="122" t="s">
        <v>5457</v>
      </c>
      <c r="D15" s="55"/>
      <c r="E15" s="125">
        <f ca="1">E9-E13</f>
        <v>76113783</v>
      </c>
      <c r="G15" s="40"/>
    </row>
    <row r="16" spans="1:7" ht="14.25" customHeight="1" x14ac:dyDescent="0.2">
      <c r="A16" s="41">
        <f t="shared" si="0"/>
        <v>8</v>
      </c>
      <c r="B16" s="47"/>
      <c r="C16" s="47"/>
      <c r="D16" s="47"/>
      <c r="E16" s="55"/>
      <c r="G16" s="40"/>
    </row>
    <row r="17" spans="1:7" ht="14.25" hidden="1" customHeight="1" x14ac:dyDescent="0.2">
      <c r="A17" s="41">
        <f t="shared" si="0"/>
        <v>9</v>
      </c>
      <c r="B17" s="47"/>
      <c r="C17" s="47"/>
      <c r="D17" s="47"/>
      <c r="E17" s="62"/>
      <c r="G17" s="40"/>
    </row>
    <row r="18" spans="1:7" ht="14.25" hidden="1" customHeight="1" x14ac:dyDescent="0.2">
      <c r="A18" s="41">
        <f t="shared" si="0"/>
        <v>10</v>
      </c>
      <c r="B18" s="47"/>
      <c r="C18" s="47"/>
      <c r="D18" s="47"/>
      <c r="E18" s="62"/>
      <c r="G18" s="40"/>
    </row>
    <row r="19" spans="1:7" ht="14.25" hidden="1" customHeight="1" x14ac:dyDescent="0.2">
      <c r="A19" s="41">
        <f t="shared" si="0"/>
        <v>11</v>
      </c>
      <c r="B19" s="47"/>
      <c r="C19" s="47"/>
      <c r="D19" s="47"/>
      <c r="E19" s="62"/>
      <c r="G19" s="40"/>
    </row>
    <row r="20" spans="1:7" hidden="1" x14ac:dyDescent="0.2">
      <c r="A20" s="41">
        <f t="shared" si="0"/>
        <v>12</v>
      </c>
      <c r="B20" s="47"/>
      <c r="C20" s="47"/>
      <c r="D20" s="47"/>
      <c r="E20" s="59"/>
      <c r="G20" s="40"/>
    </row>
    <row r="21" spans="1:7" ht="25.5" customHeight="1" x14ac:dyDescent="0.2">
      <c r="A21" s="41">
        <f>+A16+1</f>
        <v>9</v>
      </c>
      <c r="B21" s="132" t="s">
        <v>933</v>
      </c>
      <c r="C21" s="132"/>
      <c r="D21" s="132"/>
      <c r="E21" s="132"/>
      <c r="G21" s="40"/>
    </row>
    <row r="22" spans="1:7" x14ac:dyDescent="0.2">
      <c r="A22" s="41">
        <f t="shared" si="0"/>
        <v>10</v>
      </c>
      <c r="B22" s="63"/>
      <c r="C22" s="63"/>
      <c r="D22" s="63"/>
      <c r="E22" s="59"/>
      <c r="G22" s="40"/>
    </row>
    <row r="23" spans="1:7" x14ac:dyDescent="0.2">
      <c r="A23" s="41">
        <f t="shared" si="0"/>
        <v>11</v>
      </c>
      <c r="E23" s="43"/>
      <c r="G23" s="40"/>
    </row>
    <row r="24" spans="1:7" x14ac:dyDescent="0.2">
      <c r="A24" s="41">
        <f t="shared" si="0"/>
        <v>12</v>
      </c>
      <c r="B24" s="37" t="s">
        <v>940</v>
      </c>
      <c r="C24" s="122" t="s">
        <v>5456</v>
      </c>
      <c r="E24" s="66">
        <f ca="1">+'BAE-4 Page 1 of 1'!E78</f>
        <v>3.1549274866259705E-2</v>
      </c>
      <c r="G24" s="40"/>
    </row>
    <row r="25" spans="1:7" x14ac:dyDescent="0.2">
      <c r="A25" s="41">
        <f t="shared" si="0"/>
        <v>13</v>
      </c>
      <c r="E25" s="43"/>
      <c r="G25" s="40"/>
    </row>
    <row r="26" spans="1:7" x14ac:dyDescent="0.2">
      <c r="A26" s="41">
        <f t="shared" si="0"/>
        <v>14</v>
      </c>
      <c r="B26" s="37" t="s">
        <v>941</v>
      </c>
      <c r="C26" s="128" t="s">
        <v>5451</v>
      </c>
      <c r="E26" s="59">
        <f ca="1">+E11*E24</f>
        <v>72985355.232150123</v>
      </c>
      <c r="F26" s="105"/>
      <c r="G26" s="40"/>
    </row>
    <row r="27" spans="1:7" x14ac:dyDescent="0.2">
      <c r="A27" s="41">
        <f t="shared" si="0"/>
        <v>15</v>
      </c>
      <c r="E27" s="59"/>
      <c r="F27" s="105"/>
      <c r="G27" s="40"/>
    </row>
    <row r="28" spans="1:7" x14ac:dyDescent="0.2">
      <c r="A28" s="41">
        <f t="shared" si="0"/>
        <v>16</v>
      </c>
      <c r="B28" s="37" t="s">
        <v>942</v>
      </c>
      <c r="C28" s="128" t="s">
        <v>5452</v>
      </c>
      <c r="E28" s="127">
        <f ca="1">+E15-E26</f>
        <v>3128427.7678498775</v>
      </c>
      <c r="F28" s="105"/>
      <c r="G28" s="40"/>
    </row>
    <row r="29" spans="1:7" x14ac:dyDescent="0.2">
      <c r="A29" s="41">
        <f>+A28+1</f>
        <v>17</v>
      </c>
      <c r="C29" s="128"/>
      <c r="E29" s="127"/>
      <c r="F29" s="105"/>
      <c r="G29" s="40"/>
    </row>
    <row r="30" spans="1:7" ht="25.5" customHeight="1" x14ac:dyDescent="0.2">
      <c r="A30" s="41">
        <f>+A29+1</f>
        <v>18</v>
      </c>
      <c r="B30" s="132" t="s">
        <v>5473</v>
      </c>
      <c r="C30" s="132"/>
      <c r="D30" s="132"/>
      <c r="E30" s="132"/>
      <c r="G30" s="40"/>
    </row>
    <row r="31" spans="1:7" x14ac:dyDescent="0.2">
      <c r="A31" s="41">
        <f>+A30+1</f>
        <v>19</v>
      </c>
      <c r="C31" s="128"/>
      <c r="E31" s="127"/>
      <c r="F31" s="105"/>
      <c r="G31" s="40"/>
    </row>
    <row r="32" spans="1:7" x14ac:dyDescent="0.2">
      <c r="A32" s="41">
        <f>+A31+1</f>
        <v>20</v>
      </c>
      <c r="E32" s="64"/>
      <c r="F32" s="105"/>
      <c r="G32" s="40"/>
    </row>
    <row r="33" spans="1:7" x14ac:dyDescent="0.2">
      <c r="A33" s="41">
        <f t="shared" si="0"/>
        <v>21</v>
      </c>
      <c r="B33" s="37" t="s">
        <v>5471</v>
      </c>
      <c r="C33" s="131" t="s">
        <v>5468</v>
      </c>
      <c r="D33" s="47"/>
      <c r="E33" s="59">
        <f ca="1">+'BAE-3 Page 1 of 1'!Z49</f>
        <v>33264333.532862887</v>
      </c>
      <c r="G33" s="40"/>
    </row>
    <row r="34" spans="1:7" x14ac:dyDescent="0.2">
      <c r="A34" s="41">
        <f t="shared" si="0"/>
        <v>22</v>
      </c>
      <c r="E34" s="69"/>
      <c r="G34" s="40"/>
    </row>
    <row r="35" spans="1:7" x14ac:dyDescent="0.2">
      <c r="A35" s="41">
        <f t="shared" si="0"/>
        <v>23</v>
      </c>
      <c r="B35" s="37" t="s">
        <v>5472</v>
      </c>
      <c r="C35" s="131" t="s">
        <v>5469</v>
      </c>
      <c r="E35" s="126">
        <f ca="1">+'BAE-3 Page 1 of 1'!AB49</f>
        <v>10550154.468159603</v>
      </c>
    </row>
    <row r="75" spans="6:6" x14ac:dyDescent="0.2">
      <c r="F75" s="129" t="s">
        <v>5444</v>
      </c>
    </row>
  </sheetData>
  <mergeCells count="6">
    <mergeCell ref="B30:E30"/>
    <mergeCell ref="A1:E1"/>
    <mergeCell ref="A2:E2"/>
    <mergeCell ref="A3:E3"/>
    <mergeCell ref="A4:E4"/>
    <mergeCell ref="B21:E21"/>
  </mergeCells>
  <pageMargins left="0.7" right="0.7" top="1" bottom="0.75" header="0.65" footer="0.8"/>
  <pageSetup scale="70" orientation="portrait" r:id="rId1"/>
  <headerFooter scaleWithDoc="0">
    <oddHeader xml:space="preserve">&amp;R&amp;"Times New Roman,Regular"Exhibit No. ___ (BAE-2)
Dockets UE-140188 &amp; UG-140189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opLeftCell="B1" zoomScaleNormal="100" zoomScalePageLayoutView="85" workbookViewId="0">
      <selection activeCell="F10" sqref="F10"/>
    </sheetView>
  </sheetViews>
  <sheetFormatPr defaultRowHeight="12.75" x14ac:dyDescent="0.2"/>
  <cols>
    <col min="1" max="1" width="0" style="70" hidden="1" customWidth="1"/>
    <col min="2" max="2" width="4.28515625" style="70" customWidth="1"/>
    <col min="3" max="3" width="10.140625" style="70" hidden="1" customWidth="1"/>
    <col min="4" max="4" width="17.28515625" style="70" hidden="1" customWidth="1"/>
    <col min="5" max="5" width="13.28515625" style="70" hidden="1" customWidth="1"/>
    <col min="6" max="6" width="12.28515625" style="71" bestFit="1" customWidth="1"/>
    <col min="7" max="7" width="17.28515625" style="70" bestFit="1" customWidth="1"/>
    <col min="8" max="8" width="15.140625" style="72" bestFit="1" customWidth="1"/>
    <col min="9" max="9" width="1.28515625" style="70" hidden="1" customWidth="1"/>
    <col min="10" max="10" width="10" style="70" customWidth="1"/>
    <col min="11" max="11" width="12.7109375" style="70" customWidth="1"/>
    <col min="12" max="12" width="9.140625" style="70" hidden="1" customWidth="1"/>
    <col min="13" max="13" width="1.140625" style="70" customWidth="1"/>
    <col min="14" max="14" width="9.28515625" style="70" bestFit="1" customWidth="1"/>
    <col min="15" max="15" width="9.140625" style="70" hidden="1" customWidth="1"/>
    <col min="16" max="16" width="11.7109375" style="70" customWidth="1"/>
    <col min="17" max="18" width="9.140625" style="70" hidden="1" customWidth="1"/>
    <col min="19" max="19" width="0.85546875" style="73" customWidth="1"/>
    <col min="20" max="20" width="9.28515625" style="70" bestFit="1" customWidth="1"/>
    <col min="21" max="21" width="9.140625" style="70" hidden="1" customWidth="1"/>
    <col min="22" max="22" width="9.42578125" style="70" bestFit="1" customWidth="1"/>
    <col min="23" max="24" width="9.28515625" style="70" hidden="1" customWidth="1"/>
    <col min="25" max="25" width="3.140625" style="70" customWidth="1"/>
    <col min="26" max="26" width="12.42578125" style="75" bestFit="1" customWidth="1"/>
    <col min="27" max="27" width="12.28515625" style="75" hidden="1" customWidth="1"/>
    <col min="28" max="28" width="11.42578125" style="74" bestFit="1" customWidth="1"/>
    <col min="29" max="29" width="12.28515625" style="75" hidden="1" customWidth="1"/>
    <col min="30" max="30" width="11.28515625" style="74" hidden="1" customWidth="1"/>
    <col min="31" max="31" width="11.5703125" style="70" bestFit="1" customWidth="1"/>
    <col min="32" max="16384" width="9.140625" style="70"/>
  </cols>
  <sheetData>
    <row r="1" spans="1:30" s="31" customFormat="1" x14ac:dyDescent="0.2">
      <c r="A1" s="135" t="s">
        <v>883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30" s="31" customFormat="1" x14ac:dyDescent="0.2">
      <c r="A2" s="135" t="s">
        <v>884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</row>
    <row r="3" spans="1:30" s="31" customFormat="1" x14ac:dyDescent="0.2">
      <c r="A3" s="135" t="s">
        <v>5397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</row>
    <row r="4" spans="1:30" x14ac:dyDescent="0.2">
      <c r="Z4" s="74"/>
    </row>
    <row r="5" spans="1:30" ht="27" customHeight="1" x14ac:dyDescent="0.2">
      <c r="C5" s="76" t="s">
        <v>5389</v>
      </c>
      <c r="D5" s="71"/>
      <c r="E5" s="71"/>
      <c r="G5" s="71"/>
      <c r="Z5" s="74"/>
    </row>
    <row r="6" spans="1:30" s="107" customFormat="1" x14ac:dyDescent="0.2">
      <c r="D6" s="107" t="s">
        <v>5420</v>
      </c>
      <c r="E6" s="107" t="s">
        <v>5421</v>
      </c>
      <c r="F6" s="107" t="s">
        <v>5441</v>
      </c>
      <c r="G6" s="107" t="s">
        <v>5421</v>
      </c>
      <c r="H6" s="111" t="s">
        <v>5422</v>
      </c>
      <c r="J6" s="107" t="s">
        <v>5423</v>
      </c>
      <c r="K6" s="107" t="s">
        <v>5424</v>
      </c>
      <c r="N6" s="107" t="s">
        <v>5425</v>
      </c>
      <c r="P6" s="107" t="s">
        <v>5426</v>
      </c>
      <c r="S6" s="124"/>
      <c r="T6" s="107" t="s">
        <v>5427</v>
      </c>
      <c r="U6" s="107" t="s">
        <v>5430</v>
      </c>
      <c r="V6" s="110" t="s">
        <v>5428</v>
      </c>
      <c r="W6" s="111" t="s">
        <v>5431</v>
      </c>
      <c r="X6" s="110" t="s">
        <v>5432</v>
      </c>
      <c r="Y6" s="111"/>
      <c r="Z6" s="110" t="s">
        <v>5429</v>
      </c>
      <c r="AA6" s="107" t="s">
        <v>5434</v>
      </c>
      <c r="AB6" s="107" t="s">
        <v>5430</v>
      </c>
      <c r="AC6" s="107" t="s">
        <v>5435</v>
      </c>
      <c r="AD6" s="107" t="s">
        <v>5436</v>
      </c>
    </row>
    <row r="7" spans="1:30" s="107" customFormat="1" x14ac:dyDescent="0.2">
      <c r="F7" s="130" t="s">
        <v>5445</v>
      </c>
      <c r="H7" s="111"/>
      <c r="S7" s="124"/>
      <c r="V7" s="110"/>
      <c r="W7" s="111"/>
      <c r="X7" s="110"/>
      <c r="Y7" s="111"/>
      <c r="Z7" s="110"/>
    </row>
    <row r="8" spans="1:30" s="106" customFormat="1" x14ac:dyDescent="0.2">
      <c r="C8" s="107"/>
      <c r="D8" s="107"/>
      <c r="E8" s="107"/>
      <c r="F8" s="130" t="s">
        <v>5446</v>
      </c>
      <c r="G8" s="107" t="s">
        <v>5440</v>
      </c>
      <c r="H8" s="108"/>
      <c r="S8" s="109"/>
      <c r="V8" s="110"/>
      <c r="W8" s="111"/>
      <c r="X8" s="110"/>
      <c r="Y8" s="111"/>
      <c r="Z8" s="110"/>
    </row>
    <row r="9" spans="1:30" s="106" customFormat="1" x14ac:dyDescent="0.2">
      <c r="C9" s="107"/>
      <c r="D9" s="107"/>
      <c r="E9" s="107"/>
      <c r="F9" s="130" t="s">
        <v>5470</v>
      </c>
      <c r="G9" s="107" t="s">
        <v>5458</v>
      </c>
      <c r="H9" s="123" t="s">
        <v>5450</v>
      </c>
      <c r="S9" s="109"/>
      <c r="Z9" s="120" t="s">
        <v>5448</v>
      </c>
      <c r="AA9" s="120" t="s">
        <v>5433</v>
      </c>
      <c r="AB9" s="120" t="s">
        <v>5449</v>
      </c>
      <c r="AC9" s="120" t="s">
        <v>5437</v>
      </c>
      <c r="AD9" s="120" t="s">
        <v>5438</v>
      </c>
    </row>
    <row r="10" spans="1:30" x14ac:dyDescent="0.2">
      <c r="B10" s="70">
        <v>1</v>
      </c>
      <c r="C10" s="71" t="s">
        <v>5399</v>
      </c>
      <c r="D10" s="71"/>
      <c r="E10" s="71"/>
      <c r="F10" s="130" t="s">
        <v>5447</v>
      </c>
      <c r="G10" s="75">
        <f ca="1">'BAE-4 Page 1 of 1'!E84</f>
        <v>3128427.7678498775</v>
      </c>
      <c r="Z10" s="74"/>
    </row>
    <row r="11" spans="1:30" ht="38.25" x14ac:dyDescent="0.2">
      <c r="C11" s="77" t="s">
        <v>5365</v>
      </c>
      <c r="D11" s="77" t="s">
        <v>5364</v>
      </c>
      <c r="E11" s="77" t="s">
        <v>5400</v>
      </c>
      <c r="F11" s="77" t="s">
        <v>5381</v>
      </c>
      <c r="G11" s="77" t="s">
        <v>5390</v>
      </c>
      <c r="H11" s="77" t="s">
        <v>5391</v>
      </c>
      <c r="I11" s="77"/>
      <c r="J11" s="77" t="s">
        <v>5415</v>
      </c>
      <c r="K11" s="77" t="s">
        <v>5416</v>
      </c>
      <c r="L11" s="77" t="s">
        <v>5417</v>
      </c>
      <c r="M11" s="77"/>
      <c r="N11" s="77" t="s">
        <v>5392</v>
      </c>
      <c r="O11" s="77" t="s">
        <v>5393</v>
      </c>
      <c r="P11" s="77" t="s">
        <v>5394</v>
      </c>
      <c r="Q11" s="77" t="s">
        <v>5395</v>
      </c>
      <c r="R11" s="77" t="s">
        <v>5396</v>
      </c>
      <c r="S11" s="77"/>
      <c r="T11" s="77" t="s">
        <v>5392</v>
      </c>
      <c r="U11" s="77" t="s">
        <v>5393</v>
      </c>
      <c r="V11" s="77" t="s">
        <v>5394</v>
      </c>
      <c r="W11" s="77" t="s">
        <v>5395</v>
      </c>
      <c r="X11" s="77" t="s">
        <v>5396</v>
      </c>
      <c r="Y11" s="77"/>
      <c r="Z11" s="113" t="s">
        <v>5392</v>
      </c>
      <c r="AA11" s="77" t="s">
        <v>5393</v>
      </c>
      <c r="AB11" s="113" t="s">
        <v>5394</v>
      </c>
      <c r="AC11" s="78" t="s">
        <v>5395</v>
      </c>
      <c r="AD11" s="78" t="s">
        <v>5396</v>
      </c>
    </row>
    <row r="12" spans="1:30" x14ac:dyDescent="0.2">
      <c r="A12" s="70">
        <v>0</v>
      </c>
      <c r="B12" s="70">
        <f>+B10+1</f>
        <v>2</v>
      </c>
      <c r="C12" s="70">
        <v>1</v>
      </c>
      <c r="D12" s="70" t="s">
        <v>5370</v>
      </c>
      <c r="E12" s="70" t="str">
        <f>$A$12&amp;"."&amp;$C$12&amp;"."&amp;D12</f>
        <v>0.1.ED.AN</v>
      </c>
      <c r="F12" s="79">
        <f>SUMIF('BAE-5 Pages 4'!$AA$6:$AA$1199,E12,Dec.13)</f>
        <v>22090637.238749992</v>
      </c>
      <c r="G12" s="112">
        <f ca="1">(F12/$F$49)*-$G$10</f>
        <v>-907969.09270978591</v>
      </c>
      <c r="H12" s="72">
        <f ca="1">SUM(F12:G12)</f>
        <v>21182668.146040205</v>
      </c>
      <c r="J12" s="81">
        <v>1</v>
      </c>
      <c r="K12" s="81"/>
      <c r="L12" s="81"/>
      <c r="M12" s="81"/>
      <c r="N12" s="81">
        <v>0.65190000000000003</v>
      </c>
      <c r="O12" s="81">
        <v>0.34810000000000002</v>
      </c>
      <c r="P12" s="81"/>
      <c r="Q12" s="81"/>
      <c r="R12" s="81"/>
      <c r="S12" s="82"/>
      <c r="T12" s="82">
        <f>J12*N12</f>
        <v>0.65190000000000003</v>
      </c>
      <c r="U12" s="82">
        <f>J12*O12</f>
        <v>0.34810000000000002</v>
      </c>
      <c r="V12" s="82">
        <f>K12*P12</f>
        <v>0</v>
      </c>
      <c r="W12" s="82">
        <f>K12*Q12</f>
        <v>0</v>
      </c>
      <c r="X12" s="82">
        <f>L12*R12</f>
        <v>0</v>
      </c>
      <c r="Y12" s="83"/>
      <c r="Z12" s="114">
        <f ca="1">H12*T12</f>
        <v>13808981.364403611</v>
      </c>
      <c r="AA12" s="74">
        <f t="shared" ref="AA12:AA39" ca="1" si="0">H12*U12</f>
        <v>7373686.7816365957</v>
      </c>
      <c r="AB12" s="114">
        <f t="shared" ref="AB12:AB39" ca="1" si="1">H12*V12</f>
        <v>0</v>
      </c>
      <c r="AC12" s="74">
        <f t="shared" ref="AC12:AC39" ca="1" si="2">H12*W12</f>
        <v>0</v>
      </c>
      <c r="AD12" s="115">
        <f t="shared" ref="AD12:AD39" ca="1" si="3">H12*X12</f>
        <v>0</v>
      </c>
    </row>
    <row r="13" spans="1:30" x14ac:dyDescent="0.2">
      <c r="B13" s="70">
        <f>+B12+1</f>
        <v>3</v>
      </c>
      <c r="D13" s="70" t="s">
        <v>5375</v>
      </c>
      <c r="E13" s="70" t="str">
        <f t="shared" ref="E13" si="4">$A$12&amp;"."&amp;$C$12&amp;"."&amp;D13</f>
        <v>0.1.GD.AN</v>
      </c>
      <c r="F13" s="79">
        <f>SUMIF('BAE-5 Pages 4'!$AA$6:$AA$1199,E13,Dec.13)</f>
        <v>0</v>
      </c>
      <c r="G13" s="80">
        <f t="shared" ref="G13" ca="1" si="5">(F13/$F$49)*-$G$10</f>
        <v>0</v>
      </c>
      <c r="H13" s="72">
        <f t="shared" ref="H13" ca="1" si="6">SUM(F13:G13)</f>
        <v>0</v>
      </c>
      <c r="J13" s="81"/>
      <c r="K13" s="81">
        <v>1</v>
      </c>
      <c r="L13" s="81"/>
      <c r="M13" s="81"/>
      <c r="N13" s="81"/>
      <c r="O13" s="81"/>
      <c r="P13" s="81">
        <v>0.66398462999999996</v>
      </c>
      <c r="Q13" s="81">
        <v>0.33601536999999998</v>
      </c>
      <c r="R13" s="81"/>
      <c r="S13" s="82"/>
      <c r="T13" s="82">
        <f t="shared" ref="T13" si="7">J13*N13</f>
        <v>0</v>
      </c>
      <c r="U13" s="82">
        <f t="shared" ref="U13" si="8">J13*O13</f>
        <v>0</v>
      </c>
      <c r="V13" s="82">
        <f t="shared" ref="V13" si="9">K13*P13</f>
        <v>0.66398462999999996</v>
      </c>
      <c r="W13" s="82">
        <f t="shared" ref="W13" si="10">K13*Q13</f>
        <v>0.33601536999999998</v>
      </c>
      <c r="X13" s="82">
        <f t="shared" ref="X13" si="11">L13*R13</f>
        <v>0</v>
      </c>
      <c r="Y13" s="83"/>
      <c r="Z13" s="114">
        <f t="shared" ref="Z13:Z39" ca="1" si="12">H13*T13</f>
        <v>0</v>
      </c>
      <c r="AA13" s="74">
        <f t="shared" ca="1" si="0"/>
        <v>0</v>
      </c>
      <c r="AB13" s="114">
        <f t="shared" ca="1" si="1"/>
        <v>0</v>
      </c>
      <c r="AC13" s="74">
        <f t="shared" ca="1" si="2"/>
        <v>0</v>
      </c>
      <c r="AD13" s="115">
        <f t="shared" ca="1" si="3"/>
        <v>0</v>
      </c>
    </row>
    <row r="14" spans="1:30" x14ac:dyDescent="0.2">
      <c r="B14" s="70">
        <f t="shared" ref="B14:B51" si="13">+B13+1</f>
        <v>4</v>
      </c>
      <c r="D14" s="70" t="s">
        <v>5376</v>
      </c>
      <c r="E14" s="70" t="str">
        <f t="shared" ref="E14:E16" si="14">$A$12&amp;"."&amp;$C$12&amp;"."&amp;D14</f>
        <v>0.1.GD.ID</v>
      </c>
      <c r="F14" s="79">
        <f>SUMIF('BAE-5 Pages 4'!$AA$6:$AA$1199,E14,Dec.13)</f>
        <v>7553.0687499999985</v>
      </c>
      <c r="G14" s="80">
        <f t="shared" ref="G14:G47" ca="1" si="15">(F14/$F$49)*-$G$10</f>
        <v>-310.44613634242972</v>
      </c>
      <c r="H14" s="72">
        <f t="shared" ref="H14:H47" ca="1" si="16">SUM(F14:G14)</f>
        <v>7242.6226136575688</v>
      </c>
      <c r="J14" s="81"/>
      <c r="K14" s="81">
        <v>1</v>
      </c>
      <c r="L14" s="81"/>
      <c r="M14" s="81"/>
      <c r="N14" s="81"/>
      <c r="O14" s="81"/>
      <c r="P14" s="81">
        <v>1</v>
      </c>
      <c r="Q14" s="81"/>
      <c r="R14" s="81"/>
      <c r="S14" s="82"/>
      <c r="T14" s="82">
        <f t="shared" ref="T14:T38" si="17">J14*N14</f>
        <v>0</v>
      </c>
      <c r="U14" s="82">
        <f t="shared" ref="U14:V38" si="18">J14*O14</f>
        <v>0</v>
      </c>
      <c r="V14" s="82">
        <f t="shared" si="18"/>
        <v>1</v>
      </c>
      <c r="W14" s="82">
        <f t="shared" ref="W14:X38" si="19">K14*Q14</f>
        <v>0</v>
      </c>
      <c r="X14" s="82">
        <f t="shared" si="19"/>
        <v>0</v>
      </c>
      <c r="Y14" s="83"/>
      <c r="Z14" s="114">
        <f t="shared" ca="1" si="12"/>
        <v>0</v>
      </c>
      <c r="AA14" s="74">
        <f t="shared" ca="1" si="0"/>
        <v>0</v>
      </c>
      <c r="AB14" s="114">
        <f t="shared" ca="1" si="1"/>
        <v>7242.6226136575688</v>
      </c>
      <c r="AC14" s="74">
        <f t="shared" ca="1" si="2"/>
        <v>0</v>
      </c>
      <c r="AD14" s="115">
        <f t="shared" ca="1" si="3"/>
        <v>0</v>
      </c>
    </row>
    <row r="15" spans="1:30" x14ac:dyDescent="0.2">
      <c r="B15" s="70">
        <f t="shared" si="13"/>
        <v>5</v>
      </c>
      <c r="D15" s="70" t="s">
        <v>5377</v>
      </c>
      <c r="E15" s="70" t="str">
        <f t="shared" si="14"/>
        <v>0.1.GD.OR</v>
      </c>
      <c r="F15" s="79">
        <f>SUMIF('BAE-5 Pages 4'!$AA$6:$AA$1199,E15,Dec.13)</f>
        <v>7221744.757083334</v>
      </c>
      <c r="G15" s="80">
        <f t="shared" ca="1" si="15"/>
        <v>-296828.06177127943</v>
      </c>
      <c r="H15" s="72">
        <f t="shared" ca="1" si="16"/>
        <v>6924916.6953120548</v>
      </c>
      <c r="J15" s="81"/>
      <c r="K15" s="81"/>
      <c r="L15" s="81">
        <v>1</v>
      </c>
      <c r="M15" s="81"/>
      <c r="N15" s="81"/>
      <c r="O15" s="81"/>
      <c r="P15" s="81"/>
      <c r="Q15" s="81"/>
      <c r="R15" s="81">
        <v>1</v>
      </c>
      <c r="S15" s="82"/>
      <c r="T15" s="82">
        <f t="shared" si="17"/>
        <v>0</v>
      </c>
      <c r="U15" s="82">
        <f t="shared" si="18"/>
        <v>0</v>
      </c>
      <c r="V15" s="82">
        <f t="shared" si="18"/>
        <v>0</v>
      </c>
      <c r="W15" s="82">
        <f t="shared" si="19"/>
        <v>0</v>
      </c>
      <c r="X15" s="82">
        <f t="shared" si="19"/>
        <v>1</v>
      </c>
      <c r="Y15" s="83"/>
      <c r="Z15" s="114">
        <f t="shared" ca="1" si="12"/>
        <v>0</v>
      </c>
      <c r="AA15" s="74">
        <f t="shared" ca="1" si="0"/>
        <v>0</v>
      </c>
      <c r="AB15" s="114">
        <f t="shared" ca="1" si="1"/>
        <v>0</v>
      </c>
      <c r="AC15" s="74">
        <f t="shared" ca="1" si="2"/>
        <v>0</v>
      </c>
      <c r="AD15" s="115">
        <f t="shared" ca="1" si="3"/>
        <v>6924916.6953120548</v>
      </c>
    </row>
    <row r="16" spans="1:30" x14ac:dyDescent="0.2">
      <c r="B16" s="70">
        <f t="shared" si="13"/>
        <v>6</v>
      </c>
      <c r="D16" s="70" t="s">
        <v>5378</v>
      </c>
      <c r="E16" s="70" t="str">
        <f t="shared" si="14"/>
        <v>0.1.GD.WA</v>
      </c>
      <c r="F16" s="79">
        <f>SUMIF('BAE-5 Pages 4'!$AA$6:$AA$1199,E16,Dec.13)</f>
        <v>19328.002916666668</v>
      </c>
      <c r="G16" s="80">
        <f t="shared" ca="1" si="15"/>
        <v>-794.41933170466382</v>
      </c>
      <c r="H16" s="72">
        <f t="shared" ca="1" si="16"/>
        <v>18533.583584962005</v>
      </c>
      <c r="J16" s="81"/>
      <c r="K16" s="81">
        <v>1</v>
      </c>
      <c r="L16" s="81"/>
      <c r="M16" s="81"/>
      <c r="N16" s="81"/>
      <c r="O16" s="81"/>
      <c r="P16" s="81"/>
      <c r="Q16" s="81">
        <v>1</v>
      </c>
      <c r="R16" s="81"/>
      <c r="S16" s="82"/>
      <c r="T16" s="82">
        <f t="shared" si="17"/>
        <v>0</v>
      </c>
      <c r="U16" s="82">
        <f t="shared" si="18"/>
        <v>0</v>
      </c>
      <c r="V16" s="82">
        <f t="shared" si="18"/>
        <v>0</v>
      </c>
      <c r="W16" s="82">
        <f t="shared" si="19"/>
        <v>1</v>
      </c>
      <c r="X16" s="82">
        <f t="shared" si="19"/>
        <v>0</v>
      </c>
      <c r="Y16" s="83"/>
      <c r="Z16" s="114">
        <f t="shared" ca="1" si="12"/>
        <v>0</v>
      </c>
      <c r="AA16" s="74">
        <f t="shared" ca="1" si="0"/>
        <v>0</v>
      </c>
      <c r="AB16" s="114">
        <f t="shared" ca="1" si="1"/>
        <v>0</v>
      </c>
      <c r="AC16" s="74">
        <f t="shared" ca="1" si="2"/>
        <v>18533.583584962005</v>
      </c>
      <c r="AD16" s="115">
        <f t="shared" ca="1" si="3"/>
        <v>0</v>
      </c>
    </row>
    <row r="17" spans="2:30" x14ac:dyDescent="0.2">
      <c r="B17" s="70">
        <f t="shared" si="13"/>
        <v>7</v>
      </c>
      <c r="C17" s="70" t="s">
        <v>5382</v>
      </c>
      <c r="F17" s="79"/>
      <c r="G17" s="80">
        <f t="shared" ca="1" si="15"/>
        <v>0</v>
      </c>
      <c r="H17" s="72">
        <f t="shared" ca="1" si="16"/>
        <v>0</v>
      </c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2"/>
      <c r="V17" s="82"/>
      <c r="W17" s="82"/>
      <c r="X17" s="82"/>
      <c r="Y17" s="83"/>
      <c r="Z17" s="114">
        <f t="shared" ca="1" si="12"/>
        <v>0</v>
      </c>
      <c r="AA17" s="74">
        <f t="shared" ca="1" si="0"/>
        <v>0</v>
      </c>
      <c r="AB17" s="114">
        <f t="shared" ca="1" si="1"/>
        <v>0</v>
      </c>
      <c r="AC17" s="74">
        <f t="shared" ca="1" si="2"/>
        <v>0</v>
      </c>
      <c r="AD17" s="115">
        <f t="shared" ca="1" si="3"/>
        <v>0</v>
      </c>
    </row>
    <row r="18" spans="2:30" x14ac:dyDescent="0.2">
      <c r="B18" s="70">
        <f t="shared" si="13"/>
        <v>8</v>
      </c>
      <c r="C18" s="70">
        <v>2</v>
      </c>
      <c r="D18" s="70" t="s">
        <v>5366</v>
      </c>
      <c r="E18" s="70" t="str">
        <f>$A$12&amp;"."&amp;$C$18&amp;"."&amp;D18</f>
        <v>0.2.CD.AA</v>
      </c>
      <c r="F18" s="79">
        <f>SUMIF('BAE-5 Pages 4'!$AA$6:$AA$1199,E18,Dec.13)</f>
        <v>-44211826.508750007</v>
      </c>
      <c r="G18" s="80">
        <f t="shared" ca="1" si="15"/>
        <v>1817193.9346220377</v>
      </c>
      <c r="H18" s="72">
        <f t="shared" ca="1" si="16"/>
        <v>-42394632.574127972</v>
      </c>
      <c r="J18" s="81">
        <v>0.52888526999999996</v>
      </c>
      <c r="K18" s="81">
        <v>0.33008672999999999</v>
      </c>
      <c r="L18" s="81">
        <v>0.14102799999999999</v>
      </c>
      <c r="M18" s="81"/>
      <c r="N18" s="81">
        <v>0.65635467999999997</v>
      </c>
      <c r="O18" s="81">
        <v>0.34364531999999998</v>
      </c>
      <c r="P18" s="81">
        <v>0.66398462999999996</v>
      </c>
      <c r="Q18" s="81">
        <v>0.33601536999999998</v>
      </c>
      <c r="R18" s="81">
        <v>1</v>
      </c>
      <c r="S18" s="82"/>
      <c r="T18" s="82">
        <f t="shared" si="17"/>
        <v>0.34713632214756357</v>
      </c>
      <c r="U18" s="82">
        <f t="shared" si="18"/>
        <v>0.18174894785243637</v>
      </c>
      <c r="V18" s="82">
        <f t="shared" si="18"/>
        <v>0.21917251528695988</v>
      </c>
      <c r="W18" s="82">
        <f t="shared" si="19"/>
        <v>0.1109142147130401</v>
      </c>
      <c r="X18" s="82">
        <f t="shared" si="19"/>
        <v>0.14102799999999999</v>
      </c>
      <c r="Y18" s="83"/>
      <c r="Z18" s="114">
        <f t="shared" ca="1" si="12"/>
        <v>-14716716.83058008</v>
      </c>
      <c r="AA18" s="74">
        <f t="shared" ca="1" si="0"/>
        <v>-7705179.8649383849</v>
      </c>
      <c r="AB18" s="114">
        <f t="shared" ca="1" si="1"/>
        <v>-9291738.2559381109</v>
      </c>
      <c r="AC18" s="74">
        <f t="shared" ca="1" si="2"/>
        <v>-4702167.3800072735</v>
      </c>
      <c r="AD18" s="115">
        <f t="shared" ca="1" si="3"/>
        <v>-5978830.2426641192</v>
      </c>
    </row>
    <row r="19" spans="2:30" x14ac:dyDescent="0.2">
      <c r="B19" s="70">
        <f t="shared" si="13"/>
        <v>9</v>
      </c>
      <c r="D19" s="70" t="s">
        <v>5368</v>
      </c>
      <c r="E19" s="70" t="str">
        <f t="shared" ref="E19:E25" si="20">$A$12&amp;"."&amp;$C$18&amp;"."&amp;D19</f>
        <v>0.2.CD.ID</v>
      </c>
      <c r="F19" s="79">
        <f>SUMIF('BAE-5 Pages 4'!$AA$6:$AA$1199,E19,Dec.13)</f>
        <v>10646375.154166672</v>
      </c>
      <c r="G19" s="80">
        <f t="shared" ca="1" si="15"/>
        <v>-437587.17708786693</v>
      </c>
      <c r="H19" s="72">
        <f t="shared" ca="1" si="16"/>
        <v>10208787.977078805</v>
      </c>
      <c r="J19" s="81">
        <v>0.61571887000000003</v>
      </c>
      <c r="K19" s="81">
        <v>0.38428113000000003</v>
      </c>
      <c r="L19" s="81"/>
      <c r="M19" s="81"/>
      <c r="N19" s="81"/>
      <c r="O19" s="81">
        <v>1</v>
      </c>
      <c r="P19" s="81"/>
      <c r="Q19" s="81">
        <v>1</v>
      </c>
      <c r="R19" s="81"/>
      <c r="S19" s="82"/>
      <c r="T19" s="82">
        <f t="shared" si="17"/>
        <v>0</v>
      </c>
      <c r="U19" s="82">
        <f t="shared" si="18"/>
        <v>0.61571887000000003</v>
      </c>
      <c r="V19" s="82">
        <f t="shared" si="18"/>
        <v>0</v>
      </c>
      <c r="W19" s="82">
        <f t="shared" si="19"/>
        <v>0.38428113000000003</v>
      </c>
      <c r="X19" s="82">
        <f t="shared" si="19"/>
        <v>0</v>
      </c>
      <c r="Y19" s="83"/>
      <c r="Z19" s="114">
        <f t="shared" ca="1" si="12"/>
        <v>0</v>
      </c>
      <c r="AA19" s="74">
        <f t="shared" ca="1" si="0"/>
        <v>6285743.397316548</v>
      </c>
      <c r="AB19" s="114">
        <f t="shared" ca="1" si="1"/>
        <v>0</v>
      </c>
      <c r="AC19" s="74">
        <f t="shared" ca="1" si="2"/>
        <v>3923044.5797622576</v>
      </c>
      <c r="AD19" s="115">
        <f t="shared" ca="1" si="3"/>
        <v>0</v>
      </c>
    </row>
    <row r="20" spans="2:30" x14ac:dyDescent="0.2">
      <c r="B20" s="70">
        <f t="shared" si="13"/>
        <v>10</v>
      </c>
      <c r="D20" s="70" t="s">
        <v>5369</v>
      </c>
      <c r="E20" s="70" t="str">
        <f t="shared" si="20"/>
        <v>0.2.CD.WA</v>
      </c>
      <c r="F20" s="79">
        <f>SUMIF('BAE-5 Pages 4'!$AA$6:$AA$1199,E20,Dec.13)</f>
        <v>22750441.785</v>
      </c>
      <c r="G20" s="80">
        <f t="shared" ca="1" si="15"/>
        <v>-935088.37083425489</v>
      </c>
      <c r="H20" s="72">
        <f t="shared" ca="1" si="16"/>
        <v>21815353.414165746</v>
      </c>
      <c r="J20" s="81">
        <v>0.61571887000000003</v>
      </c>
      <c r="K20" s="81">
        <v>0.38428113000000003</v>
      </c>
      <c r="L20" s="81"/>
      <c r="M20" s="81"/>
      <c r="N20" s="81">
        <v>1</v>
      </c>
      <c r="O20" s="81"/>
      <c r="P20" s="81">
        <v>1</v>
      </c>
      <c r="Q20" s="81"/>
      <c r="R20" s="81"/>
      <c r="S20" s="82"/>
      <c r="T20" s="82">
        <f t="shared" si="17"/>
        <v>0.61571887000000003</v>
      </c>
      <c r="U20" s="82">
        <f t="shared" si="18"/>
        <v>0</v>
      </c>
      <c r="V20" s="82">
        <f t="shared" si="18"/>
        <v>0.38428113000000003</v>
      </c>
      <c r="W20" s="82">
        <f t="shared" si="19"/>
        <v>0</v>
      </c>
      <c r="X20" s="82">
        <f t="shared" si="19"/>
        <v>0</v>
      </c>
      <c r="Y20" s="83"/>
      <c r="Z20" s="114">
        <f t="shared" ca="1" si="12"/>
        <v>13432124.752820777</v>
      </c>
      <c r="AA20" s="74">
        <f t="shared" ca="1" si="0"/>
        <v>0</v>
      </c>
      <c r="AB20" s="114">
        <f t="shared" ca="1" si="1"/>
        <v>8383228.6613449715</v>
      </c>
      <c r="AC20" s="74">
        <f t="shared" ca="1" si="2"/>
        <v>0</v>
      </c>
      <c r="AD20" s="115">
        <f t="shared" ca="1" si="3"/>
        <v>0</v>
      </c>
    </row>
    <row r="21" spans="2:30" x14ac:dyDescent="0.2">
      <c r="B21" s="70">
        <f t="shared" si="13"/>
        <v>11</v>
      </c>
      <c r="D21" s="70" t="s">
        <v>5370</v>
      </c>
      <c r="E21" s="70" t="str">
        <f t="shared" si="20"/>
        <v>0.2.ED.AN</v>
      </c>
      <c r="F21" s="79">
        <f>SUMIF('BAE-5 Pages 4'!$AA$6:$AA$1199,E21,Dec.13)</f>
        <v>-51207.311250000006</v>
      </c>
      <c r="G21" s="80">
        <f t="shared" ca="1" si="15"/>
        <v>2104.7222600809428</v>
      </c>
      <c r="H21" s="72">
        <f t="shared" ca="1" si="16"/>
        <v>-49102.588989919066</v>
      </c>
      <c r="J21" s="81">
        <v>1</v>
      </c>
      <c r="K21" s="81"/>
      <c r="L21" s="81"/>
      <c r="M21" s="81"/>
      <c r="N21" s="81">
        <v>0.65190000000000003</v>
      </c>
      <c r="O21" s="81">
        <v>0.34810000000000002</v>
      </c>
      <c r="P21" s="81"/>
      <c r="Q21" s="81"/>
      <c r="R21" s="81"/>
      <c r="S21" s="82"/>
      <c r="T21" s="82">
        <f t="shared" si="17"/>
        <v>0.65190000000000003</v>
      </c>
      <c r="U21" s="82">
        <f t="shared" si="18"/>
        <v>0.34810000000000002</v>
      </c>
      <c r="V21" s="82">
        <f t="shared" si="18"/>
        <v>0</v>
      </c>
      <c r="W21" s="82">
        <f t="shared" si="19"/>
        <v>0</v>
      </c>
      <c r="X21" s="82">
        <f t="shared" si="19"/>
        <v>0</v>
      </c>
      <c r="Y21" s="83"/>
      <c r="Z21" s="114">
        <f t="shared" ca="1" si="12"/>
        <v>-32009.97776252824</v>
      </c>
      <c r="AA21" s="74">
        <f t="shared" ca="1" si="0"/>
        <v>-17092.611227390829</v>
      </c>
      <c r="AB21" s="114">
        <f t="shared" ca="1" si="1"/>
        <v>0</v>
      </c>
      <c r="AC21" s="74">
        <f t="shared" ca="1" si="2"/>
        <v>0</v>
      </c>
      <c r="AD21" s="115">
        <f t="shared" ca="1" si="3"/>
        <v>0</v>
      </c>
    </row>
    <row r="22" spans="2:30" x14ac:dyDescent="0.2">
      <c r="B22" s="70">
        <f t="shared" si="13"/>
        <v>12</v>
      </c>
      <c r="D22" s="70" t="s">
        <v>5373</v>
      </c>
      <c r="E22" s="70" t="str">
        <f t="shared" si="20"/>
        <v>0.2.ED.WA</v>
      </c>
      <c r="F22" s="79">
        <f>SUMIF('BAE-5 Pages 4'!$AA$6:$AA$1199,E22,Dec.13)</f>
        <v>-1520495.8720833336</v>
      </c>
      <c r="G22" s="80">
        <f t="shared" ca="1" si="15"/>
        <v>62495.402125511471</v>
      </c>
      <c r="H22" s="72">
        <f t="shared" ca="1" si="16"/>
        <v>-1458000.469957822</v>
      </c>
      <c r="J22" s="81">
        <v>1</v>
      </c>
      <c r="K22" s="81"/>
      <c r="L22" s="81"/>
      <c r="M22" s="81"/>
      <c r="N22" s="81">
        <v>1</v>
      </c>
      <c r="O22" s="81"/>
      <c r="P22" s="81"/>
      <c r="Q22" s="81"/>
      <c r="R22" s="81"/>
      <c r="S22" s="82"/>
      <c r="T22" s="82">
        <f t="shared" si="17"/>
        <v>1</v>
      </c>
      <c r="U22" s="82">
        <f t="shared" si="18"/>
        <v>0</v>
      </c>
      <c r="V22" s="82">
        <f t="shared" si="18"/>
        <v>0</v>
      </c>
      <c r="W22" s="82">
        <f t="shared" si="19"/>
        <v>0</v>
      </c>
      <c r="X22" s="82">
        <f t="shared" si="19"/>
        <v>0</v>
      </c>
      <c r="Y22" s="83"/>
      <c r="Z22" s="114">
        <f t="shared" ca="1" si="12"/>
        <v>-1458000.469957822</v>
      </c>
      <c r="AA22" s="74">
        <f t="shared" ca="1" si="0"/>
        <v>0</v>
      </c>
      <c r="AB22" s="114">
        <f t="shared" ca="1" si="1"/>
        <v>0</v>
      </c>
      <c r="AC22" s="74">
        <f t="shared" ca="1" si="2"/>
        <v>0</v>
      </c>
      <c r="AD22" s="115">
        <f t="shared" ca="1" si="3"/>
        <v>0</v>
      </c>
    </row>
    <row r="23" spans="2:30" x14ac:dyDescent="0.2">
      <c r="B23" s="70">
        <f t="shared" si="13"/>
        <v>13</v>
      </c>
      <c r="D23" s="70" t="s">
        <v>5374</v>
      </c>
      <c r="E23" s="70" t="str">
        <f t="shared" si="20"/>
        <v>0.2.GD.AA</v>
      </c>
      <c r="F23" s="79">
        <f>SUMIF('BAE-5 Pages 4'!$AA$6:$AA$1199,E23,Dec.13)</f>
        <v>0</v>
      </c>
      <c r="G23" s="80">
        <f t="shared" ca="1" si="15"/>
        <v>0</v>
      </c>
      <c r="H23" s="72">
        <f t="shared" ca="1" si="16"/>
        <v>0</v>
      </c>
      <c r="J23" s="81"/>
      <c r="K23" s="81">
        <v>0.70065042</v>
      </c>
      <c r="L23" s="81">
        <v>0.29934958</v>
      </c>
      <c r="M23" s="81"/>
      <c r="N23" s="81"/>
      <c r="O23" s="81"/>
      <c r="P23" s="81">
        <v>0.66398462999999996</v>
      </c>
      <c r="Q23" s="81">
        <v>0.33601536999999998</v>
      </c>
      <c r="R23" s="81">
        <v>1</v>
      </c>
      <c r="S23" s="82"/>
      <c r="T23" s="82">
        <f t="shared" si="17"/>
        <v>0</v>
      </c>
      <c r="U23" s="82">
        <f t="shared" si="18"/>
        <v>0</v>
      </c>
      <c r="V23" s="82">
        <f t="shared" si="18"/>
        <v>0.46522110988304455</v>
      </c>
      <c r="W23" s="82">
        <f t="shared" si="19"/>
        <v>0.23542931011695539</v>
      </c>
      <c r="X23" s="82">
        <f t="shared" si="19"/>
        <v>0.29934958</v>
      </c>
      <c r="Y23" s="83"/>
      <c r="Z23" s="114">
        <f t="shared" ca="1" si="12"/>
        <v>0</v>
      </c>
      <c r="AA23" s="74">
        <f t="shared" ca="1" si="0"/>
        <v>0</v>
      </c>
      <c r="AB23" s="114">
        <f t="shared" ca="1" si="1"/>
        <v>0</v>
      </c>
      <c r="AC23" s="74">
        <f t="shared" ca="1" si="2"/>
        <v>0</v>
      </c>
      <c r="AD23" s="115">
        <f t="shared" ca="1" si="3"/>
        <v>0</v>
      </c>
    </row>
    <row r="24" spans="2:30" x14ac:dyDescent="0.2">
      <c r="B24" s="70">
        <f t="shared" si="13"/>
        <v>14</v>
      </c>
      <c r="D24" s="70" t="s">
        <v>5375</v>
      </c>
      <c r="E24" s="70" t="str">
        <f t="shared" si="20"/>
        <v>0.2.GD.AN</v>
      </c>
      <c r="F24" s="79">
        <f>SUMIF('BAE-5 Pages 4'!$AA$6:$AA$1199,E24,Dec.13)</f>
        <v>-4591.1824999999999</v>
      </c>
      <c r="G24" s="80">
        <f t="shared" ca="1" si="15"/>
        <v>188.70672511328294</v>
      </c>
      <c r="H24" s="72">
        <f t="shared" ca="1" si="16"/>
        <v>-4402.4757748867169</v>
      </c>
      <c r="J24" s="81"/>
      <c r="K24" s="81">
        <v>1</v>
      </c>
      <c r="L24" s="81"/>
      <c r="M24" s="81"/>
      <c r="N24" s="81"/>
      <c r="O24" s="81"/>
      <c r="P24" s="81">
        <v>0.66398462999999996</v>
      </c>
      <c r="Q24" s="81">
        <v>0.33601536999999998</v>
      </c>
      <c r="R24" s="81"/>
      <c r="S24" s="82"/>
      <c r="T24" s="82">
        <f t="shared" si="17"/>
        <v>0</v>
      </c>
      <c r="U24" s="82">
        <f t="shared" si="18"/>
        <v>0</v>
      </c>
      <c r="V24" s="82">
        <f t="shared" si="18"/>
        <v>0.66398462999999996</v>
      </c>
      <c r="W24" s="82">
        <f t="shared" si="19"/>
        <v>0.33601536999999998</v>
      </c>
      <c r="X24" s="82">
        <f t="shared" si="19"/>
        <v>0</v>
      </c>
      <c r="Y24" s="83"/>
      <c r="Z24" s="114">
        <f t="shared" ca="1" si="12"/>
        <v>0</v>
      </c>
      <c r="AA24" s="74">
        <f t="shared" ca="1" si="0"/>
        <v>0</v>
      </c>
      <c r="AB24" s="114">
        <f t="shared" ca="1" si="1"/>
        <v>-2923.1762484721198</v>
      </c>
      <c r="AC24" s="74">
        <f t="shared" ca="1" si="2"/>
        <v>-1479.2995264145968</v>
      </c>
      <c r="AD24" s="115">
        <f t="shared" ca="1" si="3"/>
        <v>0</v>
      </c>
    </row>
    <row r="25" spans="2:30" x14ac:dyDescent="0.2">
      <c r="B25" s="70">
        <f t="shared" si="13"/>
        <v>15</v>
      </c>
      <c r="D25" s="70" t="s">
        <v>5378</v>
      </c>
      <c r="E25" s="70" t="str">
        <f t="shared" si="20"/>
        <v>0.2.GD.WA</v>
      </c>
      <c r="F25" s="79">
        <f>SUMIF('BAE-5 Pages 4'!$AA$6:$AA$1199,E25,Dec.13)</f>
        <v>-18.330000000000005</v>
      </c>
      <c r="G25" s="80">
        <f t="shared" ca="1" si="15"/>
        <v>0.75339942843188601</v>
      </c>
      <c r="H25" s="72">
        <f t="shared" ca="1" si="16"/>
        <v>-17.576600571568118</v>
      </c>
      <c r="J25" s="81"/>
      <c r="K25" s="81">
        <v>1</v>
      </c>
      <c r="L25" s="81"/>
      <c r="M25" s="81"/>
      <c r="N25" s="81"/>
      <c r="O25" s="81"/>
      <c r="P25" s="81">
        <v>1</v>
      </c>
      <c r="Q25" s="81"/>
      <c r="R25" s="81"/>
      <c r="S25" s="82"/>
      <c r="T25" s="82">
        <f t="shared" si="17"/>
        <v>0</v>
      </c>
      <c r="U25" s="82">
        <f t="shared" si="18"/>
        <v>0</v>
      </c>
      <c r="V25" s="82">
        <f t="shared" si="18"/>
        <v>1</v>
      </c>
      <c r="W25" s="82">
        <f t="shared" si="19"/>
        <v>0</v>
      </c>
      <c r="X25" s="82">
        <f t="shared" si="19"/>
        <v>0</v>
      </c>
      <c r="Y25" s="83"/>
      <c r="Z25" s="114">
        <f t="shared" ca="1" si="12"/>
        <v>0</v>
      </c>
      <c r="AA25" s="74">
        <f t="shared" ca="1" si="0"/>
        <v>0</v>
      </c>
      <c r="AB25" s="114">
        <f t="shared" ca="1" si="1"/>
        <v>-17.576600571568118</v>
      </c>
      <c r="AC25" s="74">
        <f t="shared" ca="1" si="2"/>
        <v>0</v>
      </c>
      <c r="AD25" s="115">
        <f t="shared" ca="1" si="3"/>
        <v>0</v>
      </c>
    </row>
    <row r="26" spans="2:30" x14ac:dyDescent="0.2">
      <c r="B26" s="70">
        <f t="shared" si="13"/>
        <v>16</v>
      </c>
      <c r="C26" s="70" t="s">
        <v>5384</v>
      </c>
      <c r="F26" s="79"/>
      <c r="G26" s="80">
        <f t="shared" ca="1" si="15"/>
        <v>0</v>
      </c>
      <c r="H26" s="84">
        <f t="shared" ca="1" si="16"/>
        <v>0</v>
      </c>
      <c r="I26" s="73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  <c r="V26" s="82"/>
      <c r="W26" s="82"/>
      <c r="X26" s="82"/>
      <c r="Y26" s="83"/>
      <c r="Z26" s="114">
        <f t="shared" ca="1" si="12"/>
        <v>0</v>
      </c>
      <c r="AA26" s="74">
        <f t="shared" ca="1" si="0"/>
        <v>0</v>
      </c>
      <c r="AB26" s="114">
        <f t="shared" ca="1" si="1"/>
        <v>0</v>
      </c>
      <c r="AC26" s="74">
        <f t="shared" ca="1" si="2"/>
        <v>0</v>
      </c>
      <c r="AD26" s="115">
        <f t="shared" ca="1" si="3"/>
        <v>0</v>
      </c>
    </row>
    <row r="27" spans="2:30" x14ac:dyDescent="0.2">
      <c r="B27" s="70">
        <f t="shared" si="13"/>
        <v>17</v>
      </c>
      <c r="C27" s="70">
        <v>4</v>
      </c>
      <c r="D27" s="70" t="s">
        <v>5366</v>
      </c>
      <c r="E27" s="70" t="str">
        <f>$A$12&amp;"."&amp;$C$27&amp;"."&amp;D27</f>
        <v>0.4.CD.AA</v>
      </c>
      <c r="F27" s="79">
        <f>SUMIF('BAE-5 Pages 4'!$AA$6:$AA$1199,E27,Dec.13)</f>
        <v>78102112.983749956</v>
      </c>
      <c r="G27" s="80">
        <f t="shared" ca="1" si="15"/>
        <v>-3210152.0611718376</v>
      </c>
      <c r="H27" s="72">
        <f t="shared" ca="1" si="16"/>
        <v>74891960.922578111</v>
      </c>
      <c r="J27" s="81">
        <v>0.72345999999999999</v>
      </c>
      <c r="K27" s="81">
        <v>0.19400999999999999</v>
      </c>
      <c r="L27" s="81">
        <v>8.2530000000000006E-2</v>
      </c>
      <c r="M27" s="81"/>
      <c r="N27" s="81">
        <v>0.67676999999999998</v>
      </c>
      <c r="O27" s="81">
        <v>0.32323000000000002</v>
      </c>
      <c r="P27" s="81">
        <v>0.72184999999999999</v>
      </c>
      <c r="Q27" s="81">
        <v>0.27815000000000001</v>
      </c>
      <c r="R27" s="81">
        <v>1</v>
      </c>
      <c r="S27" s="82"/>
      <c r="T27" s="82">
        <f t="shared" si="17"/>
        <v>0.4896160242</v>
      </c>
      <c r="U27" s="82">
        <f t="shared" si="18"/>
        <v>0.23384397580000002</v>
      </c>
      <c r="V27" s="82">
        <f t="shared" si="18"/>
        <v>0.14004611849999998</v>
      </c>
      <c r="W27" s="82">
        <f t="shared" si="19"/>
        <v>5.3963881499999998E-2</v>
      </c>
      <c r="X27" s="82">
        <f t="shared" si="19"/>
        <v>8.2530000000000006E-2</v>
      </c>
      <c r="Y27" s="83"/>
      <c r="Z27" s="114">
        <f t="shared" ca="1" si="12"/>
        <v>36668304.151454456</v>
      </c>
      <c r="AA27" s="74">
        <f t="shared" ca="1" si="0"/>
        <v>17513033.897593904</v>
      </c>
      <c r="AB27" s="114">
        <f t="shared" ca="1" si="1"/>
        <v>10488328.434060743</v>
      </c>
      <c r="AC27" s="74">
        <f t="shared" ca="1" si="2"/>
        <v>4041460.9045286356</v>
      </c>
      <c r="AD27" s="115">
        <f t="shared" ca="1" si="3"/>
        <v>6180833.5349403722</v>
      </c>
    </row>
    <row r="28" spans="2:30" x14ac:dyDescent="0.2">
      <c r="B28" s="70">
        <f t="shared" si="13"/>
        <v>18</v>
      </c>
      <c r="D28" s="70" t="s">
        <v>5367</v>
      </c>
      <c r="E28" s="70" t="str">
        <f t="shared" ref="E28:E38" si="21">$A$12&amp;"."&amp;$C$27&amp;"."&amp;D28</f>
        <v>0.4.CD.AN</v>
      </c>
      <c r="F28" s="79">
        <f>SUMIF('BAE-5 Pages 4'!$AA$6:$AA$1199,E28,Dec.13)</f>
        <v>-41441.640833333338</v>
      </c>
      <c r="G28" s="80">
        <f t="shared" ca="1" si="15"/>
        <v>1703.3337979876069</v>
      </c>
      <c r="H28" s="72">
        <f t="shared" ca="1" si="16"/>
        <v>-39738.30703534573</v>
      </c>
      <c r="J28" s="81">
        <v>0.79220999999999997</v>
      </c>
      <c r="K28" s="81">
        <v>0.20779</v>
      </c>
      <c r="L28" s="81"/>
      <c r="M28" s="81"/>
      <c r="N28" s="81">
        <v>0.67676999999999998</v>
      </c>
      <c r="O28" s="81">
        <v>0.32323000000000002</v>
      </c>
      <c r="P28" s="81">
        <v>0.72184999999999999</v>
      </c>
      <c r="Q28" s="81">
        <v>0.27815000000000001</v>
      </c>
      <c r="R28" s="81"/>
      <c r="S28" s="82"/>
      <c r="T28" s="82">
        <f t="shared" si="17"/>
        <v>0.5361439617</v>
      </c>
      <c r="U28" s="82">
        <f t="shared" si="18"/>
        <v>0.25606603830000002</v>
      </c>
      <c r="V28" s="82">
        <f t="shared" si="18"/>
        <v>0.1499932115</v>
      </c>
      <c r="W28" s="82">
        <f t="shared" si="19"/>
        <v>5.7796788500000001E-2</v>
      </c>
      <c r="X28" s="82">
        <f t="shared" si="19"/>
        <v>0</v>
      </c>
      <c r="Y28" s="83"/>
      <c r="Z28" s="114">
        <f t="shared" ca="1" si="12"/>
        <v>-21305.453365181242</v>
      </c>
      <c r="AA28" s="74">
        <f t="shared" ca="1" si="0"/>
        <v>-10175.63085129</v>
      </c>
      <c r="AB28" s="114">
        <f t="shared" ca="1" si="1"/>
        <v>-5960.4762918045499</v>
      </c>
      <c r="AC28" s="74">
        <f t="shared" ca="1" si="2"/>
        <v>-2296.746527069939</v>
      </c>
      <c r="AD28" s="115">
        <f t="shared" ca="1" si="3"/>
        <v>0</v>
      </c>
    </row>
    <row r="29" spans="2:30" x14ac:dyDescent="0.2">
      <c r="B29" s="70">
        <f t="shared" si="13"/>
        <v>19</v>
      </c>
      <c r="D29" s="70" t="s">
        <v>5368</v>
      </c>
      <c r="E29" s="70" t="str">
        <f t="shared" si="21"/>
        <v>0.4.CD.ID</v>
      </c>
      <c r="F29" s="79">
        <f>SUMIF('BAE-5 Pages 4'!$AA$6:$AA$1199,E29,Dec.13)</f>
        <v>-8091.9354166666672</v>
      </c>
      <c r="G29" s="80">
        <f t="shared" ca="1" si="15"/>
        <v>332.59462726810693</v>
      </c>
      <c r="H29" s="72">
        <f t="shared" ca="1" si="16"/>
        <v>-7759.3407893985604</v>
      </c>
      <c r="J29" s="81">
        <v>0.79220999999999997</v>
      </c>
      <c r="K29" s="81">
        <v>0.20779</v>
      </c>
      <c r="L29" s="81"/>
      <c r="M29" s="81"/>
      <c r="N29" s="81"/>
      <c r="O29" s="81">
        <v>1</v>
      </c>
      <c r="P29" s="81"/>
      <c r="Q29" s="81">
        <v>1</v>
      </c>
      <c r="R29" s="81"/>
      <c r="S29" s="82"/>
      <c r="T29" s="82">
        <f t="shared" si="17"/>
        <v>0</v>
      </c>
      <c r="U29" s="82">
        <f t="shared" si="18"/>
        <v>0.79220999999999997</v>
      </c>
      <c r="V29" s="82">
        <f t="shared" si="18"/>
        <v>0</v>
      </c>
      <c r="W29" s="82">
        <f t="shared" si="19"/>
        <v>0.20779</v>
      </c>
      <c r="X29" s="82">
        <f t="shared" si="19"/>
        <v>0</v>
      </c>
      <c r="Y29" s="83"/>
      <c r="Z29" s="114">
        <f t="shared" ca="1" si="12"/>
        <v>0</v>
      </c>
      <c r="AA29" s="74">
        <f t="shared" ca="1" si="0"/>
        <v>-6147.0273667694337</v>
      </c>
      <c r="AB29" s="114">
        <f t="shared" ca="1" si="1"/>
        <v>0</v>
      </c>
      <c r="AC29" s="74">
        <f t="shared" ca="1" si="2"/>
        <v>-1612.313422629127</v>
      </c>
      <c r="AD29" s="115">
        <f t="shared" ca="1" si="3"/>
        <v>0</v>
      </c>
    </row>
    <row r="30" spans="2:30" x14ac:dyDescent="0.2">
      <c r="B30" s="70">
        <f t="shared" si="13"/>
        <v>20</v>
      </c>
      <c r="D30" s="70" t="s">
        <v>5369</v>
      </c>
      <c r="E30" s="70" t="str">
        <f t="shared" si="21"/>
        <v>0.4.CD.WA</v>
      </c>
      <c r="F30" s="79">
        <f>SUMIF('BAE-5 Pages 4'!$AA$6:$AA$1199,E30,Dec.13)</f>
        <v>-335901.68291666667</v>
      </c>
      <c r="G30" s="80">
        <f t="shared" ca="1" si="15"/>
        <v>13806.226727699137</v>
      </c>
      <c r="H30" s="72">
        <f t="shared" ca="1" si="16"/>
        <v>-322095.45618896751</v>
      </c>
      <c r="J30" s="81">
        <v>0.79220999999999997</v>
      </c>
      <c r="K30" s="81">
        <v>0.20779</v>
      </c>
      <c r="L30" s="81"/>
      <c r="M30" s="81"/>
      <c r="N30" s="81">
        <v>1</v>
      </c>
      <c r="O30" s="81"/>
      <c r="P30" s="81">
        <v>1</v>
      </c>
      <c r="Q30" s="81"/>
      <c r="R30" s="81"/>
      <c r="S30" s="82"/>
      <c r="T30" s="82">
        <f t="shared" si="17"/>
        <v>0.79220999999999997</v>
      </c>
      <c r="U30" s="82">
        <f t="shared" si="18"/>
        <v>0</v>
      </c>
      <c r="V30" s="82">
        <f t="shared" si="18"/>
        <v>0.20779</v>
      </c>
      <c r="W30" s="82">
        <f t="shared" si="19"/>
        <v>0</v>
      </c>
      <c r="X30" s="82">
        <f t="shared" si="19"/>
        <v>0</v>
      </c>
      <c r="Y30" s="83"/>
      <c r="Z30" s="114">
        <f t="shared" ca="1" si="12"/>
        <v>-255167.24134746194</v>
      </c>
      <c r="AA30" s="74">
        <f t="shared" ca="1" si="0"/>
        <v>0</v>
      </c>
      <c r="AB30" s="114">
        <f t="shared" ca="1" si="1"/>
        <v>-66928.214841505556</v>
      </c>
      <c r="AC30" s="74">
        <f t="shared" ca="1" si="2"/>
        <v>0</v>
      </c>
      <c r="AD30" s="115">
        <f t="shared" ca="1" si="3"/>
        <v>0</v>
      </c>
    </row>
    <row r="31" spans="2:30" x14ac:dyDescent="0.2">
      <c r="B31" s="70">
        <f t="shared" si="13"/>
        <v>21</v>
      </c>
      <c r="D31" s="70" t="s">
        <v>5370</v>
      </c>
      <c r="E31" s="70" t="str">
        <f t="shared" si="21"/>
        <v>0.4.ED.AN</v>
      </c>
      <c r="F31" s="79">
        <f>SUMIF('BAE-5 Pages 4'!$AA$6:$AA$1199,E31,Dec.13)</f>
        <v>-10648654.582083331</v>
      </c>
      <c r="G31" s="80">
        <f t="shared" ca="1" si="15"/>
        <v>437680.86610530078</v>
      </c>
      <c r="H31" s="72">
        <f t="shared" ca="1" si="16"/>
        <v>-10210973.71597803</v>
      </c>
      <c r="J31" s="81">
        <v>1</v>
      </c>
      <c r="K31" s="81"/>
      <c r="L31" s="81"/>
      <c r="M31" s="81"/>
      <c r="N31" s="81">
        <v>0.67676999999999998</v>
      </c>
      <c r="O31" s="81">
        <v>0.32323000000000002</v>
      </c>
      <c r="P31" s="81"/>
      <c r="Q31" s="81"/>
      <c r="R31" s="81"/>
      <c r="S31" s="82"/>
      <c r="T31" s="82">
        <f t="shared" si="17"/>
        <v>0.67676999999999998</v>
      </c>
      <c r="U31" s="82">
        <f t="shared" si="18"/>
        <v>0.32323000000000002</v>
      </c>
      <c r="V31" s="82">
        <f t="shared" si="18"/>
        <v>0</v>
      </c>
      <c r="W31" s="82">
        <f t="shared" si="19"/>
        <v>0</v>
      </c>
      <c r="X31" s="82">
        <f t="shared" si="19"/>
        <v>0</v>
      </c>
      <c r="Y31" s="83"/>
      <c r="Z31" s="114">
        <f t="shared" ca="1" si="12"/>
        <v>-6910480.6817624513</v>
      </c>
      <c r="AA31" s="74">
        <f t="shared" ca="1" si="0"/>
        <v>-3300493.0342155788</v>
      </c>
      <c r="AB31" s="114">
        <f t="shared" ca="1" si="1"/>
        <v>0</v>
      </c>
      <c r="AC31" s="74">
        <f t="shared" ca="1" si="2"/>
        <v>0</v>
      </c>
      <c r="AD31" s="115">
        <f t="shared" ca="1" si="3"/>
        <v>0</v>
      </c>
    </row>
    <row r="32" spans="2:30" x14ac:dyDescent="0.2">
      <c r="B32" s="70">
        <f t="shared" si="13"/>
        <v>22</v>
      </c>
      <c r="D32" s="70" t="s">
        <v>5371</v>
      </c>
      <c r="E32" s="70" t="str">
        <f t="shared" si="21"/>
        <v>0.4.ED.ID</v>
      </c>
      <c r="F32" s="79">
        <f>SUMIF('BAE-5 Pages 4'!$AA$6:$AA$1199,E32,Dec.13)</f>
        <v>2395836.8354166667</v>
      </c>
      <c r="G32" s="80">
        <f t="shared" ca="1" si="15"/>
        <v>-98473.655342006256</v>
      </c>
      <c r="H32" s="72">
        <f t="shared" ca="1" si="16"/>
        <v>2297363.1800746606</v>
      </c>
      <c r="J32" s="81">
        <v>1</v>
      </c>
      <c r="K32" s="81"/>
      <c r="L32" s="81"/>
      <c r="M32" s="81"/>
      <c r="N32" s="81"/>
      <c r="O32" s="81">
        <v>1</v>
      </c>
      <c r="P32" s="81"/>
      <c r="Q32" s="81"/>
      <c r="R32" s="81"/>
      <c r="S32" s="82"/>
      <c r="T32" s="82">
        <f t="shared" si="17"/>
        <v>0</v>
      </c>
      <c r="U32" s="82">
        <f t="shared" si="18"/>
        <v>1</v>
      </c>
      <c r="V32" s="82">
        <f t="shared" si="18"/>
        <v>0</v>
      </c>
      <c r="W32" s="82">
        <f t="shared" si="19"/>
        <v>0</v>
      </c>
      <c r="X32" s="82">
        <f t="shared" si="19"/>
        <v>0</v>
      </c>
      <c r="Y32" s="83"/>
      <c r="Z32" s="114">
        <f t="shared" ca="1" si="12"/>
        <v>0</v>
      </c>
      <c r="AA32" s="74">
        <f t="shared" ca="1" si="0"/>
        <v>2297363.1800746606</v>
      </c>
      <c r="AB32" s="114">
        <f t="shared" ca="1" si="1"/>
        <v>0</v>
      </c>
      <c r="AC32" s="74">
        <f t="shared" ca="1" si="2"/>
        <v>0</v>
      </c>
      <c r="AD32" s="115">
        <f t="shared" ca="1" si="3"/>
        <v>0</v>
      </c>
    </row>
    <row r="33" spans="2:30" x14ac:dyDescent="0.2">
      <c r="B33" s="70">
        <f t="shared" si="13"/>
        <v>23</v>
      </c>
      <c r="D33" s="70" t="s">
        <v>5372</v>
      </c>
      <c r="E33" s="70" t="str">
        <f t="shared" si="21"/>
        <v>0.4.ED.MT</v>
      </c>
      <c r="F33" s="79">
        <f>SUMIF('BAE-5 Pages 4'!$AA$6:$AA$1199,E33,Dec.13)</f>
        <v>1261.1100000000004</v>
      </c>
      <c r="G33" s="80">
        <f t="shared" ca="1" si="15"/>
        <v>-51.834127288037955</v>
      </c>
      <c r="H33" s="72">
        <f t="shared" ca="1" si="16"/>
        <v>1209.2758727119624</v>
      </c>
      <c r="J33" s="81">
        <v>1</v>
      </c>
      <c r="K33" s="81"/>
      <c r="L33" s="81"/>
      <c r="M33" s="81"/>
      <c r="N33" s="81">
        <v>0.67676999999999998</v>
      </c>
      <c r="O33" s="81">
        <v>0.32323000000000002</v>
      </c>
      <c r="P33" s="81"/>
      <c r="Q33" s="81"/>
      <c r="R33" s="81"/>
      <c r="S33" s="82"/>
      <c r="T33" s="82">
        <f t="shared" si="17"/>
        <v>0.67676999999999998</v>
      </c>
      <c r="U33" s="82">
        <f t="shared" si="18"/>
        <v>0.32323000000000002</v>
      </c>
      <c r="V33" s="82">
        <f t="shared" si="18"/>
        <v>0</v>
      </c>
      <c r="W33" s="82">
        <f t="shared" si="19"/>
        <v>0</v>
      </c>
      <c r="X33" s="82">
        <f t="shared" si="19"/>
        <v>0</v>
      </c>
      <c r="Y33" s="83"/>
      <c r="Z33" s="114">
        <f t="shared" ca="1" si="12"/>
        <v>818.40163237527474</v>
      </c>
      <c r="AA33" s="74">
        <f t="shared" ca="1" si="0"/>
        <v>390.87424033668765</v>
      </c>
      <c r="AB33" s="114">
        <f t="shared" ca="1" si="1"/>
        <v>0</v>
      </c>
      <c r="AC33" s="74">
        <f t="shared" ca="1" si="2"/>
        <v>0</v>
      </c>
      <c r="AD33" s="115">
        <f t="shared" ca="1" si="3"/>
        <v>0</v>
      </c>
    </row>
    <row r="34" spans="2:30" x14ac:dyDescent="0.2">
      <c r="B34" s="70">
        <f t="shared" si="13"/>
        <v>24</v>
      </c>
      <c r="D34" s="70" t="s">
        <v>5373</v>
      </c>
      <c r="E34" s="70" t="str">
        <f t="shared" si="21"/>
        <v>0.4.ED.WA</v>
      </c>
      <c r="F34" s="79">
        <f>SUMIF('BAE-5 Pages 4'!$AA$6:$AA$1199,E34,Dec.13)</f>
        <v>7141232.0325000007</v>
      </c>
      <c r="G34" s="80">
        <f t="shared" ca="1" si="15"/>
        <v>-293518.82878259546</v>
      </c>
      <c r="H34" s="72">
        <f t="shared" ca="1" si="16"/>
        <v>6847713.203717405</v>
      </c>
      <c r="J34" s="81">
        <v>1</v>
      </c>
      <c r="K34" s="81"/>
      <c r="L34" s="81"/>
      <c r="M34" s="81"/>
      <c r="N34" s="81">
        <v>1</v>
      </c>
      <c r="O34" s="81"/>
      <c r="P34" s="81"/>
      <c r="Q34" s="81"/>
      <c r="R34" s="81"/>
      <c r="S34" s="82"/>
      <c r="T34" s="82">
        <f t="shared" si="17"/>
        <v>1</v>
      </c>
      <c r="U34" s="82">
        <f t="shared" si="18"/>
        <v>0</v>
      </c>
      <c r="V34" s="82">
        <f t="shared" si="18"/>
        <v>0</v>
      </c>
      <c r="W34" s="82">
        <f t="shared" si="19"/>
        <v>0</v>
      </c>
      <c r="X34" s="82">
        <f t="shared" si="19"/>
        <v>0</v>
      </c>
      <c r="Y34" s="83"/>
      <c r="Z34" s="114">
        <f t="shared" ca="1" si="12"/>
        <v>6847713.203717405</v>
      </c>
      <c r="AA34" s="74">
        <f t="shared" ca="1" si="0"/>
        <v>0</v>
      </c>
      <c r="AB34" s="114">
        <f t="shared" ca="1" si="1"/>
        <v>0</v>
      </c>
      <c r="AC34" s="74">
        <f t="shared" ca="1" si="2"/>
        <v>0</v>
      </c>
      <c r="AD34" s="115">
        <f t="shared" ca="1" si="3"/>
        <v>0</v>
      </c>
    </row>
    <row r="35" spans="2:30" x14ac:dyDescent="0.2">
      <c r="B35" s="70">
        <f t="shared" si="13"/>
        <v>25</v>
      </c>
      <c r="D35" s="70" t="s">
        <v>5374</v>
      </c>
      <c r="E35" s="70" t="str">
        <f t="shared" si="21"/>
        <v>0.4.GD.AA</v>
      </c>
      <c r="F35" s="79">
        <f>SUMIF('BAE-5 Pages 4'!$AA$6:$AA$1199,E35,Dec.13)</f>
        <v>9598445.612916667</v>
      </c>
      <c r="G35" s="80">
        <f t="shared" ca="1" si="15"/>
        <v>-394515.19032220182</v>
      </c>
      <c r="H35" s="72">
        <f t="shared" ca="1" si="16"/>
        <v>9203930.4225944653</v>
      </c>
      <c r="J35" s="81"/>
      <c r="K35" s="81">
        <v>0.70320000000000005</v>
      </c>
      <c r="L35" s="81">
        <v>0.29680000000000001</v>
      </c>
      <c r="M35" s="81"/>
      <c r="N35" s="81"/>
      <c r="O35" s="81"/>
      <c r="P35" s="81">
        <v>0.72184999999999999</v>
      </c>
      <c r="Q35" s="81">
        <v>0.27815000000000001</v>
      </c>
      <c r="R35" s="81">
        <v>1</v>
      </c>
      <c r="S35" s="82"/>
      <c r="T35" s="82">
        <f t="shared" si="17"/>
        <v>0</v>
      </c>
      <c r="U35" s="82">
        <f t="shared" si="18"/>
        <v>0</v>
      </c>
      <c r="V35" s="82">
        <f t="shared" si="18"/>
        <v>0.50760492000000002</v>
      </c>
      <c r="W35" s="82">
        <f t="shared" si="19"/>
        <v>0.19559508000000003</v>
      </c>
      <c r="X35" s="82">
        <f t="shared" si="19"/>
        <v>0.29680000000000001</v>
      </c>
      <c r="Y35" s="83"/>
      <c r="Z35" s="114">
        <f t="shared" ca="1" si="12"/>
        <v>0</v>
      </c>
      <c r="AA35" s="74">
        <f t="shared" ca="1" si="0"/>
        <v>0</v>
      </c>
      <c r="AB35" s="114">
        <f t="shared" ca="1" si="1"/>
        <v>4671960.3658466302</v>
      </c>
      <c r="AC35" s="74">
        <f t="shared" ca="1" si="2"/>
        <v>1800243.5073217985</v>
      </c>
      <c r="AD35" s="115">
        <f t="shared" ca="1" si="3"/>
        <v>2731726.5494260374</v>
      </c>
    </row>
    <row r="36" spans="2:30" x14ac:dyDescent="0.2">
      <c r="B36" s="70">
        <f t="shared" si="13"/>
        <v>26</v>
      </c>
      <c r="D36" s="70" t="s">
        <v>5375</v>
      </c>
      <c r="E36" s="70" t="str">
        <f t="shared" si="21"/>
        <v>0.4.GD.AN</v>
      </c>
      <c r="F36" s="79">
        <f>SUMIF('BAE-5 Pages 4'!$AA$6:$AA$1199,E36,Dec.13)</f>
        <v>-3355200.3166666669</v>
      </c>
      <c r="G36" s="80">
        <f t="shared" ca="1" si="15"/>
        <v>137905.40102843149</v>
      </c>
      <c r="H36" s="72">
        <f t="shared" ca="1" si="16"/>
        <v>-3217294.9156382354</v>
      </c>
      <c r="J36" s="81"/>
      <c r="K36" s="81">
        <v>1</v>
      </c>
      <c r="L36" s="81"/>
      <c r="M36" s="81"/>
      <c r="N36" s="81"/>
      <c r="O36" s="81"/>
      <c r="P36" s="81">
        <v>0.72184999999999999</v>
      </c>
      <c r="Q36" s="81">
        <v>0.27815000000000001</v>
      </c>
      <c r="R36" s="81"/>
      <c r="S36" s="82"/>
      <c r="T36" s="82">
        <f t="shared" si="17"/>
        <v>0</v>
      </c>
      <c r="U36" s="82">
        <f t="shared" si="18"/>
        <v>0</v>
      </c>
      <c r="V36" s="82">
        <f t="shared" si="18"/>
        <v>0.72184999999999999</v>
      </c>
      <c r="W36" s="82">
        <f t="shared" si="19"/>
        <v>0.27815000000000001</v>
      </c>
      <c r="X36" s="82">
        <f t="shared" si="19"/>
        <v>0</v>
      </c>
      <c r="Y36" s="83"/>
      <c r="Z36" s="114">
        <f t="shared" ca="1" si="12"/>
        <v>0</v>
      </c>
      <c r="AA36" s="74">
        <f t="shared" ca="1" si="0"/>
        <v>0</v>
      </c>
      <c r="AB36" s="114">
        <f t="shared" ca="1" si="1"/>
        <v>-2322404.3348534601</v>
      </c>
      <c r="AC36" s="74">
        <f t="shared" ca="1" si="2"/>
        <v>-894890.5807847752</v>
      </c>
      <c r="AD36" s="115">
        <f t="shared" ca="1" si="3"/>
        <v>0</v>
      </c>
    </row>
    <row r="37" spans="2:30" x14ac:dyDescent="0.2">
      <c r="B37" s="70">
        <f t="shared" si="13"/>
        <v>27</v>
      </c>
      <c r="D37" s="70" t="s">
        <v>5376</v>
      </c>
      <c r="E37" s="70" t="str">
        <f t="shared" si="21"/>
        <v>0.4.GD.ID</v>
      </c>
      <c r="F37" s="79">
        <f>SUMIF('BAE-5 Pages 4'!$AA$6:$AA$1199,E37,Dec.13)</f>
        <v>1244753.8245833332</v>
      </c>
      <c r="G37" s="80">
        <f t="shared" ca="1" si="15"/>
        <v>-51161.855972694328</v>
      </c>
      <c r="H37" s="72">
        <f t="shared" ca="1" si="16"/>
        <v>1193591.968610639</v>
      </c>
      <c r="J37" s="81"/>
      <c r="K37" s="81">
        <v>1</v>
      </c>
      <c r="L37" s="81"/>
      <c r="M37" s="81"/>
      <c r="N37" s="81"/>
      <c r="O37" s="81"/>
      <c r="P37" s="81"/>
      <c r="Q37" s="81">
        <v>1</v>
      </c>
      <c r="R37" s="81"/>
      <c r="S37" s="82"/>
      <c r="T37" s="82">
        <f t="shared" si="17"/>
        <v>0</v>
      </c>
      <c r="U37" s="82">
        <f t="shared" si="18"/>
        <v>0</v>
      </c>
      <c r="V37" s="82">
        <f t="shared" si="18"/>
        <v>0</v>
      </c>
      <c r="W37" s="82">
        <f t="shared" si="19"/>
        <v>1</v>
      </c>
      <c r="X37" s="82">
        <f t="shared" si="19"/>
        <v>0</v>
      </c>
      <c r="Y37" s="83"/>
      <c r="Z37" s="114">
        <f t="shared" ca="1" si="12"/>
        <v>0</v>
      </c>
      <c r="AA37" s="74">
        <f t="shared" ca="1" si="0"/>
        <v>0</v>
      </c>
      <c r="AB37" s="114">
        <f t="shared" ca="1" si="1"/>
        <v>0</v>
      </c>
      <c r="AC37" s="74">
        <f t="shared" ca="1" si="2"/>
        <v>1193591.968610639</v>
      </c>
      <c r="AD37" s="115">
        <f t="shared" ca="1" si="3"/>
        <v>0</v>
      </c>
    </row>
    <row r="38" spans="2:30" x14ac:dyDescent="0.2">
      <c r="B38" s="70">
        <f t="shared" si="13"/>
        <v>28</v>
      </c>
      <c r="D38" s="70" t="s">
        <v>5378</v>
      </c>
      <c r="E38" s="70" t="str">
        <f t="shared" si="21"/>
        <v>0.4.GD.WA</v>
      </c>
      <c r="F38" s="79">
        <f>SUMIF('BAE-5 Pages 4'!$AA$6:$AA$1199,E38,Dec.13)</f>
        <v>1886161.9641666664</v>
      </c>
      <c r="G38" s="80">
        <f t="shared" ca="1" si="15"/>
        <v>-77525.005222756663</v>
      </c>
      <c r="H38" s="72">
        <f t="shared" ca="1" si="16"/>
        <v>1808636.9589439097</v>
      </c>
      <c r="J38" s="81"/>
      <c r="K38" s="81">
        <v>1</v>
      </c>
      <c r="L38" s="81"/>
      <c r="M38" s="81"/>
      <c r="N38" s="81"/>
      <c r="O38" s="81"/>
      <c r="P38" s="81">
        <v>1</v>
      </c>
      <c r="Q38" s="81"/>
      <c r="R38" s="81"/>
      <c r="S38" s="82"/>
      <c r="T38" s="82">
        <f t="shared" si="17"/>
        <v>0</v>
      </c>
      <c r="U38" s="82">
        <f t="shared" si="18"/>
        <v>0</v>
      </c>
      <c r="V38" s="82">
        <f t="shared" si="18"/>
        <v>1</v>
      </c>
      <c r="W38" s="82">
        <f t="shared" si="19"/>
        <v>0</v>
      </c>
      <c r="X38" s="82">
        <f t="shared" si="19"/>
        <v>0</v>
      </c>
      <c r="Y38" s="83"/>
      <c r="Z38" s="114">
        <f t="shared" ca="1" si="12"/>
        <v>0</v>
      </c>
      <c r="AA38" s="74">
        <f t="shared" ca="1" si="0"/>
        <v>0</v>
      </c>
      <c r="AB38" s="114">
        <f t="shared" ca="1" si="1"/>
        <v>1808636.9589439097</v>
      </c>
      <c r="AC38" s="74">
        <f t="shared" ca="1" si="2"/>
        <v>0</v>
      </c>
      <c r="AD38" s="115">
        <f t="shared" ca="1" si="3"/>
        <v>0</v>
      </c>
    </row>
    <row r="39" spans="2:30" s="73" customFormat="1" x14ac:dyDescent="0.2">
      <c r="B39" s="70">
        <f t="shared" si="13"/>
        <v>29</v>
      </c>
      <c r="C39" s="73" t="s">
        <v>5385</v>
      </c>
      <c r="F39" s="74"/>
      <c r="G39" s="85">
        <f t="shared" ca="1" si="15"/>
        <v>0</v>
      </c>
      <c r="H39" s="84">
        <f t="shared" ca="1" si="16"/>
        <v>0</v>
      </c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6"/>
      <c r="Z39" s="115">
        <f t="shared" ca="1" si="12"/>
        <v>0</v>
      </c>
      <c r="AA39" s="74">
        <f t="shared" ca="1" si="0"/>
        <v>0</v>
      </c>
      <c r="AB39" s="115">
        <f t="shared" ca="1" si="1"/>
        <v>0</v>
      </c>
      <c r="AC39" s="74">
        <f t="shared" ca="1" si="2"/>
        <v>0</v>
      </c>
      <c r="AD39" s="115">
        <f t="shared" ca="1" si="3"/>
        <v>0</v>
      </c>
    </row>
    <row r="40" spans="2:30" s="73" customFormat="1" x14ac:dyDescent="0.2">
      <c r="B40" s="70">
        <f t="shared" si="13"/>
        <v>30</v>
      </c>
      <c r="F40" s="74"/>
      <c r="G40" s="85"/>
      <c r="H40" s="84"/>
      <c r="J40" s="87" t="s">
        <v>5370</v>
      </c>
      <c r="K40" s="87" t="s">
        <v>5371</v>
      </c>
      <c r="L40" s="87" t="s">
        <v>5373</v>
      </c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6"/>
      <c r="Z40" s="115"/>
      <c r="AA40" s="74"/>
      <c r="AB40" s="115"/>
      <c r="AC40" s="74"/>
      <c r="AD40" s="115"/>
    </row>
    <row r="41" spans="2:30" x14ac:dyDescent="0.2">
      <c r="B41" s="70">
        <f t="shared" si="13"/>
        <v>31</v>
      </c>
      <c r="C41" s="70">
        <v>20</v>
      </c>
      <c r="D41" s="70" t="s">
        <v>5371</v>
      </c>
      <c r="E41" s="70" t="str">
        <f t="shared" ref="E41:E47" si="22">$A$12&amp;"."&amp;$C$41&amp;"."&amp;D41</f>
        <v>0.20.ED.ID</v>
      </c>
      <c r="F41" s="79">
        <f>SUMIF('BAE-5 Pages 4'!$AA$6:$AA$1199,E41,Dec.13)</f>
        <v>-4376567.1345833326</v>
      </c>
      <c r="G41" s="80">
        <f t="shared" ca="1" si="15"/>
        <v>179885.60707522416</v>
      </c>
      <c r="H41" s="72">
        <f t="shared" ca="1" si="16"/>
        <v>-4196681.5275081079</v>
      </c>
      <c r="J41" s="81">
        <f>0.145+0.073+0.241</f>
        <v>0.45899999999999996</v>
      </c>
      <c r="K41" s="81">
        <v>0.54100000000000004</v>
      </c>
      <c r="L41" s="81"/>
      <c r="M41" s="81"/>
      <c r="N41" s="81">
        <v>0.65190000000000003</v>
      </c>
      <c r="O41" s="81">
        <v>0.34810000000000002</v>
      </c>
      <c r="P41" s="81"/>
      <c r="Q41" s="81"/>
      <c r="R41" s="81"/>
      <c r="S41" s="81"/>
      <c r="T41" s="82">
        <f t="shared" ref="T41:T47" si="23">J41*N41</f>
        <v>0.29922209999999999</v>
      </c>
      <c r="U41" s="82">
        <f>(J41*O41)+K41</f>
        <v>0.70077790000000006</v>
      </c>
      <c r="V41" s="82">
        <f t="shared" ref="U41:V47" si="24">K41*P41</f>
        <v>0</v>
      </c>
      <c r="W41" s="82">
        <f t="shared" ref="W41:X47" si="25">K41*Q41</f>
        <v>0</v>
      </c>
      <c r="X41" s="82">
        <f t="shared" si="25"/>
        <v>0</v>
      </c>
      <c r="Y41" s="83"/>
      <c r="Z41" s="114">
        <f t="shared" ref="Z41:Z47" ca="1" si="26">H41*T41</f>
        <v>-1255739.8596921838</v>
      </c>
      <c r="AA41" s="74">
        <f t="shared" ref="AA41:AA47" ca="1" si="27">H41*U41</f>
        <v>-2940941.6678159246</v>
      </c>
      <c r="AB41" s="114">
        <f t="shared" ref="AB41:AB47" ca="1" si="28">H41*V41</f>
        <v>0</v>
      </c>
      <c r="AC41" s="74">
        <f t="shared" ref="AC41:AC47" ca="1" si="29">H41*W41</f>
        <v>0</v>
      </c>
      <c r="AD41" s="115">
        <f t="shared" ref="AD41:AD47" ca="1" si="30">H41*X41</f>
        <v>0</v>
      </c>
    </row>
    <row r="42" spans="2:30" x14ac:dyDescent="0.2">
      <c r="B42" s="70">
        <f t="shared" si="13"/>
        <v>32</v>
      </c>
      <c r="D42" s="70" t="s">
        <v>5372</v>
      </c>
      <c r="E42" s="70" t="str">
        <f t="shared" si="22"/>
        <v>0.20.ED.MT</v>
      </c>
      <c r="F42" s="79">
        <f>SUMIF('BAE-5 Pages 4'!$AA$6:$AA$1199,E42,Dec.13)</f>
        <v>-5049833.1662499998</v>
      </c>
      <c r="G42" s="80">
        <f t="shared" ca="1" si="15"/>
        <v>207558.17900322584</v>
      </c>
      <c r="H42" s="72">
        <f t="shared" ca="1" si="16"/>
        <v>-4842274.9872467741</v>
      </c>
      <c r="J42" s="81">
        <v>1</v>
      </c>
      <c r="K42" s="81"/>
      <c r="L42" s="81"/>
      <c r="M42" s="81"/>
      <c r="N42" s="81">
        <v>0.65190000000000003</v>
      </c>
      <c r="O42" s="81">
        <v>0.34810000000000002</v>
      </c>
      <c r="P42" s="81"/>
      <c r="Q42" s="81"/>
      <c r="R42" s="81"/>
      <c r="S42" s="81"/>
      <c r="T42" s="82">
        <f t="shared" si="23"/>
        <v>0.65190000000000003</v>
      </c>
      <c r="U42" s="82">
        <f t="shared" si="24"/>
        <v>0.34810000000000002</v>
      </c>
      <c r="V42" s="82">
        <f t="shared" si="24"/>
        <v>0</v>
      </c>
      <c r="W42" s="82">
        <f t="shared" si="25"/>
        <v>0</v>
      </c>
      <c r="X42" s="82">
        <f t="shared" si="25"/>
        <v>0</v>
      </c>
      <c r="Y42" s="83"/>
      <c r="Z42" s="114">
        <f t="shared" ca="1" si="26"/>
        <v>-3156679.0641861721</v>
      </c>
      <c r="AA42" s="74">
        <f t="shared" ca="1" si="27"/>
        <v>-1685595.9230606023</v>
      </c>
      <c r="AB42" s="114">
        <f t="shared" ca="1" si="28"/>
        <v>0</v>
      </c>
      <c r="AC42" s="74">
        <f t="shared" ca="1" si="29"/>
        <v>0</v>
      </c>
      <c r="AD42" s="115">
        <f t="shared" ca="1" si="30"/>
        <v>0</v>
      </c>
    </row>
    <row r="43" spans="2:30" x14ac:dyDescent="0.2">
      <c r="B43" s="70">
        <f t="shared" si="13"/>
        <v>33</v>
      </c>
      <c r="D43" s="70" t="s">
        <v>5379</v>
      </c>
      <c r="E43" s="70" t="str">
        <f t="shared" si="22"/>
        <v>0.20.ED.OR</v>
      </c>
      <c r="F43" s="79">
        <f>SUMIF('BAE-5 Pages 4'!$AA$6:$AA$1199,E43,Dec.13)</f>
        <v>246758.21999999997</v>
      </c>
      <c r="G43" s="80">
        <f t="shared" ca="1" si="15"/>
        <v>-10142.253241073078</v>
      </c>
      <c r="H43" s="72">
        <f t="shared" ca="1" si="16"/>
        <v>236615.96675892689</v>
      </c>
      <c r="J43" s="81">
        <v>1</v>
      </c>
      <c r="K43" s="81"/>
      <c r="L43" s="81"/>
      <c r="M43" s="81"/>
      <c r="N43" s="81">
        <v>0.65190000000000003</v>
      </c>
      <c r="O43" s="81">
        <v>0.34810000000000002</v>
      </c>
      <c r="P43" s="81"/>
      <c r="Q43" s="81"/>
      <c r="R43" s="81"/>
      <c r="S43" s="81"/>
      <c r="T43" s="82">
        <f t="shared" si="23"/>
        <v>0.65190000000000003</v>
      </c>
      <c r="U43" s="82">
        <f t="shared" si="24"/>
        <v>0.34810000000000002</v>
      </c>
      <c r="V43" s="82">
        <f t="shared" si="24"/>
        <v>0</v>
      </c>
      <c r="W43" s="82">
        <f t="shared" si="25"/>
        <v>0</v>
      </c>
      <c r="X43" s="82">
        <f t="shared" si="25"/>
        <v>0</v>
      </c>
      <c r="Y43" s="83"/>
      <c r="Z43" s="114">
        <f t="shared" ca="1" si="26"/>
        <v>154249.94873014445</v>
      </c>
      <c r="AA43" s="74">
        <f t="shared" ca="1" si="27"/>
        <v>82366.018028782462</v>
      </c>
      <c r="AB43" s="114">
        <f t="shared" ca="1" si="28"/>
        <v>0</v>
      </c>
      <c r="AC43" s="74">
        <f t="shared" ca="1" si="29"/>
        <v>0</v>
      </c>
      <c r="AD43" s="115">
        <f t="shared" ca="1" si="30"/>
        <v>0</v>
      </c>
    </row>
    <row r="44" spans="2:30" x14ac:dyDescent="0.2">
      <c r="B44" s="70">
        <f t="shared" si="13"/>
        <v>34</v>
      </c>
      <c r="D44" s="70" t="s">
        <v>5373</v>
      </c>
      <c r="E44" s="70" t="str">
        <f t="shared" si="22"/>
        <v>0.20.ED.WA</v>
      </c>
      <c r="F44" s="79">
        <f>SUMIF('BAE-5 Pages 4'!$AA$6:$AA$1199,E44,Dec.13)</f>
        <v>-12240714.201666666</v>
      </c>
      <c r="G44" s="80">
        <f t="shared" ca="1" si="15"/>
        <v>503117.68047647213</v>
      </c>
      <c r="H44" s="72">
        <f t="shared" ca="1" si="16"/>
        <v>-11737596.521190194</v>
      </c>
      <c r="J44" s="81">
        <f>0.066+0.134+0.039+0.225</f>
        <v>0.46400000000000002</v>
      </c>
      <c r="K44" s="81"/>
      <c r="L44" s="81">
        <v>0.53600000000000003</v>
      </c>
      <c r="M44" s="81"/>
      <c r="N44" s="81">
        <v>0.65190000000000003</v>
      </c>
      <c r="O44" s="81">
        <v>0.34810000000000002</v>
      </c>
      <c r="P44" s="81"/>
      <c r="Q44" s="81"/>
      <c r="R44" s="81"/>
      <c r="S44" s="81"/>
      <c r="T44" s="82">
        <f>(J44*N44)+L44</f>
        <v>0.83848160000000005</v>
      </c>
      <c r="U44" s="82">
        <f t="shared" si="24"/>
        <v>0.16151840000000001</v>
      </c>
      <c r="V44" s="82">
        <f t="shared" si="24"/>
        <v>0</v>
      </c>
      <c r="W44" s="82">
        <f t="shared" si="25"/>
        <v>0</v>
      </c>
      <c r="X44" s="82">
        <f t="shared" si="25"/>
        <v>0</v>
      </c>
      <c r="Y44" s="83"/>
      <c r="Z44" s="114">
        <f t="shared" ca="1" si="26"/>
        <v>-9841758.7112419885</v>
      </c>
      <c r="AA44" s="74">
        <f t="shared" ca="1" si="27"/>
        <v>-1895837.8099482064</v>
      </c>
      <c r="AB44" s="114">
        <f t="shared" ca="1" si="28"/>
        <v>0</v>
      </c>
      <c r="AC44" s="74">
        <f t="shared" ca="1" si="29"/>
        <v>0</v>
      </c>
      <c r="AD44" s="115">
        <f t="shared" ca="1" si="30"/>
        <v>0</v>
      </c>
    </row>
    <row r="45" spans="2:30" x14ac:dyDescent="0.2">
      <c r="B45" s="70">
        <f t="shared" si="13"/>
        <v>35</v>
      </c>
      <c r="D45" s="70" t="s">
        <v>5376</v>
      </c>
      <c r="E45" s="70" t="str">
        <f t="shared" si="22"/>
        <v>0.20.GD.ID</v>
      </c>
      <c r="F45" s="79">
        <f>SUMIF('BAE-5 Pages 4'!$AA$6:$AA$1199,E45,Dec.13)</f>
        <v>-1438253.1479166669</v>
      </c>
      <c r="G45" s="80">
        <f t="shared" ca="1" si="15"/>
        <v>59115.062715808912</v>
      </c>
      <c r="H45" s="72">
        <f t="shared" ca="1" si="16"/>
        <v>-1379138.0852008581</v>
      </c>
      <c r="J45" s="81"/>
      <c r="K45" s="81">
        <v>1</v>
      </c>
      <c r="L45" s="81"/>
      <c r="M45" s="81"/>
      <c r="N45" s="81"/>
      <c r="O45" s="81"/>
      <c r="P45" s="81"/>
      <c r="Q45" s="81">
        <v>1</v>
      </c>
      <c r="R45" s="81"/>
      <c r="S45" s="81"/>
      <c r="T45" s="82">
        <f t="shared" si="23"/>
        <v>0</v>
      </c>
      <c r="U45" s="82">
        <f t="shared" si="24"/>
        <v>0</v>
      </c>
      <c r="V45" s="82">
        <f t="shared" si="24"/>
        <v>0</v>
      </c>
      <c r="W45" s="82">
        <f t="shared" si="25"/>
        <v>1</v>
      </c>
      <c r="X45" s="82">
        <f t="shared" si="25"/>
        <v>0</v>
      </c>
      <c r="Y45" s="83"/>
      <c r="Z45" s="114">
        <f t="shared" ca="1" si="26"/>
        <v>0</v>
      </c>
      <c r="AA45" s="74">
        <f t="shared" ca="1" si="27"/>
        <v>0</v>
      </c>
      <c r="AB45" s="114">
        <f t="shared" ca="1" si="28"/>
        <v>0</v>
      </c>
      <c r="AC45" s="74">
        <f t="shared" ca="1" si="29"/>
        <v>-1379138.0852008581</v>
      </c>
      <c r="AD45" s="115">
        <f t="shared" ca="1" si="30"/>
        <v>0</v>
      </c>
    </row>
    <row r="46" spans="2:30" x14ac:dyDescent="0.2">
      <c r="B46" s="70">
        <f t="shared" si="13"/>
        <v>36</v>
      </c>
      <c r="D46" s="70" t="s">
        <v>5377</v>
      </c>
      <c r="E46" s="70" t="str">
        <f t="shared" si="22"/>
        <v>0.20.GD.OR</v>
      </c>
      <c r="F46" s="79">
        <f>SUMIF('BAE-5 Pages 4'!$AA$6:$AA$1199,E46,Dec.13)</f>
        <v>-703087.8308333332</v>
      </c>
      <c r="G46" s="80">
        <f t="shared" ca="1" si="15"/>
        <v>28898.307140602708</v>
      </c>
      <c r="H46" s="72">
        <f t="shared" ca="1" si="16"/>
        <v>-674189.52369273046</v>
      </c>
      <c r="J46" s="81"/>
      <c r="K46" s="81"/>
      <c r="L46" s="81">
        <v>1</v>
      </c>
      <c r="M46" s="81"/>
      <c r="N46" s="81"/>
      <c r="O46" s="81"/>
      <c r="P46" s="81"/>
      <c r="Q46" s="81"/>
      <c r="R46" s="81">
        <v>1</v>
      </c>
      <c r="S46" s="81"/>
      <c r="T46" s="82">
        <f t="shared" si="23"/>
        <v>0</v>
      </c>
      <c r="U46" s="82">
        <f t="shared" si="24"/>
        <v>0</v>
      </c>
      <c r="V46" s="82">
        <f t="shared" si="24"/>
        <v>0</v>
      </c>
      <c r="W46" s="82">
        <f t="shared" si="25"/>
        <v>0</v>
      </c>
      <c r="X46" s="82">
        <f t="shared" si="25"/>
        <v>1</v>
      </c>
      <c r="Y46" s="83"/>
      <c r="Z46" s="114">
        <f t="shared" ca="1" si="26"/>
        <v>0</v>
      </c>
      <c r="AA46" s="74">
        <f t="shared" ca="1" si="27"/>
        <v>0</v>
      </c>
      <c r="AB46" s="114">
        <f t="shared" ca="1" si="28"/>
        <v>0</v>
      </c>
      <c r="AC46" s="74">
        <f t="shared" ca="1" si="29"/>
        <v>0</v>
      </c>
      <c r="AD46" s="115">
        <f t="shared" ca="1" si="30"/>
        <v>-674189.52369273046</v>
      </c>
    </row>
    <row r="47" spans="2:30" x14ac:dyDescent="0.2">
      <c r="B47" s="70">
        <f t="shared" si="13"/>
        <v>37</v>
      </c>
      <c r="D47" s="70" t="s">
        <v>5378</v>
      </c>
      <c r="E47" s="70" t="str">
        <f t="shared" si="22"/>
        <v>0.20.GD.WA</v>
      </c>
      <c r="F47" s="88">
        <f>SUMIF('BAE-5 Pages 4'!$AA$6:$AA$1199,E47,Dec.13)</f>
        <v>-3252974.2462499999</v>
      </c>
      <c r="G47" s="89">
        <f t="shared" ca="1" si="15"/>
        <v>133703.7063736167</v>
      </c>
      <c r="H47" s="89">
        <f t="shared" ca="1" si="16"/>
        <v>-3119270.5398763833</v>
      </c>
      <c r="J47" s="81"/>
      <c r="K47" s="81">
        <v>1</v>
      </c>
      <c r="L47" s="81"/>
      <c r="M47" s="81"/>
      <c r="N47" s="81"/>
      <c r="O47" s="81"/>
      <c r="P47" s="81">
        <v>1</v>
      </c>
      <c r="Q47" s="81"/>
      <c r="R47" s="81"/>
      <c r="S47" s="81"/>
      <c r="T47" s="82">
        <f t="shared" si="23"/>
        <v>0</v>
      </c>
      <c r="U47" s="82">
        <f t="shared" si="24"/>
        <v>0</v>
      </c>
      <c r="V47" s="82">
        <f t="shared" si="24"/>
        <v>1</v>
      </c>
      <c r="W47" s="82">
        <f t="shared" si="25"/>
        <v>0</v>
      </c>
      <c r="X47" s="82">
        <f t="shared" si="25"/>
        <v>0</v>
      </c>
      <c r="Y47" s="83"/>
      <c r="Z47" s="116">
        <f t="shared" ca="1" si="26"/>
        <v>0</v>
      </c>
      <c r="AA47" s="90">
        <f t="shared" ca="1" si="27"/>
        <v>0</v>
      </c>
      <c r="AB47" s="116">
        <f t="shared" ca="1" si="28"/>
        <v>-3119270.5398763833</v>
      </c>
      <c r="AC47" s="90">
        <f t="shared" ca="1" si="29"/>
        <v>0</v>
      </c>
      <c r="AD47" s="119">
        <f t="shared" ca="1" si="30"/>
        <v>0</v>
      </c>
    </row>
    <row r="48" spans="2:30" x14ac:dyDescent="0.2">
      <c r="B48" s="70">
        <f t="shared" si="13"/>
        <v>38</v>
      </c>
      <c r="C48" s="70" t="s">
        <v>5386</v>
      </c>
      <c r="F48" s="79"/>
      <c r="H48" s="70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  <c r="U48" s="82"/>
      <c r="V48" s="82"/>
      <c r="W48" s="82"/>
      <c r="X48" s="82"/>
      <c r="Z48" s="114"/>
      <c r="AA48" s="74"/>
      <c r="AB48" s="114"/>
      <c r="AC48" s="74"/>
      <c r="AD48" s="115"/>
    </row>
    <row r="49" spans="2:31" ht="13.5" thickBot="1" x14ac:dyDescent="0.25">
      <c r="B49" s="70">
        <f t="shared" si="13"/>
        <v>39</v>
      </c>
      <c r="C49" s="70" t="s">
        <v>5387</v>
      </c>
      <c r="F49" s="91">
        <f>SUM(F12:F47)</f>
        <v>76113783.49999994</v>
      </c>
      <c r="G49" s="92">
        <f ca="1">SUM(G12:G47)</f>
        <v>-3128427.7678498784</v>
      </c>
      <c r="H49" s="92">
        <f ca="1">SUM(H12:H47)</f>
        <v>72985355.732150063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2"/>
      <c r="U49" s="82"/>
      <c r="V49" s="82"/>
      <c r="W49" s="82"/>
      <c r="X49" s="82"/>
      <c r="Z49" s="117">
        <f ca="1">SUM(Z12:Z48)</f>
        <v>33264333.532862887</v>
      </c>
      <c r="AA49" s="93">
        <f ca="1">SUM(AA12:AA48)</f>
        <v>15991120.579466674</v>
      </c>
      <c r="AB49" s="117">
        <f ca="1">SUM(AB12:AB48)</f>
        <v>10550154.468159603</v>
      </c>
      <c r="AC49" s="93">
        <f ca="1">SUM(AC12:AC48)</f>
        <v>3995290.1383392718</v>
      </c>
      <c r="AD49" s="121">
        <f ca="1">SUM(AD12:AD48)</f>
        <v>9184457.0133216139</v>
      </c>
      <c r="AE49" s="80"/>
    </row>
    <row r="50" spans="2:31" ht="13.5" thickTop="1" x14ac:dyDescent="0.2">
      <c r="B50" s="70">
        <f t="shared" si="13"/>
        <v>40</v>
      </c>
      <c r="F50" s="94"/>
      <c r="G50" s="95"/>
      <c r="H50" s="95"/>
      <c r="J50" s="81"/>
      <c r="K50" s="82"/>
      <c r="L50" s="82"/>
      <c r="M50" s="82"/>
      <c r="N50" s="82"/>
      <c r="O50" s="82"/>
      <c r="P50" s="82"/>
      <c r="Q50" s="82"/>
      <c r="R50" s="82"/>
      <c r="S50" s="81"/>
      <c r="T50" s="82"/>
      <c r="U50" s="82"/>
      <c r="V50" s="82"/>
      <c r="W50" s="82"/>
      <c r="X50" s="82"/>
      <c r="Z50" s="115"/>
      <c r="AA50" s="94"/>
      <c r="AB50" s="115"/>
      <c r="AC50" s="94"/>
      <c r="AD50" s="115"/>
    </row>
    <row r="51" spans="2:31" x14ac:dyDescent="0.2">
      <c r="B51" s="70">
        <f t="shared" si="13"/>
        <v>41</v>
      </c>
      <c r="F51" s="75"/>
      <c r="J51" s="82"/>
      <c r="K51" s="82"/>
      <c r="L51" s="82"/>
      <c r="M51" s="82"/>
      <c r="N51" s="82"/>
      <c r="O51" s="82"/>
      <c r="P51" s="82"/>
      <c r="Q51" s="82"/>
      <c r="R51" s="82"/>
      <c r="S51" s="81"/>
      <c r="T51" s="82"/>
      <c r="U51" s="82"/>
      <c r="V51" s="96" t="s">
        <v>5418</v>
      </c>
      <c r="W51" s="82"/>
      <c r="X51" s="82"/>
      <c r="Y51" s="97"/>
      <c r="Z51" s="115">
        <v>-16280595</v>
      </c>
      <c r="AA51" s="98"/>
      <c r="AB51" s="115"/>
      <c r="AC51" s="98"/>
      <c r="AD51" s="115"/>
    </row>
    <row r="52" spans="2:31" x14ac:dyDescent="0.2">
      <c r="B52" s="70">
        <f>+B51+1</f>
        <v>42</v>
      </c>
      <c r="F52" s="75"/>
      <c r="J52" s="82"/>
      <c r="K52" s="82"/>
      <c r="L52" s="82"/>
      <c r="M52" s="82"/>
      <c r="N52" s="82"/>
      <c r="O52" s="82"/>
      <c r="P52" s="82"/>
      <c r="Q52" s="82"/>
      <c r="R52" s="82"/>
      <c r="S52" s="81"/>
      <c r="T52" s="82"/>
      <c r="U52" s="82"/>
      <c r="V52" s="96" t="s">
        <v>5419</v>
      </c>
      <c r="W52" s="82"/>
      <c r="X52" s="82"/>
      <c r="Y52" s="97"/>
      <c r="Z52" s="118"/>
      <c r="AA52" s="99"/>
      <c r="AB52" s="119">
        <v>-5694987</v>
      </c>
      <c r="AC52" s="99"/>
      <c r="AD52" s="118"/>
    </row>
    <row r="53" spans="2:31" x14ac:dyDescent="0.2">
      <c r="B53" s="70">
        <f>+B52+1</f>
        <v>43</v>
      </c>
      <c r="V53" s="100" t="s">
        <v>5401</v>
      </c>
      <c r="Z53" s="118">
        <f t="shared" ref="Z53" ca="1" si="31">SUM(Z49:Z51)</f>
        <v>16983738.532862887</v>
      </c>
      <c r="AB53" s="118">
        <f ca="1">SUM(AB49:AB52)</f>
        <v>4855167.468159603</v>
      </c>
      <c r="AD53" s="75"/>
    </row>
    <row r="54" spans="2:31" x14ac:dyDescent="0.2">
      <c r="J54" s="101"/>
      <c r="K54" s="73"/>
      <c r="L54" s="73"/>
      <c r="M54" s="73"/>
      <c r="N54" s="73"/>
      <c r="O54" s="73"/>
      <c r="P54" s="73"/>
      <c r="Q54" s="73"/>
      <c r="R54" s="73"/>
      <c r="T54" s="73"/>
      <c r="U54" s="73"/>
      <c r="V54" s="73"/>
      <c r="W54" s="73"/>
      <c r="X54" s="73"/>
      <c r="Y54" s="73"/>
      <c r="Z54" s="74"/>
    </row>
    <row r="55" spans="2:31" x14ac:dyDescent="0.2">
      <c r="J55" s="102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72"/>
      <c r="AC55" s="72"/>
    </row>
    <row r="56" spans="2:31" x14ac:dyDescent="0.2">
      <c r="J56" s="73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72"/>
      <c r="AC56" s="72"/>
    </row>
  </sheetData>
  <autoFilter ref="C11:AD49"/>
  <mergeCells count="4">
    <mergeCell ref="K55:Z56"/>
    <mergeCell ref="A1:AB1"/>
    <mergeCell ref="A2:AB2"/>
    <mergeCell ref="A3:AB3"/>
  </mergeCells>
  <printOptions gridLines="1"/>
  <pageMargins left="0.75" right="0.25" top="1" bottom="0.75" header="0.3" footer="0.3"/>
  <pageSetup scale="65" orientation="portrait" r:id="rId1"/>
  <headerFooter scaleWithDoc="0">
    <oddHeader xml:space="preserve">&amp;R&amp;"Times New Roman,Regular"Exhibit No. ___ (BAE-3)
Dockets UE-140188 &amp; UG-140189
</oddHeader>
    <oddFooter>&amp;R&amp;"Times New Roman,Regular"Page 1 of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87"/>
  <sheetViews>
    <sheetView view="pageLayout" topLeftCell="C1" zoomScale="85" zoomScaleNormal="100" zoomScalePageLayoutView="85" workbookViewId="0">
      <selection activeCell="C6" sqref="C6"/>
    </sheetView>
  </sheetViews>
  <sheetFormatPr defaultRowHeight="12.75" x14ac:dyDescent="0.2"/>
  <cols>
    <col min="1" max="1" width="10.42578125" style="36" customWidth="1"/>
    <col min="2" max="2" width="47.28515625" style="37" bestFit="1" customWidth="1"/>
    <col min="3" max="3" width="47.5703125" style="37" bestFit="1" customWidth="1"/>
    <col min="4" max="4" width="2.42578125" style="37" customWidth="1"/>
    <col min="5" max="5" width="16.85546875" style="39" bestFit="1" customWidth="1"/>
    <col min="6" max="7" width="14.5703125" style="39" customWidth="1"/>
    <col min="8" max="9" width="14.5703125" style="40" bestFit="1" customWidth="1"/>
    <col min="10" max="256" width="9.140625" style="40"/>
    <col min="257" max="257" width="10.42578125" style="40" customWidth="1"/>
    <col min="258" max="258" width="47.28515625" style="40" bestFit="1" customWidth="1"/>
    <col min="259" max="259" width="20.140625" style="40" customWidth="1"/>
    <col min="260" max="260" width="2.42578125" style="40" customWidth="1"/>
    <col min="261" max="261" width="15" style="40" bestFit="1" customWidth="1"/>
    <col min="262" max="263" width="14.5703125" style="40" customWidth="1"/>
    <col min="264" max="265" width="14.5703125" style="40" bestFit="1" customWidth="1"/>
    <col min="266" max="512" width="9.140625" style="40"/>
    <col min="513" max="513" width="10.42578125" style="40" customWidth="1"/>
    <col min="514" max="514" width="47.28515625" style="40" bestFit="1" customWidth="1"/>
    <col min="515" max="515" width="20.140625" style="40" customWidth="1"/>
    <col min="516" max="516" width="2.42578125" style="40" customWidth="1"/>
    <col min="517" max="517" width="15" style="40" bestFit="1" customWidth="1"/>
    <col min="518" max="519" width="14.5703125" style="40" customWidth="1"/>
    <col min="520" max="521" width="14.5703125" style="40" bestFit="1" customWidth="1"/>
    <col min="522" max="768" width="9.140625" style="40"/>
    <col min="769" max="769" width="10.42578125" style="40" customWidth="1"/>
    <col min="770" max="770" width="47.28515625" style="40" bestFit="1" customWidth="1"/>
    <col min="771" max="771" width="20.140625" style="40" customWidth="1"/>
    <col min="772" max="772" width="2.42578125" style="40" customWidth="1"/>
    <col min="773" max="773" width="15" style="40" bestFit="1" customWidth="1"/>
    <col min="774" max="775" width="14.5703125" style="40" customWidth="1"/>
    <col min="776" max="777" width="14.5703125" style="40" bestFit="1" customWidth="1"/>
    <col min="778" max="1024" width="9.140625" style="40"/>
    <col min="1025" max="1025" width="10.42578125" style="40" customWidth="1"/>
    <col min="1026" max="1026" width="47.28515625" style="40" bestFit="1" customWidth="1"/>
    <col min="1027" max="1027" width="20.140625" style="40" customWidth="1"/>
    <col min="1028" max="1028" width="2.42578125" style="40" customWidth="1"/>
    <col min="1029" max="1029" width="15" style="40" bestFit="1" customWidth="1"/>
    <col min="1030" max="1031" width="14.5703125" style="40" customWidth="1"/>
    <col min="1032" max="1033" width="14.5703125" style="40" bestFit="1" customWidth="1"/>
    <col min="1034" max="1280" width="9.140625" style="40"/>
    <col min="1281" max="1281" width="10.42578125" style="40" customWidth="1"/>
    <col min="1282" max="1282" width="47.28515625" style="40" bestFit="1" customWidth="1"/>
    <col min="1283" max="1283" width="20.140625" style="40" customWidth="1"/>
    <col min="1284" max="1284" width="2.42578125" style="40" customWidth="1"/>
    <col min="1285" max="1285" width="15" style="40" bestFit="1" customWidth="1"/>
    <col min="1286" max="1287" width="14.5703125" style="40" customWidth="1"/>
    <col min="1288" max="1289" width="14.5703125" style="40" bestFit="1" customWidth="1"/>
    <col min="1290" max="1536" width="9.140625" style="40"/>
    <col min="1537" max="1537" width="10.42578125" style="40" customWidth="1"/>
    <col min="1538" max="1538" width="47.28515625" style="40" bestFit="1" customWidth="1"/>
    <col min="1539" max="1539" width="20.140625" style="40" customWidth="1"/>
    <col min="1540" max="1540" width="2.42578125" style="40" customWidth="1"/>
    <col min="1541" max="1541" width="15" style="40" bestFit="1" customWidth="1"/>
    <col min="1542" max="1543" width="14.5703125" style="40" customWidth="1"/>
    <col min="1544" max="1545" width="14.5703125" style="40" bestFit="1" customWidth="1"/>
    <col min="1546" max="1792" width="9.140625" style="40"/>
    <col min="1793" max="1793" width="10.42578125" style="40" customWidth="1"/>
    <col min="1794" max="1794" width="47.28515625" style="40" bestFit="1" customWidth="1"/>
    <col min="1795" max="1795" width="20.140625" style="40" customWidth="1"/>
    <col min="1796" max="1796" width="2.42578125" style="40" customWidth="1"/>
    <col min="1797" max="1797" width="15" style="40" bestFit="1" customWidth="1"/>
    <col min="1798" max="1799" width="14.5703125" style="40" customWidth="1"/>
    <col min="1800" max="1801" width="14.5703125" style="40" bestFit="1" customWidth="1"/>
    <col min="1802" max="2048" width="9.140625" style="40"/>
    <col min="2049" max="2049" width="10.42578125" style="40" customWidth="1"/>
    <col min="2050" max="2050" width="47.28515625" style="40" bestFit="1" customWidth="1"/>
    <col min="2051" max="2051" width="20.140625" style="40" customWidth="1"/>
    <col min="2052" max="2052" width="2.42578125" style="40" customWidth="1"/>
    <col min="2053" max="2053" width="15" style="40" bestFit="1" customWidth="1"/>
    <col min="2054" max="2055" width="14.5703125" style="40" customWidth="1"/>
    <col min="2056" max="2057" width="14.5703125" style="40" bestFit="1" customWidth="1"/>
    <col min="2058" max="2304" width="9.140625" style="40"/>
    <col min="2305" max="2305" width="10.42578125" style="40" customWidth="1"/>
    <col min="2306" max="2306" width="47.28515625" style="40" bestFit="1" customWidth="1"/>
    <col min="2307" max="2307" width="20.140625" style="40" customWidth="1"/>
    <col min="2308" max="2308" width="2.42578125" style="40" customWidth="1"/>
    <col min="2309" max="2309" width="15" style="40" bestFit="1" customWidth="1"/>
    <col min="2310" max="2311" width="14.5703125" style="40" customWidth="1"/>
    <col min="2312" max="2313" width="14.5703125" style="40" bestFit="1" customWidth="1"/>
    <col min="2314" max="2560" width="9.140625" style="40"/>
    <col min="2561" max="2561" width="10.42578125" style="40" customWidth="1"/>
    <col min="2562" max="2562" width="47.28515625" style="40" bestFit="1" customWidth="1"/>
    <col min="2563" max="2563" width="20.140625" style="40" customWidth="1"/>
    <col min="2564" max="2564" width="2.42578125" style="40" customWidth="1"/>
    <col min="2565" max="2565" width="15" style="40" bestFit="1" customWidth="1"/>
    <col min="2566" max="2567" width="14.5703125" style="40" customWidth="1"/>
    <col min="2568" max="2569" width="14.5703125" style="40" bestFit="1" customWidth="1"/>
    <col min="2570" max="2816" width="9.140625" style="40"/>
    <col min="2817" max="2817" width="10.42578125" style="40" customWidth="1"/>
    <col min="2818" max="2818" width="47.28515625" style="40" bestFit="1" customWidth="1"/>
    <col min="2819" max="2819" width="20.140625" style="40" customWidth="1"/>
    <col min="2820" max="2820" width="2.42578125" style="40" customWidth="1"/>
    <col min="2821" max="2821" width="15" style="40" bestFit="1" customWidth="1"/>
    <col min="2822" max="2823" width="14.5703125" style="40" customWidth="1"/>
    <col min="2824" max="2825" width="14.5703125" style="40" bestFit="1" customWidth="1"/>
    <col min="2826" max="3072" width="9.140625" style="40"/>
    <col min="3073" max="3073" width="10.42578125" style="40" customWidth="1"/>
    <col min="3074" max="3074" width="47.28515625" style="40" bestFit="1" customWidth="1"/>
    <col min="3075" max="3075" width="20.140625" style="40" customWidth="1"/>
    <col min="3076" max="3076" width="2.42578125" style="40" customWidth="1"/>
    <col min="3077" max="3077" width="15" style="40" bestFit="1" customWidth="1"/>
    <col min="3078" max="3079" width="14.5703125" style="40" customWidth="1"/>
    <col min="3080" max="3081" width="14.5703125" style="40" bestFit="1" customWidth="1"/>
    <col min="3082" max="3328" width="9.140625" style="40"/>
    <col min="3329" max="3329" width="10.42578125" style="40" customWidth="1"/>
    <col min="3330" max="3330" width="47.28515625" style="40" bestFit="1" customWidth="1"/>
    <col min="3331" max="3331" width="20.140625" style="40" customWidth="1"/>
    <col min="3332" max="3332" width="2.42578125" style="40" customWidth="1"/>
    <col min="3333" max="3333" width="15" style="40" bestFit="1" customWidth="1"/>
    <col min="3334" max="3335" width="14.5703125" style="40" customWidth="1"/>
    <col min="3336" max="3337" width="14.5703125" style="40" bestFit="1" customWidth="1"/>
    <col min="3338" max="3584" width="9.140625" style="40"/>
    <col min="3585" max="3585" width="10.42578125" style="40" customWidth="1"/>
    <col min="3586" max="3586" width="47.28515625" style="40" bestFit="1" customWidth="1"/>
    <col min="3587" max="3587" width="20.140625" style="40" customWidth="1"/>
    <col min="3588" max="3588" width="2.42578125" style="40" customWidth="1"/>
    <col min="3589" max="3589" width="15" style="40" bestFit="1" customWidth="1"/>
    <col min="3590" max="3591" width="14.5703125" style="40" customWidth="1"/>
    <col min="3592" max="3593" width="14.5703125" style="40" bestFit="1" customWidth="1"/>
    <col min="3594" max="3840" width="9.140625" style="40"/>
    <col min="3841" max="3841" width="10.42578125" style="40" customWidth="1"/>
    <col min="3842" max="3842" width="47.28515625" style="40" bestFit="1" customWidth="1"/>
    <col min="3843" max="3843" width="20.140625" style="40" customWidth="1"/>
    <col min="3844" max="3844" width="2.42578125" style="40" customWidth="1"/>
    <col min="3845" max="3845" width="15" style="40" bestFit="1" customWidth="1"/>
    <col min="3846" max="3847" width="14.5703125" style="40" customWidth="1"/>
    <col min="3848" max="3849" width="14.5703125" style="40" bestFit="1" customWidth="1"/>
    <col min="3850" max="4096" width="9.140625" style="40"/>
    <col min="4097" max="4097" width="10.42578125" style="40" customWidth="1"/>
    <col min="4098" max="4098" width="47.28515625" style="40" bestFit="1" customWidth="1"/>
    <col min="4099" max="4099" width="20.140625" style="40" customWidth="1"/>
    <col min="4100" max="4100" width="2.42578125" style="40" customWidth="1"/>
    <col min="4101" max="4101" width="15" style="40" bestFit="1" customWidth="1"/>
    <col min="4102" max="4103" width="14.5703125" style="40" customWidth="1"/>
    <col min="4104" max="4105" width="14.5703125" style="40" bestFit="1" customWidth="1"/>
    <col min="4106" max="4352" width="9.140625" style="40"/>
    <col min="4353" max="4353" width="10.42578125" style="40" customWidth="1"/>
    <col min="4354" max="4354" width="47.28515625" style="40" bestFit="1" customWidth="1"/>
    <col min="4355" max="4355" width="20.140625" style="40" customWidth="1"/>
    <col min="4356" max="4356" width="2.42578125" style="40" customWidth="1"/>
    <col min="4357" max="4357" width="15" style="40" bestFit="1" customWidth="1"/>
    <col min="4358" max="4359" width="14.5703125" style="40" customWidth="1"/>
    <col min="4360" max="4361" width="14.5703125" style="40" bestFit="1" customWidth="1"/>
    <col min="4362" max="4608" width="9.140625" style="40"/>
    <col min="4609" max="4609" width="10.42578125" style="40" customWidth="1"/>
    <col min="4610" max="4610" width="47.28515625" style="40" bestFit="1" customWidth="1"/>
    <col min="4611" max="4611" width="20.140625" style="40" customWidth="1"/>
    <col min="4612" max="4612" width="2.42578125" style="40" customWidth="1"/>
    <col min="4613" max="4613" width="15" style="40" bestFit="1" customWidth="1"/>
    <col min="4614" max="4615" width="14.5703125" style="40" customWidth="1"/>
    <col min="4616" max="4617" width="14.5703125" style="40" bestFit="1" customWidth="1"/>
    <col min="4618" max="4864" width="9.140625" style="40"/>
    <col min="4865" max="4865" width="10.42578125" style="40" customWidth="1"/>
    <col min="4866" max="4866" width="47.28515625" style="40" bestFit="1" customWidth="1"/>
    <col min="4867" max="4867" width="20.140625" style="40" customWidth="1"/>
    <col min="4868" max="4868" width="2.42578125" style="40" customWidth="1"/>
    <col min="4869" max="4869" width="15" style="40" bestFit="1" customWidth="1"/>
    <col min="4870" max="4871" width="14.5703125" style="40" customWidth="1"/>
    <col min="4872" max="4873" width="14.5703125" style="40" bestFit="1" customWidth="1"/>
    <col min="4874" max="5120" width="9.140625" style="40"/>
    <col min="5121" max="5121" width="10.42578125" style="40" customWidth="1"/>
    <col min="5122" max="5122" width="47.28515625" style="40" bestFit="1" customWidth="1"/>
    <col min="5123" max="5123" width="20.140625" style="40" customWidth="1"/>
    <col min="5124" max="5124" width="2.42578125" style="40" customWidth="1"/>
    <col min="5125" max="5125" width="15" style="40" bestFit="1" customWidth="1"/>
    <col min="5126" max="5127" width="14.5703125" style="40" customWidth="1"/>
    <col min="5128" max="5129" width="14.5703125" style="40" bestFit="1" customWidth="1"/>
    <col min="5130" max="5376" width="9.140625" style="40"/>
    <col min="5377" max="5377" width="10.42578125" style="40" customWidth="1"/>
    <col min="5378" max="5378" width="47.28515625" style="40" bestFit="1" customWidth="1"/>
    <col min="5379" max="5379" width="20.140625" style="40" customWidth="1"/>
    <col min="5380" max="5380" width="2.42578125" style="40" customWidth="1"/>
    <col min="5381" max="5381" width="15" style="40" bestFit="1" customWidth="1"/>
    <col min="5382" max="5383" width="14.5703125" style="40" customWidth="1"/>
    <col min="5384" max="5385" width="14.5703125" style="40" bestFit="1" customWidth="1"/>
    <col min="5386" max="5632" width="9.140625" style="40"/>
    <col min="5633" max="5633" width="10.42578125" style="40" customWidth="1"/>
    <col min="5634" max="5634" width="47.28515625" style="40" bestFit="1" customWidth="1"/>
    <col min="5635" max="5635" width="20.140625" style="40" customWidth="1"/>
    <col min="5636" max="5636" width="2.42578125" style="40" customWidth="1"/>
    <col min="5637" max="5637" width="15" style="40" bestFit="1" customWidth="1"/>
    <col min="5638" max="5639" width="14.5703125" style="40" customWidth="1"/>
    <col min="5640" max="5641" width="14.5703125" style="40" bestFit="1" customWidth="1"/>
    <col min="5642" max="5888" width="9.140625" style="40"/>
    <col min="5889" max="5889" width="10.42578125" style="40" customWidth="1"/>
    <col min="5890" max="5890" width="47.28515625" style="40" bestFit="1" customWidth="1"/>
    <col min="5891" max="5891" width="20.140625" style="40" customWidth="1"/>
    <col min="5892" max="5892" width="2.42578125" style="40" customWidth="1"/>
    <col min="5893" max="5893" width="15" style="40" bestFit="1" customWidth="1"/>
    <col min="5894" max="5895" width="14.5703125" style="40" customWidth="1"/>
    <col min="5896" max="5897" width="14.5703125" style="40" bestFit="1" customWidth="1"/>
    <col min="5898" max="6144" width="9.140625" style="40"/>
    <col min="6145" max="6145" width="10.42578125" style="40" customWidth="1"/>
    <col min="6146" max="6146" width="47.28515625" style="40" bestFit="1" customWidth="1"/>
    <col min="6147" max="6147" width="20.140625" style="40" customWidth="1"/>
    <col min="6148" max="6148" width="2.42578125" style="40" customWidth="1"/>
    <col min="6149" max="6149" width="15" style="40" bestFit="1" customWidth="1"/>
    <col min="6150" max="6151" width="14.5703125" style="40" customWidth="1"/>
    <col min="6152" max="6153" width="14.5703125" style="40" bestFit="1" customWidth="1"/>
    <col min="6154" max="6400" width="9.140625" style="40"/>
    <col min="6401" max="6401" width="10.42578125" style="40" customWidth="1"/>
    <col min="6402" max="6402" width="47.28515625" style="40" bestFit="1" customWidth="1"/>
    <col min="6403" max="6403" width="20.140625" style="40" customWidth="1"/>
    <col min="6404" max="6404" width="2.42578125" style="40" customWidth="1"/>
    <col min="6405" max="6405" width="15" style="40" bestFit="1" customWidth="1"/>
    <col min="6406" max="6407" width="14.5703125" style="40" customWidth="1"/>
    <col min="6408" max="6409" width="14.5703125" style="40" bestFit="1" customWidth="1"/>
    <col min="6410" max="6656" width="9.140625" style="40"/>
    <col min="6657" max="6657" width="10.42578125" style="40" customWidth="1"/>
    <col min="6658" max="6658" width="47.28515625" style="40" bestFit="1" customWidth="1"/>
    <col min="6659" max="6659" width="20.140625" style="40" customWidth="1"/>
    <col min="6660" max="6660" width="2.42578125" style="40" customWidth="1"/>
    <col min="6661" max="6661" width="15" style="40" bestFit="1" customWidth="1"/>
    <col min="6662" max="6663" width="14.5703125" style="40" customWidth="1"/>
    <col min="6664" max="6665" width="14.5703125" style="40" bestFit="1" customWidth="1"/>
    <col min="6666" max="6912" width="9.140625" style="40"/>
    <col min="6913" max="6913" width="10.42578125" style="40" customWidth="1"/>
    <col min="6914" max="6914" width="47.28515625" style="40" bestFit="1" customWidth="1"/>
    <col min="6915" max="6915" width="20.140625" style="40" customWidth="1"/>
    <col min="6916" max="6916" width="2.42578125" style="40" customWidth="1"/>
    <col min="6917" max="6917" width="15" style="40" bestFit="1" customWidth="1"/>
    <col min="6918" max="6919" width="14.5703125" style="40" customWidth="1"/>
    <col min="6920" max="6921" width="14.5703125" style="40" bestFit="1" customWidth="1"/>
    <col min="6922" max="7168" width="9.140625" style="40"/>
    <col min="7169" max="7169" width="10.42578125" style="40" customWidth="1"/>
    <col min="7170" max="7170" width="47.28515625" style="40" bestFit="1" customWidth="1"/>
    <col min="7171" max="7171" width="20.140625" style="40" customWidth="1"/>
    <col min="7172" max="7172" width="2.42578125" style="40" customWidth="1"/>
    <col min="7173" max="7173" width="15" style="40" bestFit="1" customWidth="1"/>
    <col min="7174" max="7175" width="14.5703125" style="40" customWidth="1"/>
    <col min="7176" max="7177" width="14.5703125" style="40" bestFit="1" customWidth="1"/>
    <col min="7178" max="7424" width="9.140625" style="40"/>
    <col min="7425" max="7425" width="10.42578125" style="40" customWidth="1"/>
    <col min="7426" max="7426" width="47.28515625" style="40" bestFit="1" customWidth="1"/>
    <col min="7427" max="7427" width="20.140625" style="40" customWidth="1"/>
    <col min="7428" max="7428" width="2.42578125" style="40" customWidth="1"/>
    <col min="7429" max="7429" width="15" style="40" bestFit="1" customWidth="1"/>
    <col min="7430" max="7431" width="14.5703125" style="40" customWidth="1"/>
    <col min="7432" max="7433" width="14.5703125" style="40" bestFit="1" customWidth="1"/>
    <col min="7434" max="7680" width="9.140625" style="40"/>
    <col min="7681" max="7681" width="10.42578125" style="40" customWidth="1"/>
    <col min="7682" max="7682" width="47.28515625" style="40" bestFit="1" customWidth="1"/>
    <col min="7683" max="7683" width="20.140625" style="40" customWidth="1"/>
    <col min="7684" max="7684" width="2.42578125" style="40" customWidth="1"/>
    <col min="7685" max="7685" width="15" style="40" bestFit="1" customWidth="1"/>
    <col min="7686" max="7687" width="14.5703125" style="40" customWidth="1"/>
    <col min="7688" max="7689" width="14.5703125" style="40" bestFit="1" customWidth="1"/>
    <col min="7690" max="7936" width="9.140625" style="40"/>
    <col min="7937" max="7937" width="10.42578125" style="40" customWidth="1"/>
    <col min="7938" max="7938" width="47.28515625" style="40" bestFit="1" customWidth="1"/>
    <col min="7939" max="7939" width="20.140625" style="40" customWidth="1"/>
    <col min="7940" max="7940" width="2.42578125" style="40" customWidth="1"/>
    <col min="7941" max="7941" width="15" style="40" bestFit="1" customWidth="1"/>
    <col min="7942" max="7943" width="14.5703125" style="40" customWidth="1"/>
    <col min="7944" max="7945" width="14.5703125" style="40" bestFit="1" customWidth="1"/>
    <col min="7946" max="8192" width="9.140625" style="40"/>
    <col min="8193" max="8193" width="10.42578125" style="40" customWidth="1"/>
    <col min="8194" max="8194" width="47.28515625" style="40" bestFit="1" customWidth="1"/>
    <col min="8195" max="8195" width="20.140625" style="40" customWidth="1"/>
    <col min="8196" max="8196" width="2.42578125" style="40" customWidth="1"/>
    <col min="8197" max="8197" width="15" style="40" bestFit="1" customWidth="1"/>
    <col min="8198" max="8199" width="14.5703125" style="40" customWidth="1"/>
    <col min="8200" max="8201" width="14.5703125" style="40" bestFit="1" customWidth="1"/>
    <col min="8202" max="8448" width="9.140625" style="40"/>
    <col min="8449" max="8449" width="10.42578125" style="40" customWidth="1"/>
    <col min="8450" max="8450" width="47.28515625" style="40" bestFit="1" customWidth="1"/>
    <col min="8451" max="8451" width="20.140625" style="40" customWidth="1"/>
    <col min="8452" max="8452" width="2.42578125" style="40" customWidth="1"/>
    <col min="8453" max="8453" width="15" style="40" bestFit="1" customWidth="1"/>
    <col min="8454" max="8455" width="14.5703125" style="40" customWidth="1"/>
    <col min="8456" max="8457" width="14.5703125" style="40" bestFit="1" customWidth="1"/>
    <col min="8458" max="8704" width="9.140625" style="40"/>
    <col min="8705" max="8705" width="10.42578125" style="40" customWidth="1"/>
    <col min="8706" max="8706" width="47.28515625" style="40" bestFit="1" customWidth="1"/>
    <col min="8707" max="8707" width="20.140625" style="40" customWidth="1"/>
    <col min="8708" max="8708" width="2.42578125" style="40" customWidth="1"/>
    <col min="8709" max="8709" width="15" style="40" bestFit="1" customWidth="1"/>
    <col min="8710" max="8711" width="14.5703125" style="40" customWidth="1"/>
    <col min="8712" max="8713" width="14.5703125" style="40" bestFit="1" customWidth="1"/>
    <col min="8714" max="8960" width="9.140625" style="40"/>
    <col min="8961" max="8961" width="10.42578125" style="40" customWidth="1"/>
    <col min="8962" max="8962" width="47.28515625" style="40" bestFit="1" customWidth="1"/>
    <col min="8963" max="8963" width="20.140625" style="40" customWidth="1"/>
    <col min="8964" max="8964" width="2.42578125" style="40" customWidth="1"/>
    <col min="8965" max="8965" width="15" style="40" bestFit="1" customWidth="1"/>
    <col min="8966" max="8967" width="14.5703125" style="40" customWidth="1"/>
    <col min="8968" max="8969" width="14.5703125" style="40" bestFit="1" customWidth="1"/>
    <col min="8970" max="9216" width="9.140625" style="40"/>
    <col min="9217" max="9217" width="10.42578125" style="40" customWidth="1"/>
    <col min="9218" max="9218" width="47.28515625" style="40" bestFit="1" customWidth="1"/>
    <col min="9219" max="9219" width="20.140625" style="40" customWidth="1"/>
    <col min="9220" max="9220" width="2.42578125" style="40" customWidth="1"/>
    <col min="9221" max="9221" width="15" style="40" bestFit="1" customWidth="1"/>
    <col min="9222" max="9223" width="14.5703125" style="40" customWidth="1"/>
    <col min="9224" max="9225" width="14.5703125" style="40" bestFit="1" customWidth="1"/>
    <col min="9226" max="9472" width="9.140625" style="40"/>
    <col min="9473" max="9473" width="10.42578125" style="40" customWidth="1"/>
    <col min="9474" max="9474" width="47.28515625" style="40" bestFit="1" customWidth="1"/>
    <col min="9475" max="9475" width="20.140625" style="40" customWidth="1"/>
    <col min="9476" max="9476" width="2.42578125" style="40" customWidth="1"/>
    <col min="9477" max="9477" width="15" style="40" bestFit="1" customWidth="1"/>
    <col min="9478" max="9479" width="14.5703125" style="40" customWidth="1"/>
    <col min="9480" max="9481" width="14.5703125" style="40" bestFit="1" customWidth="1"/>
    <col min="9482" max="9728" width="9.140625" style="40"/>
    <col min="9729" max="9729" width="10.42578125" style="40" customWidth="1"/>
    <col min="9730" max="9730" width="47.28515625" style="40" bestFit="1" customWidth="1"/>
    <col min="9731" max="9731" width="20.140625" style="40" customWidth="1"/>
    <col min="9732" max="9732" width="2.42578125" style="40" customWidth="1"/>
    <col min="9733" max="9733" width="15" style="40" bestFit="1" customWidth="1"/>
    <col min="9734" max="9735" width="14.5703125" style="40" customWidth="1"/>
    <col min="9736" max="9737" width="14.5703125" style="40" bestFit="1" customWidth="1"/>
    <col min="9738" max="9984" width="9.140625" style="40"/>
    <col min="9985" max="9985" width="10.42578125" style="40" customWidth="1"/>
    <col min="9986" max="9986" width="47.28515625" style="40" bestFit="1" customWidth="1"/>
    <col min="9987" max="9987" width="20.140625" style="40" customWidth="1"/>
    <col min="9988" max="9988" width="2.42578125" style="40" customWidth="1"/>
    <col min="9989" max="9989" width="15" style="40" bestFit="1" customWidth="1"/>
    <col min="9990" max="9991" width="14.5703125" style="40" customWidth="1"/>
    <col min="9992" max="9993" width="14.5703125" style="40" bestFit="1" customWidth="1"/>
    <col min="9994" max="10240" width="9.140625" style="40"/>
    <col min="10241" max="10241" width="10.42578125" style="40" customWidth="1"/>
    <col min="10242" max="10242" width="47.28515625" style="40" bestFit="1" customWidth="1"/>
    <col min="10243" max="10243" width="20.140625" style="40" customWidth="1"/>
    <col min="10244" max="10244" width="2.42578125" style="40" customWidth="1"/>
    <col min="10245" max="10245" width="15" style="40" bestFit="1" customWidth="1"/>
    <col min="10246" max="10247" width="14.5703125" style="40" customWidth="1"/>
    <col min="10248" max="10249" width="14.5703125" style="40" bestFit="1" customWidth="1"/>
    <col min="10250" max="10496" width="9.140625" style="40"/>
    <col min="10497" max="10497" width="10.42578125" style="40" customWidth="1"/>
    <col min="10498" max="10498" width="47.28515625" style="40" bestFit="1" customWidth="1"/>
    <col min="10499" max="10499" width="20.140625" style="40" customWidth="1"/>
    <col min="10500" max="10500" width="2.42578125" style="40" customWidth="1"/>
    <col min="10501" max="10501" width="15" style="40" bestFit="1" customWidth="1"/>
    <col min="10502" max="10503" width="14.5703125" style="40" customWidth="1"/>
    <col min="10504" max="10505" width="14.5703125" style="40" bestFit="1" customWidth="1"/>
    <col min="10506" max="10752" width="9.140625" style="40"/>
    <col min="10753" max="10753" width="10.42578125" style="40" customWidth="1"/>
    <col min="10754" max="10754" width="47.28515625" style="40" bestFit="1" customWidth="1"/>
    <col min="10755" max="10755" width="20.140625" style="40" customWidth="1"/>
    <col min="10756" max="10756" width="2.42578125" style="40" customWidth="1"/>
    <col min="10757" max="10757" width="15" style="40" bestFit="1" customWidth="1"/>
    <col min="10758" max="10759" width="14.5703125" style="40" customWidth="1"/>
    <col min="10760" max="10761" width="14.5703125" style="40" bestFit="1" customWidth="1"/>
    <col min="10762" max="11008" width="9.140625" style="40"/>
    <col min="11009" max="11009" width="10.42578125" style="40" customWidth="1"/>
    <col min="11010" max="11010" width="47.28515625" style="40" bestFit="1" customWidth="1"/>
    <col min="11011" max="11011" width="20.140625" style="40" customWidth="1"/>
    <col min="11012" max="11012" width="2.42578125" style="40" customWidth="1"/>
    <col min="11013" max="11013" width="15" style="40" bestFit="1" customWidth="1"/>
    <col min="11014" max="11015" width="14.5703125" style="40" customWidth="1"/>
    <col min="11016" max="11017" width="14.5703125" style="40" bestFit="1" customWidth="1"/>
    <col min="11018" max="11264" width="9.140625" style="40"/>
    <col min="11265" max="11265" width="10.42578125" style="40" customWidth="1"/>
    <col min="11266" max="11266" width="47.28515625" style="40" bestFit="1" customWidth="1"/>
    <col min="11267" max="11267" width="20.140625" style="40" customWidth="1"/>
    <col min="11268" max="11268" width="2.42578125" style="40" customWidth="1"/>
    <col min="11269" max="11269" width="15" style="40" bestFit="1" customWidth="1"/>
    <col min="11270" max="11271" width="14.5703125" style="40" customWidth="1"/>
    <col min="11272" max="11273" width="14.5703125" style="40" bestFit="1" customWidth="1"/>
    <col min="11274" max="11520" width="9.140625" style="40"/>
    <col min="11521" max="11521" width="10.42578125" style="40" customWidth="1"/>
    <col min="11522" max="11522" width="47.28515625" style="40" bestFit="1" customWidth="1"/>
    <col min="11523" max="11523" width="20.140625" style="40" customWidth="1"/>
    <col min="11524" max="11524" width="2.42578125" style="40" customWidth="1"/>
    <col min="11525" max="11525" width="15" style="40" bestFit="1" customWidth="1"/>
    <col min="11526" max="11527" width="14.5703125" style="40" customWidth="1"/>
    <col min="11528" max="11529" width="14.5703125" style="40" bestFit="1" customWidth="1"/>
    <col min="11530" max="11776" width="9.140625" style="40"/>
    <col min="11777" max="11777" width="10.42578125" style="40" customWidth="1"/>
    <col min="11778" max="11778" width="47.28515625" style="40" bestFit="1" customWidth="1"/>
    <col min="11779" max="11779" width="20.140625" style="40" customWidth="1"/>
    <col min="11780" max="11780" width="2.42578125" style="40" customWidth="1"/>
    <col min="11781" max="11781" width="15" style="40" bestFit="1" customWidth="1"/>
    <col min="11782" max="11783" width="14.5703125" style="40" customWidth="1"/>
    <col min="11784" max="11785" width="14.5703125" style="40" bestFit="1" customWidth="1"/>
    <col min="11786" max="12032" width="9.140625" style="40"/>
    <col min="12033" max="12033" width="10.42578125" style="40" customWidth="1"/>
    <col min="12034" max="12034" width="47.28515625" style="40" bestFit="1" customWidth="1"/>
    <col min="12035" max="12035" width="20.140625" style="40" customWidth="1"/>
    <col min="12036" max="12036" width="2.42578125" style="40" customWidth="1"/>
    <col min="12037" max="12037" width="15" style="40" bestFit="1" customWidth="1"/>
    <col min="12038" max="12039" width="14.5703125" style="40" customWidth="1"/>
    <col min="12040" max="12041" width="14.5703125" style="40" bestFit="1" customWidth="1"/>
    <col min="12042" max="12288" width="9.140625" style="40"/>
    <col min="12289" max="12289" width="10.42578125" style="40" customWidth="1"/>
    <col min="12290" max="12290" width="47.28515625" style="40" bestFit="1" customWidth="1"/>
    <col min="12291" max="12291" width="20.140625" style="40" customWidth="1"/>
    <col min="12292" max="12292" width="2.42578125" style="40" customWidth="1"/>
    <col min="12293" max="12293" width="15" style="40" bestFit="1" customWidth="1"/>
    <col min="12294" max="12295" width="14.5703125" style="40" customWidth="1"/>
    <col min="12296" max="12297" width="14.5703125" style="40" bestFit="1" customWidth="1"/>
    <col min="12298" max="12544" width="9.140625" style="40"/>
    <col min="12545" max="12545" width="10.42578125" style="40" customWidth="1"/>
    <col min="12546" max="12546" width="47.28515625" style="40" bestFit="1" customWidth="1"/>
    <col min="12547" max="12547" width="20.140625" style="40" customWidth="1"/>
    <col min="12548" max="12548" width="2.42578125" style="40" customWidth="1"/>
    <col min="12549" max="12549" width="15" style="40" bestFit="1" customWidth="1"/>
    <col min="12550" max="12551" width="14.5703125" style="40" customWidth="1"/>
    <col min="12552" max="12553" width="14.5703125" style="40" bestFit="1" customWidth="1"/>
    <col min="12554" max="12800" width="9.140625" style="40"/>
    <col min="12801" max="12801" width="10.42578125" style="40" customWidth="1"/>
    <col min="12802" max="12802" width="47.28515625" style="40" bestFit="1" customWidth="1"/>
    <col min="12803" max="12803" width="20.140625" style="40" customWidth="1"/>
    <col min="12804" max="12804" width="2.42578125" style="40" customWidth="1"/>
    <col min="12805" max="12805" width="15" style="40" bestFit="1" customWidth="1"/>
    <col min="12806" max="12807" width="14.5703125" style="40" customWidth="1"/>
    <col min="12808" max="12809" width="14.5703125" style="40" bestFit="1" customWidth="1"/>
    <col min="12810" max="13056" width="9.140625" style="40"/>
    <col min="13057" max="13057" width="10.42578125" style="40" customWidth="1"/>
    <col min="13058" max="13058" width="47.28515625" style="40" bestFit="1" customWidth="1"/>
    <col min="13059" max="13059" width="20.140625" style="40" customWidth="1"/>
    <col min="13060" max="13060" width="2.42578125" style="40" customWidth="1"/>
    <col min="13061" max="13061" width="15" style="40" bestFit="1" customWidth="1"/>
    <col min="13062" max="13063" width="14.5703125" style="40" customWidth="1"/>
    <col min="13064" max="13065" width="14.5703125" style="40" bestFit="1" customWidth="1"/>
    <col min="13066" max="13312" width="9.140625" style="40"/>
    <col min="13313" max="13313" width="10.42578125" style="40" customWidth="1"/>
    <col min="13314" max="13314" width="47.28515625" style="40" bestFit="1" customWidth="1"/>
    <col min="13315" max="13315" width="20.140625" style="40" customWidth="1"/>
    <col min="13316" max="13316" width="2.42578125" style="40" customWidth="1"/>
    <col min="13317" max="13317" width="15" style="40" bestFit="1" customWidth="1"/>
    <col min="13318" max="13319" width="14.5703125" style="40" customWidth="1"/>
    <col min="13320" max="13321" width="14.5703125" style="40" bestFit="1" customWidth="1"/>
    <col min="13322" max="13568" width="9.140625" style="40"/>
    <col min="13569" max="13569" width="10.42578125" style="40" customWidth="1"/>
    <col min="13570" max="13570" width="47.28515625" style="40" bestFit="1" customWidth="1"/>
    <col min="13571" max="13571" width="20.140625" style="40" customWidth="1"/>
    <col min="13572" max="13572" width="2.42578125" style="40" customWidth="1"/>
    <col min="13573" max="13573" width="15" style="40" bestFit="1" customWidth="1"/>
    <col min="13574" max="13575" width="14.5703125" style="40" customWidth="1"/>
    <col min="13576" max="13577" width="14.5703125" style="40" bestFit="1" customWidth="1"/>
    <col min="13578" max="13824" width="9.140625" style="40"/>
    <col min="13825" max="13825" width="10.42578125" style="40" customWidth="1"/>
    <col min="13826" max="13826" width="47.28515625" style="40" bestFit="1" customWidth="1"/>
    <col min="13827" max="13827" width="20.140625" style="40" customWidth="1"/>
    <col min="13828" max="13828" width="2.42578125" style="40" customWidth="1"/>
    <col min="13829" max="13829" width="15" style="40" bestFit="1" customWidth="1"/>
    <col min="13830" max="13831" width="14.5703125" style="40" customWidth="1"/>
    <col min="13832" max="13833" width="14.5703125" style="40" bestFit="1" customWidth="1"/>
    <col min="13834" max="14080" width="9.140625" style="40"/>
    <col min="14081" max="14081" width="10.42578125" style="40" customWidth="1"/>
    <col min="14082" max="14082" width="47.28515625" style="40" bestFit="1" customWidth="1"/>
    <col min="14083" max="14083" width="20.140625" style="40" customWidth="1"/>
    <col min="14084" max="14084" width="2.42578125" style="40" customWidth="1"/>
    <col min="14085" max="14085" width="15" style="40" bestFit="1" customWidth="1"/>
    <col min="14086" max="14087" width="14.5703125" style="40" customWidth="1"/>
    <col min="14088" max="14089" width="14.5703125" style="40" bestFit="1" customWidth="1"/>
    <col min="14090" max="14336" width="9.140625" style="40"/>
    <col min="14337" max="14337" width="10.42578125" style="40" customWidth="1"/>
    <col min="14338" max="14338" width="47.28515625" style="40" bestFit="1" customWidth="1"/>
    <col min="14339" max="14339" width="20.140625" style="40" customWidth="1"/>
    <col min="14340" max="14340" width="2.42578125" style="40" customWidth="1"/>
    <col min="14341" max="14341" width="15" style="40" bestFit="1" customWidth="1"/>
    <col min="14342" max="14343" width="14.5703125" style="40" customWidth="1"/>
    <col min="14344" max="14345" width="14.5703125" style="40" bestFit="1" customWidth="1"/>
    <col min="14346" max="14592" width="9.140625" style="40"/>
    <col min="14593" max="14593" width="10.42578125" style="40" customWidth="1"/>
    <col min="14594" max="14594" width="47.28515625" style="40" bestFit="1" customWidth="1"/>
    <col min="14595" max="14595" width="20.140625" style="40" customWidth="1"/>
    <col min="14596" max="14596" width="2.42578125" style="40" customWidth="1"/>
    <col min="14597" max="14597" width="15" style="40" bestFit="1" customWidth="1"/>
    <col min="14598" max="14599" width="14.5703125" style="40" customWidth="1"/>
    <col min="14600" max="14601" width="14.5703125" style="40" bestFit="1" customWidth="1"/>
    <col min="14602" max="14848" width="9.140625" style="40"/>
    <col min="14849" max="14849" width="10.42578125" style="40" customWidth="1"/>
    <col min="14850" max="14850" width="47.28515625" style="40" bestFit="1" customWidth="1"/>
    <col min="14851" max="14851" width="20.140625" style="40" customWidth="1"/>
    <col min="14852" max="14852" width="2.42578125" style="40" customWidth="1"/>
    <col min="14853" max="14853" width="15" style="40" bestFit="1" customWidth="1"/>
    <col min="14854" max="14855" width="14.5703125" style="40" customWidth="1"/>
    <col min="14856" max="14857" width="14.5703125" style="40" bestFit="1" customWidth="1"/>
    <col min="14858" max="15104" width="9.140625" style="40"/>
    <col min="15105" max="15105" width="10.42578125" style="40" customWidth="1"/>
    <col min="15106" max="15106" width="47.28515625" style="40" bestFit="1" customWidth="1"/>
    <col min="15107" max="15107" width="20.140625" style="40" customWidth="1"/>
    <col min="15108" max="15108" width="2.42578125" style="40" customWidth="1"/>
    <col min="15109" max="15109" width="15" style="40" bestFit="1" customWidth="1"/>
    <col min="15110" max="15111" width="14.5703125" style="40" customWidth="1"/>
    <col min="15112" max="15113" width="14.5703125" style="40" bestFit="1" customWidth="1"/>
    <col min="15114" max="15360" width="9.140625" style="40"/>
    <col min="15361" max="15361" width="10.42578125" style="40" customWidth="1"/>
    <col min="15362" max="15362" width="47.28515625" style="40" bestFit="1" customWidth="1"/>
    <col min="15363" max="15363" width="20.140625" style="40" customWidth="1"/>
    <col min="15364" max="15364" width="2.42578125" style="40" customWidth="1"/>
    <col min="15365" max="15365" width="15" style="40" bestFit="1" customWidth="1"/>
    <col min="15366" max="15367" width="14.5703125" style="40" customWidth="1"/>
    <col min="15368" max="15369" width="14.5703125" style="40" bestFit="1" customWidth="1"/>
    <col min="15370" max="15616" width="9.140625" style="40"/>
    <col min="15617" max="15617" width="10.42578125" style="40" customWidth="1"/>
    <col min="15618" max="15618" width="47.28515625" style="40" bestFit="1" customWidth="1"/>
    <col min="15619" max="15619" width="20.140625" style="40" customWidth="1"/>
    <col min="15620" max="15620" width="2.42578125" style="40" customWidth="1"/>
    <col min="15621" max="15621" width="15" style="40" bestFit="1" customWidth="1"/>
    <col min="15622" max="15623" width="14.5703125" style="40" customWidth="1"/>
    <col min="15624" max="15625" width="14.5703125" style="40" bestFit="1" customWidth="1"/>
    <col min="15626" max="15872" width="9.140625" style="40"/>
    <col min="15873" max="15873" width="10.42578125" style="40" customWidth="1"/>
    <col min="15874" max="15874" width="47.28515625" style="40" bestFit="1" customWidth="1"/>
    <col min="15875" max="15875" width="20.140625" style="40" customWidth="1"/>
    <col min="15876" max="15876" width="2.42578125" style="40" customWidth="1"/>
    <col min="15877" max="15877" width="15" style="40" bestFit="1" customWidth="1"/>
    <col min="15878" max="15879" width="14.5703125" style="40" customWidth="1"/>
    <col min="15880" max="15881" width="14.5703125" style="40" bestFit="1" customWidth="1"/>
    <col min="15882" max="16128" width="9.140625" style="40"/>
    <col min="16129" max="16129" width="10.42578125" style="40" customWidth="1"/>
    <col min="16130" max="16130" width="47.28515625" style="40" bestFit="1" customWidth="1"/>
    <col min="16131" max="16131" width="20.140625" style="40" customWidth="1"/>
    <col min="16132" max="16132" width="2.42578125" style="40" customWidth="1"/>
    <col min="16133" max="16133" width="15" style="40" bestFit="1" customWidth="1"/>
    <col min="16134" max="16135" width="14.5703125" style="40" customWidth="1"/>
    <col min="16136" max="16137" width="14.5703125" style="40" bestFit="1" customWidth="1"/>
    <col min="16138" max="16384" width="9.140625" style="40"/>
  </cols>
  <sheetData>
    <row r="1" spans="1:7" s="31" customFormat="1" x14ac:dyDescent="0.2">
      <c r="A1" s="133" t="s">
        <v>883</v>
      </c>
      <c r="B1" s="133"/>
      <c r="C1" s="133"/>
      <c r="D1" s="133"/>
      <c r="E1" s="133"/>
      <c r="F1" s="30"/>
      <c r="G1" s="30"/>
    </row>
    <row r="2" spans="1:7" s="31" customFormat="1" x14ac:dyDescent="0.2">
      <c r="A2" s="133" t="s">
        <v>5442</v>
      </c>
      <c r="B2" s="133"/>
      <c r="C2" s="133"/>
      <c r="D2" s="133"/>
      <c r="E2" s="133"/>
      <c r="F2" s="30"/>
      <c r="G2" s="30"/>
    </row>
    <row r="3" spans="1:7" s="31" customFormat="1" x14ac:dyDescent="0.2">
      <c r="A3" s="133" t="s">
        <v>5397</v>
      </c>
      <c r="B3" s="133"/>
      <c r="C3" s="133"/>
      <c r="D3" s="133"/>
      <c r="E3" s="133"/>
      <c r="F3" s="30"/>
      <c r="G3" s="30"/>
    </row>
    <row r="4" spans="1:7" s="31" customFormat="1" x14ac:dyDescent="0.2">
      <c r="A4" s="133"/>
      <c r="B4" s="133"/>
      <c r="C4" s="133"/>
      <c r="D4" s="133"/>
      <c r="E4" s="133"/>
      <c r="F4" s="30"/>
      <c r="G4" s="30"/>
    </row>
    <row r="5" spans="1:7" s="31" customFormat="1" x14ac:dyDescent="0.2">
      <c r="A5" s="32" t="s">
        <v>885</v>
      </c>
      <c r="F5" s="30"/>
    </row>
    <row r="6" spans="1:7" s="31" customFormat="1" x14ac:dyDescent="0.2">
      <c r="A6" s="33" t="s">
        <v>886</v>
      </c>
      <c r="B6" s="34" t="s">
        <v>887</v>
      </c>
      <c r="C6" s="34"/>
      <c r="D6" s="34"/>
      <c r="E6" s="35" t="s">
        <v>5398</v>
      </c>
      <c r="F6" s="30"/>
    </row>
    <row r="7" spans="1:7" x14ac:dyDescent="0.2">
      <c r="E7" s="38"/>
      <c r="G7" s="40"/>
    </row>
    <row r="8" spans="1:7" x14ac:dyDescent="0.2">
      <c r="A8" s="41">
        <v>1</v>
      </c>
      <c r="B8" s="34" t="s">
        <v>888</v>
      </c>
      <c r="C8" s="42"/>
      <c r="D8" s="42"/>
      <c r="E8" s="43"/>
      <c r="G8" s="40"/>
    </row>
    <row r="9" spans="1:7" x14ac:dyDescent="0.2">
      <c r="A9" s="41">
        <f t="shared" ref="A9:A68" si="0">A8+1</f>
        <v>2</v>
      </c>
      <c r="B9" s="37" t="s">
        <v>889</v>
      </c>
      <c r="E9" s="43">
        <f t="shared" ref="E9:E14" ca="1" si="1">-ROUND(SUMIF(CombWC_LineItem,$A9,Dec.13),0)</f>
        <v>1293822423</v>
      </c>
      <c r="G9" s="40"/>
    </row>
    <row r="10" spans="1:7" x14ac:dyDescent="0.2">
      <c r="A10" s="41">
        <f t="shared" si="0"/>
        <v>3</v>
      </c>
      <c r="B10" s="37" t="s">
        <v>890</v>
      </c>
      <c r="E10" s="43">
        <f t="shared" ca="1" si="1"/>
        <v>51547000</v>
      </c>
      <c r="G10" s="40"/>
    </row>
    <row r="11" spans="1:7" x14ac:dyDescent="0.2">
      <c r="A11" s="41">
        <f t="shared" si="0"/>
        <v>4</v>
      </c>
      <c r="B11" s="37" t="s">
        <v>891</v>
      </c>
      <c r="E11" s="43">
        <f t="shared" ca="1" si="1"/>
        <v>1229604399</v>
      </c>
      <c r="G11" s="40"/>
    </row>
    <row r="12" spans="1:7" x14ac:dyDescent="0.2">
      <c r="A12" s="41">
        <f t="shared" si="0"/>
        <v>5</v>
      </c>
      <c r="B12" s="37" t="s">
        <v>892</v>
      </c>
      <c r="E12" s="43">
        <f t="shared" ca="1" si="1"/>
        <v>-31190388</v>
      </c>
      <c r="G12" s="40"/>
    </row>
    <row r="13" spans="1:7" x14ac:dyDescent="0.2">
      <c r="A13" s="41">
        <f t="shared" si="0"/>
        <v>6</v>
      </c>
      <c r="B13" s="37" t="s">
        <v>893</v>
      </c>
      <c r="E13" s="43">
        <f t="shared" ca="1" si="1"/>
        <v>47916667</v>
      </c>
      <c r="G13" s="40"/>
    </row>
    <row r="14" spans="1:7" x14ac:dyDescent="0.2">
      <c r="A14" s="41">
        <f t="shared" si="0"/>
        <v>7</v>
      </c>
      <c r="B14" s="37" t="s">
        <v>894</v>
      </c>
      <c r="E14" s="43">
        <f t="shared" ca="1" si="1"/>
        <v>39407367</v>
      </c>
      <c r="G14" s="40"/>
    </row>
    <row r="15" spans="1:7" x14ac:dyDescent="0.2">
      <c r="A15" s="41">
        <f t="shared" si="0"/>
        <v>8</v>
      </c>
      <c r="E15" s="43"/>
      <c r="G15" s="40"/>
    </row>
    <row r="16" spans="1:7" x14ac:dyDescent="0.2">
      <c r="A16" s="41">
        <f t="shared" si="0"/>
        <v>9</v>
      </c>
      <c r="B16" s="44" t="s">
        <v>895</v>
      </c>
      <c r="C16" s="44"/>
      <c r="D16" s="44"/>
      <c r="E16" s="45">
        <f ca="1">SUM(E9:E15)</f>
        <v>2631107468</v>
      </c>
      <c r="G16" s="40"/>
    </row>
    <row r="17" spans="1:6" s="40" customFormat="1" x14ac:dyDescent="0.2">
      <c r="A17" s="41">
        <f t="shared" si="0"/>
        <v>10</v>
      </c>
      <c r="B17" s="37"/>
      <c r="C17" s="37"/>
      <c r="D17" s="37"/>
      <c r="E17" s="43"/>
      <c r="F17" s="39"/>
    </row>
    <row r="18" spans="1:6" s="40" customFormat="1" x14ac:dyDescent="0.2">
      <c r="A18" s="41">
        <f t="shared" si="0"/>
        <v>11</v>
      </c>
      <c r="B18" s="34" t="s">
        <v>896</v>
      </c>
      <c r="C18" s="42"/>
      <c r="D18" s="42"/>
      <c r="E18" s="43"/>
      <c r="F18" s="39"/>
    </row>
    <row r="19" spans="1:6" s="40" customFormat="1" x14ac:dyDescent="0.2">
      <c r="A19" s="41">
        <f t="shared" si="0"/>
        <v>12</v>
      </c>
      <c r="B19" s="37"/>
      <c r="C19" s="37"/>
      <c r="D19" s="37"/>
      <c r="E19" s="43"/>
      <c r="F19" s="39"/>
    </row>
    <row r="20" spans="1:6" s="40" customFormat="1" x14ac:dyDescent="0.2">
      <c r="A20" s="41">
        <f t="shared" si="0"/>
        <v>13</v>
      </c>
      <c r="B20" s="37" t="s">
        <v>897</v>
      </c>
      <c r="C20" s="37"/>
      <c r="D20" s="37"/>
      <c r="E20" s="43">
        <f t="shared" ref="E20:E34" ca="1" si="2">ROUND(SUMIF(CombWC_LineItem,$A20,Dec.13),0)</f>
        <v>3153311503</v>
      </c>
      <c r="F20" s="39"/>
    </row>
    <row r="21" spans="1:6" s="40" customFormat="1" x14ac:dyDescent="0.2">
      <c r="A21" s="41">
        <f t="shared" si="0"/>
        <v>14</v>
      </c>
      <c r="B21" s="37" t="s">
        <v>898</v>
      </c>
      <c r="C21" s="37"/>
      <c r="D21" s="37"/>
      <c r="E21" s="43">
        <f t="shared" ca="1" si="2"/>
        <v>-1104952284</v>
      </c>
      <c r="F21" s="39"/>
    </row>
    <row r="22" spans="1:6" s="40" customFormat="1" x14ac:dyDescent="0.2">
      <c r="A22" s="41">
        <f t="shared" si="0"/>
        <v>15</v>
      </c>
      <c r="B22" s="37" t="s">
        <v>899</v>
      </c>
      <c r="C22" s="37"/>
      <c r="D22" s="37"/>
      <c r="E22" s="43">
        <f t="shared" ca="1" si="2"/>
        <v>806558383</v>
      </c>
      <c r="F22" s="39"/>
    </row>
    <row r="23" spans="1:6" s="40" customFormat="1" x14ac:dyDescent="0.2">
      <c r="A23" s="41">
        <f t="shared" si="0"/>
        <v>16</v>
      </c>
      <c r="B23" s="37" t="s">
        <v>900</v>
      </c>
      <c r="C23" s="37"/>
      <c r="D23" s="37"/>
      <c r="E23" s="43">
        <f t="shared" ca="1" si="2"/>
        <v>-276064678</v>
      </c>
      <c r="F23" s="39"/>
    </row>
    <row r="24" spans="1:6" s="40" customFormat="1" x14ac:dyDescent="0.2">
      <c r="A24" s="41">
        <f t="shared" si="0"/>
        <v>17</v>
      </c>
      <c r="B24" s="37" t="s">
        <v>901</v>
      </c>
      <c r="C24" s="37"/>
      <c r="D24" s="37"/>
      <c r="E24" s="43">
        <f t="shared" ca="1" si="2"/>
        <v>0</v>
      </c>
      <c r="F24" s="39"/>
    </row>
    <row r="25" spans="1:6" s="40" customFormat="1" x14ac:dyDescent="0.2">
      <c r="A25" s="41">
        <f t="shared" si="0"/>
        <v>18</v>
      </c>
      <c r="B25" s="37" t="s">
        <v>902</v>
      </c>
      <c r="C25" s="37"/>
      <c r="D25" s="37"/>
      <c r="E25" s="43">
        <f t="shared" ca="1" si="2"/>
        <v>0</v>
      </c>
      <c r="F25" s="39"/>
    </row>
    <row r="26" spans="1:6" s="40" customFormat="1" x14ac:dyDescent="0.2">
      <c r="A26" s="41">
        <f t="shared" si="0"/>
        <v>19</v>
      </c>
      <c r="B26" s="37" t="s">
        <v>903</v>
      </c>
      <c r="C26" s="37"/>
      <c r="D26" s="37"/>
      <c r="E26" s="43">
        <f t="shared" ca="1" si="2"/>
        <v>246248091</v>
      </c>
      <c r="F26" s="39"/>
    </row>
    <row r="27" spans="1:6" s="40" customFormat="1" x14ac:dyDescent="0.2">
      <c r="A27" s="41">
        <f t="shared" si="0"/>
        <v>20</v>
      </c>
      <c r="B27" s="37" t="s">
        <v>904</v>
      </c>
      <c r="C27" s="37"/>
      <c r="D27" s="37"/>
      <c r="E27" s="43">
        <f t="shared" ca="1" si="2"/>
        <v>-72787130</v>
      </c>
      <c r="F27" s="39"/>
    </row>
    <row r="28" spans="1:6" s="40" customFormat="1" x14ac:dyDescent="0.2">
      <c r="A28" s="41">
        <f t="shared" si="0"/>
        <v>21</v>
      </c>
      <c r="B28" s="37" t="s">
        <v>905</v>
      </c>
      <c r="C28" s="37"/>
      <c r="D28" s="37"/>
      <c r="E28" s="43">
        <f t="shared" ca="1" si="2"/>
        <v>-3715685</v>
      </c>
      <c r="F28" s="39"/>
    </row>
    <row r="29" spans="1:6" s="40" customFormat="1" x14ac:dyDescent="0.2">
      <c r="A29" s="41">
        <f t="shared" si="0"/>
        <v>22</v>
      </c>
      <c r="B29" s="37" t="s">
        <v>906</v>
      </c>
      <c r="C29" s="37"/>
      <c r="D29" s="37"/>
      <c r="E29" s="43">
        <f t="shared" ca="1" si="2"/>
        <v>-457384589</v>
      </c>
      <c r="F29" s="39"/>
    </row>
    <row r="30" spans="1:6" s="40" customFormat="1" x14ac:dyDescent="0.2">
      <c r="A30" s="41">
        <f t="shared" si="0"/>
        <v>23</v>
      </c>
      <c r="B30" s="37" t="s">
        <v>907</v>
      </c>
      <c r="C30" s="37"/>
      <c r="D30" s="37"/>
      <c r="E30" s="43">
        <f t="shared" ca="1" si="2"/>
        <v>13004627</v>
      </c>
      <c r="F30" s="39"/>
    </row>
    <row r="31" spans="1:6" s="40" customFormat="1" x14ac:dyDescent="0.2">
      <c r="A31" s="41">
        <f t="shared" si="0"/>
        <v>24</v>
      </c>
      <c r="B31" s="46" t="s">
        <v>908</v>
      </c>
      <c r="C31" s="46"/>
      <c r="D31" s="46"/>
      <c r="E31" s="43">
        <f t="shared" ca="1" si="2"/>
        <v>-5003260</v>
      </c>
      <c r="F31" s="39"/>
    </row>
    <row r="32" spans="1:6" s="40" customFormat="1" x14ac:dyDescent="0.2">
      <c r="A32" s="41">
        <f t="shared" si="0"/>
        <v>25</v>
      </c>
      <c r="B32" s="37" t="s">
        <v>909</v>
      </c>
      <c r="C32" s="37"/>
      <c r="D32" s="37"/>
      <c r="E32" s="43">
        <f t="shared" ca="1" si="2"/>
        <v>5474396</v>
      </c>
      <c r="F32" s="39"/>
    </row>
    <row r="33" spans="1:6" s="40" customFormat="1" x14ac:dyDescent="0.2">
      <c r="A33" s="41">
        <f t="shared" si="0"/>
        <v>26</v>
      </c>
      <c r="B33" s="36" t="s">
        <v>910</v>
      </c>
      <c r="C33" s="36"/>
      <c r="D33" s="36"/>
      <c r="E33" s="43">
        <f t="shared" ca="1" si="2"/>
        <v>-6420873</v>
      </c>
      <c r="F33" s="39"/>
    </row>
    <row r="34" spans="1:6" s="40" customFormat="1" x14ac:dyDescent="0.2">
      <c r="A34" s="41">
        <f t="shared" si="0"/>
        <v>27</v>
      </c>
      <c r="B34" s="46" t="s">
        <v>911</v>
      </c>
      <c r="C34" s="46"/>
      <c r="D34" s="46"/>
      <c r="E34" s="43">
        <f t="shared" ca="1" si="2"/>
        <v>15108131</v>
      </c>
      <c r="F34" s="39"/>
    </row>
    <row r="35" spans="1:6" s="40" customFormat="1" x14ac:dyDescent="0.2">
      <c r="A35" s="41">
        <f t="shared" si="0"/>
        <v>28</v>
      </c>
      <c r="B35" s="42" t="s">
        <v>912</v>
      </c>
      <c r="C35" s="42"/>
      <c r="D35" s="42"/>
      <c r="E35" s="45">
        <f ca="1">SUM(E20:E34)</f>
        <v>2313376632</v>
      </c>
      <c r="F35" s="39"/>
    </row>
    <row r="36" spans="1:6" s="40" customFormat="1" ht="9" customHeight="1" x14ac:dyDescent="0.2">
      <c r="A36" s="41">
        <f t="shared" si="0"/>
        <v>29</v>
      </c>
      <c r="B36" s="47"/>
      <c r="C36" s="47"/>
      <c r="D36" s="47"/>
      <c r="E36" s="48"/>
      <c r="F36" s="39"/>
    </row>
    <row r="37" spans="1:6" s="40" customFormat="1" ht="9" customHeight="1" x14ac:dyDescent="0.2">
      <c r="A37" s="41">
        <f t="shared" si="0"/>
        <v>30</v>
      </c>
      <c r="B37" s="42"/>
      <c r="C37" s="42"/>
      <c r="D37" s="42"/>
      <c r="E37" s="48"/>
      <c r="F37" s="39"/>
    </row>
    <row r="38" spans="1:6" s="40" customFormat="1" x14ac:dyDescent="0.2">
      <c r="A38" s="41">
        <f t="shared" si="0"/>
        <v>31</v>
      </c>
      <c r="B38" s="34" t="s">
        <v>913</v>
      </c>
      <c r="C38" s="42"/>
      <c r="D38" s="42"/>
      <c r="E38" s="49"/>
      <c r="F38" s="39"/>
    </row>
    <row r="39" spans="1:6" s="40" customFormat="1" x14ac:dyDescent="0.2">
      <c r="A39" s="41">
        <f t="shared" si="0"/>
        <v>32</v>
      </c>
      <c r="B39" s="37"/>
      <c r="C39" s="37"/>
      <c r="D39" s="37"/>
      <c r="E39" s="49"/>
      <c r="F39" s="39"/>
    </row>
    <row r="40" spans="1:6" s="40" customFormat="1" x14ac:dyDescent="0.2">
      <c r="A40" s="41">
        <f t="shared" si="0"/>
        <v>33</v>
      </c>
      <c r="B40" s="47" t="s">
        <v>914</v>
      </c>
      <c r="C40" s="47"/>
      <c r="D40" s="47"/>
      <c r="E40" s="43">
        <f ca="1">ROUND(SUMIF(CombWC_LineItem,$A40,Dec.13),0)</f>
        <v>140251525</v>
      </c>
      <c r="F40" s="39"/>
    </row>
    <row r="41" spans="1:6" s="52" customFormat="1" x14ac:dyDescent="0.2">
      <c r="A41" s="41">
        <f t="shared" si="0"/>
        <v>34</v>
      </c>
      <c r="B41" s="47" t="s">
        <v>915</v>
      </c>
      <c r="C41" s="47"/>
      <c r="D41" s="47"/>
      <c r="E41" s="50">
        <f ca="1">ROUND(SUMIF(CombWC_LineItem,$A41,Dec.13),0)</f>
        <v>2205475</v>
      </c>
      <c r="F41" s="51"/>
    </row>
    <row r="42" spans="1:6" s="52" customFormat="1" x14ac:dyDescent="0.2">
      <c r="A42" s="41">
        <f t="shared" si="0"/>
        <v>35</v>
      </c>
      <c r="B42" s="53" t="s">
        <v>916</v>
      </c>
      <c r="C42" s="53"/>
      <c r="D42" s="53"/>
      <c r="E42" s="48">
        <f ca="1">SUM(E40:E41)</f>
        <v>142457000</v>
      </c>
      <c r="F42" s="51"/>
    </row>
    <row r="43" spans="1:6" s="40" customFormat="1" x14ac:dyDescent="0.2">
      <c r="A43" s="41">
        <f t="shared" si="0"/>
        <v>36</v>
      </c>
      <c r="B43" s="37"/>
      <c r="C43" s="37"/>
      <c r="D43" s="37"/>
      <c r="E43" s="49"/>
      <c r="F43" s="39"/>
    </row>
    <row r="44" spans="1:6" s="40" customFormat="1" x14ac:dyDescent="0.2">
      <c r="A44" s="41">
        <f t="shared" si="0"/>
        <v>37</v>
      </c>
      <c r="B44" s="34" t="s">
        <v>917</v>
      </c>
      <c r="C44" s="42"/>
      <c r="D44" s="42"/>
      <c r="E44" s="39"/>
      <c r="F44" s="39"/>
    </row>
    <row r="45" spans="1:6" s="40" customFormat="1" x14ac:dyDescent="0.2">
      <c r="A45" s="41">
        <f t="shared" si="0"/>
        <v>38</v>
      </c>
      <c r="B45" s="42"/>
      <c r="C45" s="42"/>
      <c r="D45" s="42"/>
      <c r="E45" s="43"/>
      <c r="F45" s="39"/>
    </row>
    <row r="46" spans="1:6" s="40" customFormat="1" x14ac:dyDescent="0.2">
      <c r="A46" s="41">
        <f t="shared" si="0"/>
        <v>39</v>
      </c>
      <c r="B46" s="54" t="s">
        <v>918</v>
      </c>
      <c r="C46" s="54"/>
      <c r="D46" s="54"/>
      <c r="E46" s="43">
        <f t="shared" ref="E46:E57" ca="1" si="3">ROUND(SUMIF(CombWC_LineItem,$A46,Dec.13),0)</f>
        <v>4570350</v>
      </c>
      <c r="F46" s="39"/>
    </row>
    <row r="47" spans="1:6" s="39" customFormat="1" x14ac:dyDescent="0.2">
      <c r="A47" s="41">
        <f t="shared" si="0"/>
        <v>40</v>
      </c>
      <c r="B47" s="55" t="s">
        <v>919</v>
      </c>
      <c r="C47" s="55"/>
      <c r="D47" s="55"/>
      <c r="E47" s="43">
        <f t="shared" ca="1" si="3"/>
        <v>89531286</v>
      </c>
    </row>
    <row r="48" spans="1:6" s="40" customFormat="1" x14ac:dyDescent="0.2">
      <c r="A48" s="41">
        <f t="shared" si="0"/>
        <v>41</v>
      </c>
      <c r="B48" s="54" t="s">
        <v>920</v>
      </c>
      <c r="C48" s="54"/>
      <c r="D48" s="54"/>
      <c r="E48" s="43">
        <f t="shared" ca="1" si="3"/>
        <v>12149478</v>
      </c>
      <c r="F48" s="39"/>
    </row>
    <row r="49" spans="1:6" s="40" customFormat="1" x14ac:dyDescent="0.2">
      <c r="A49" s="41">
        <f t="shared" si="0"/>
        <v>42</v>
      </c>
      <c r="B49" s="56" t="s">
        <v>921</v>
      </c>
      <c r="C49" s="56"/>
      <c r="D49" s="56"/>
      <c r="E49" s="43">
        <f t="shared" ca="1" si="3"/>
        <v>-13</v>
      </c>
      <c r="F49" s="39"/>
    </row>
    <row r="50" spans="1:6" s="40" customFormat="1" x14ac:dyDescent="0.2">
      <c r="A50" s="41">
        <f t="shared" si="0"/>
        <v>43</v>
      </c>
      <c r="B50" s="56" t="s">
        <v>922</v>
      </c>
      <c r="C50" s="56"/>
      <c r="D50" s="56"/>
      <c r="E50" s="43">
        <f t="shared" ca="1" si="3"/>
        <v>39777</v>
      </c>
      <c r="F50" s="39"/>
    </row>
    <row r="51" spans="1:6" s="40" customFormat="1" x14ac:dyDescent="0.2">
      <c r="A51" s="41">
        <f t="shared" si="0"/>
        <v>44</v>
      </c>
      <c r="B51" s="56" t="s">
        <v>923</v>
      </c>
      <c r="C51" s="56"/>
      <c r="D51" s="56"/>
      <c r="E51" s="43">
        <f t="shared" ca="1" si="3"/>
        <v>-28365553</v>
      </c>
      <c r="F51" s="39"/>
    </row>
    <row r="52" spans="1:6" s="40" customFormat="1" x14ac:dyDescent="0.2">
      <c r="A52" s="41">
        <f t="shared" si="0"/>
        <v>45</v>
      </c>
      <c r="B52" s="56" t="s">
        <v>924</v>
      </c>
      <c r="C52" s="56"/>
      <c r="D52" s="56"/>
      <c r="E52" s="43">
        <f t="shared" ca="1" si="3"/>
        <v>1608735</v>
      </c>
      <c r="F52" s="39"/>
    </row>
    <row r="53" spans="1:6" s="40" customFormat="1" x14ac:dyDescent="0.2">
      <c r="A53" s="41">
        <f t="shared" si="0"/>
        <v>46</v>
      </c>
      <c r="B53" s="56" t="s">
        <v>925</v>
      </c>
      <c r="C53" s="56"/>
      <c r="D53" s="56"/>
      <c r="E53" s="43">
        <f t="shared" ca="1" si="3"/>
        <v>26078468</v>
      </c>
      <c r="F53" s="39"/>
    </row>
    <row r="54" spans="1:6" s="40" customFormat="1" x14ac:dyDescent="0.2">
      <c r="A54" s="41">
        <f t="shared" si="0"/>
        <v>47</v>
      </c>
      <c r="B54" s="47" t="s">
        <v>926</v>
      </c>
      <c r="C54" s="47"/>
      <c r="D54" s="47"/>
      <c r="E54" s="43">
        <f t="shared" ca="1" si="3"/>
        <v>-5726659</v>
      </c>
      <c r="F54" s="39"/>
    </row>
    <row r="55" spans="1:6" s="40" customFormat="1" x14ac:dyDescent="0.2">
      <c r="A55" s="41">
        <f t="shared" si="0"/>
        <v>48</v>
      </c>
      <c r="B55" s="57" t="s">
        <v>927</v>
      </c>
      <c r="C55" s="57"/>
      <c r="D55" s="57"/>
      <c r="E55" s="43">
        <f t="shared" ca="1" si="3"/>
        <v>0</v>
      </c>
      <c r="F55" s="39"/>
    </row>
    <row r="56" spans="1:6" s="40" customFormat="1" x14ac:dyDescent="0.2">
      <c r="A56" s="41">
        <f t="shared" si="0"/>
        <v>49</v>
      </c>
      <c r="B56" s="57" t="s">
        <v>928</v>
      </c>
      <c r="C56" s="57"/>
      <c r="D56" s="57"/>
      <c r="E56" s="43">
        <f t="shared" ca="1" si="3"/>
        <v>91523</v>
      </c>
      <c r="F56" s="39"/>
    </row>
    <row r="57" spans="1:6" s="40" customFormat="1" x14ac:dyDescent="0.2">
      <c r="A57" s="41">
        <f t="shared" si="0"/>
        <v>50</v>
      </c>
      <c r="B57" s="47" t="s">
        <v>929</v>
      </c>
      <c r="C57" s="47"/>
      <c r="D57" s="47"/>
      <c r="E57" s="43">
        <f t="shared" ca="1" si="3"/>
        <v>-817339</v>
      </c>
      <c r="F57" s="39"/>
    </row>
    <row r="58" spans="1:6" s="52" customFormat="1" x14ac:dyDescent="0.2">
      <c r="A58" s="41">
        <f t="shared" si="0"/>
        <v>51</v>
      </c>
      <c r="B58" s="53" t="s">
        <v>930</v>
      </c>
      <c r="C58" s="53"/>
      <c r="D58" s="53"/>
      <c r="E58" s="58">
        <f ca="1">SUM(E46:E57)</f>
        <v>99160053</v>
      </c>
      <c r="F58" s="51"/>
    </row>
    <row r="59" spans="1:6" s="52" customFormat="1" x14ac:dyDescent="0.2">
      <c r="A59" s="41">
        <f t="shared" si="0"/>
        <v>52</v>
      </c>
      <c r="B59" s="47"/>
      <c r="C59" s="47"/>
      <c r="D59" s="47"/>
      <c r="E59" s="59"/>
      <c r="F59" s="51"/>
    </row>
    <row r="60" spans="1:6" s="40" customFormat="1" ht="13.5" thickBot="1" x14ac:dyDescent="0.25">
      <c r="A60" s="41">
        <f t="shared" si="0"/>
        <v>53</v>
      </c>
      <c r="B60" s="47" t="s">
        <v>931</v>
      </c>
      <c r="C60" s="131" t="s">
        <v>5466</v>
      </c>
      <c r="D60" s="47"/>
      <c r="E60" s="60">
        <f ca="1">SUM(E58,E42,E35)</f>
        <v>2554993685</v>
      </c>
      <c r="F60" s="39"/>
    </row>
    <row r="61" spans="1:6" s="40" customFormat="1" ht="13.5" thickTop="1" x14ac:dyDescent="0.2">
      <c r="A61" s="41">
        <f t="shared" si="0"/>
        <v>54</v>
      </c>
      <c r="B61" s="55"/>
      <c r="C61" s="55"/>
      <c r="D61" s="55"/>
      <c r="E61" s="36"/>
      <c r="F61" s="39"/>
    </row>
    <row r="62" spans="1:6" s="40" customFormat="1" ht="13.5" thickBot="1" x14ac:dyDescent="0.25">
      <c r="A62" s="41">
        <f t="shared" si="0"/>
        <v>55</v>
      </c>
      <c r="B62" s="55" t="s">
        <v>932</v>
      </c>
      <c r="C62" s="122" t="s">
        <v>5467</v>
      </c>
      <c r="D62" s="55"/>
      <c r="E62" s="61">
        <f ca="1">E16-E60</f>
        <v>76113783</v>
      </c>
      <c r="F62" s="39"/>
    </row>
    <row r="63" spans="1:6" s="40" customFormat="1" ht="14.25" customHeight="1" thickTop="1" x14ac:dyDescent="0.2">
      <c r="A63" s="41">
        <f t="shared" si="0"/>
        <v>56</v>
      </c>
      <c r="B63" s="47"/>
      <c r="C63" s="47"/>
      <c r="D63" s="47"/>
      <c r="E63" s="55"/>
      <c r="F63" s="39"/>
    </row>
    <row r="64" spans="1:6" s="40" customFormat="1" ht="14.25" hidden="1" customHeight="1" x14ac:dyDescent="0.2">
      <c r="A64" s="41">
        <f t="shared" si="0"/>
        <v>57</v>
      </c>
      <c r="B64" s="47"/>
      <c r="C64" s="47"/>
      <c r="D64" s="47"/>
      <c r="E64" s="62"/>
      <c r="F64" s="39"/>
    </row>
    <row r="65" spans="1:6" s="40" customFormat="1" ht="14.25" hidden="1" customHeight="1" x14ac:dyDescent="0.2">
      <c r="A65" s="41">
        <f t="shared" si="0"/>
        <v>58</v>
      </c>
      <c r="B65" s="47"/>
      <c r="C65" s="47"/>
      <c r="D65" s="47"/>
      <c r="E65" s="62"/>
      <c r="F65" s="39"/>
    </row>
    <row r="66" spans="1:6" s="40" customFormat="1" ht="14.25" hidden="1" customHeight="1" x14ac:dyDescent="0.2">
      <c r="A66" s="41">
        <f t="shared" si="0"/>
        <v>59</v>
      </c>
      <c r="B66" s="47"/>
      <c r="C66" s="47"/>
      <c r="D66" s="47"/>
      <c r="E66" s="62"/>
      <c r="F66" s="39"/>
    </row>
    <row r="67" spans="1:6" s="40" customFormat="1" hidden="1" x14ac:dyDescent="0.2">
      <c r="A67" s="41">
        <f t="shared" si="0"/>
        <v>60</v>
      </c>
      <c r="B67" s="47"/>
      <c r="C67" s="47"/>
      <c r="D67" s="47"/>
      <c r="E67" s="59"/>
      <c r="F67" s="39"/>
    </row>
    <row r="68" spans="1:6" s="40" customFormat="1" ht="25.5" customHeight="1" x14ac:dyDescent="0.2">
      <c r="A68" s="41">
        <f t="shared" si="0"/>
        <v>61</v>
      </c>
      <c r="B68" s="132" t="s">
        <v>933</v>
      </c>
      <c r="C68" s="132"/>
      <c r="D68" s="132"/>
      <c r="E68" s="132"/>
      <c r="F68" s="39"/>
    </row>
    <row r="69" spans="1:6" s="40" customFormat="1" x14ac:dyDescent="0.2">
      <c r="A69" s="41"/>
      <c r="B69" s="63"/>
      <c r="C69" s="63"/>
      <c r="D69" s="63"/>
      <c r="E69" s="59"/>
      <c r="F69" s="39"/>
    </row>
    <row r="70" spans="1:6" s="40" customFormat="1" x14ac:dyDescent="0.2">
      <c r="A70" s="41">
        <f>A68+1</f>
        <v>62</v>
      </c>
      <c r="B70" s="37" t="s">
        <v>934</v>
      </c>
      <c r="C70" s="128" t="s">
        <v>5459</v>
      </c>
      <c r="D70" s="37"/>
      <c r="E70" s="64">
        <f ca="1">E60</f>
        <v>2554993685</v>
      </c>
      <c r="F70" s="39"/>
    </row>
    <row r="71" spans="1:6" s="40" customFormat="1" x14ac:dyDescent="0.2">
      <c r="A71" s="41">
        <f t="shared" ref="A71:A76" si="4">A70+1</f>
        <v>63</v>
      </c>
      <c r="B71" s="37" t="s">
        <v>935</v>
      </c>
      <c r="C71" s="37"/>
      <c r="D71" s="37"/>
      <c r="E71" s="43"/>
      <c r="F71" s="39"/>
    </row>
    <row r="72" spans="1:6" s="40" customFormat="1" x14ac:dyDescent="0.2">
      <c r="A72" s="41">
        <f t="shared" si="4"/>
        <v>64</v>
      </c>
      <c r="B72" s="65" t="s">
        <v>936</v>
      </c>
      <c r="C72" s="65"/>
      <c r="D72" s="65"/>
      <c r="E72" s="43">
        <f ca="1">-E40</f>
        <v>-140251525</v>
      </c>
      <c r="F72" s="39"/>
    </row>
    <row r="73" spans="1:6" s="40" customFormat="1" x14ac:dyDescent="0.2">
      <c r="A73" s="41">
        <f t="shared" si="4"/>
        <v>65</v>
      </c>
      <c r="B73" s="37" t="s">
        <v>937</v>
      </c>
      <c r="C73" s="37"/>
      <c r="D73" s="37"/>
      <c r="E73" s="50">
        <f ca="1">-E41</f>
        <v>-2205475</v>
      </c>
      <c r="F73" s="39"/>
    </row>
    <row r="74" spans="1:6" s="40" customFormat="1" x14ac:dyDescent="0.2">
      <c r="A74" s="41">
        <f t="shared" si="4"/>
        <v>66</v>
      </c>
      <c r="B74" s="37" t="s">
        <v>938</v>
      </c>
      <c r="C74" s="128" t="s">
        <v>5460</v>
      </c>
      <c r="D74" s="37"/>
      <c r="E74" s="43">
        <f ca="1">SUM(E70:E73)</f>
        <v>2412536685</v>
      </c>
      <c r="F74" s="39"/>
    </row>
    <row r="75" spans="1:6" s="40" customFormat="1" x14ac:dyDescent="0.2">
      <c r="A75" s="41">
        <f t="shared" si="4"/>
        <v>67</v>
      </c>
      <c r="B75" s="37"/>
      <c r="C75" s="37"/>
      <c r="D75" s="37"/>
      <c r="E75" s="43"/>
      <c r="F75" s="39"/>
    </row>
    <row r="76" spans="1:6" s="40" customFormat="1" x14ac:dyDescent="0.2">
      <c r="A76" s="41">
        <f t="shared" si="4"/>
        <v>68</v>
      </c>
      <c r="B76" s="37" t="s">
        <v>939</v>
      </c>
      <c r="C76" s="128" t="s">
        <v>5461</v>
      </c>
      <c r="D76" s="37"/>
      <c r="E76" s="59">
        <f ca="1">E62</f>
        <v>76113783</v>
      </c>
      <c r="F76" s="105"/>
    </row>
    <row r="77" spans="1:6" s="40" customFormat="1" x14ac:dyDescent="0.2">
      <c r="A77" s="41"/>
      <c r="B77" s="37"/>
      <c r="C77" s="37"/>
      <c r="D77" s="37"/>
      <c r="E77" s="59"/>
      <c r="F77" s="105"/>
    </row>
    <row r="78" spans="1:6" s="40" customFormat="1" x14ac:dyDescent="0.2">
      <c r="A78" s="41">
        <f>+A76+1</f>
        <v>69</v>
      </c>
      <c r="B78" s="37" t="s">
        <v>940</v>
      </c>
      <c r="C78" s="128" t="s">
        <v>5462</v>
      </c>
      <c r="D78" s="37"/>
      <c r="E78" s="66">
        <f ca="1">E76/E74</f>
        <v>3.1549274866259705E-2</v>
      </c>
      <c r="F78" s="105"/>
    </row>
    <row r="79" spans="1:6" s="40" customFormat="1" x14ac:dyDescent="0.2">
      <c r="A79" s="41">
        <f>+A78+1</f>
        <v>70</v>
      </c>
      <c r="B79" s="37"/>
      <c r="C79" s="37"/>
      <c r="D79" s="37"/>
      <c r="E79" s="64"/>
      <c r="F79" s="105"/>
    </row>
    <row r="80" spans="1:6" s="40" customFormat="1" ht="13.5" thickBot="1" x14ac:dyDescent="0.25">
      <c r="A80" s="41">
        <f t="shared" ref="A80:A84" si="5">A79+1</f>
        <v>71</v>
      </c>
      <c r="B80" s="37" t="s">
        <v>912</v>
      </c>
      <c r="C80" s="128" t="s">
        <v>5463</v>
      </c>
      <c r="D80" s="37"/>
      <c r="E80" s="67">
        <f ca="1">E35</f>
        <v>2313376632</v>
      </c>
      <c r="F80" s="105"/>
    </row>
    <row r="81" spans="1:6" s="40" customFormat="1" ht="14.25" thickTop="1" thickBot="1" x14ac:dyDescent="0.25">
      <c r="A81" s="41">
        <f t="shared" si="5"/>
        <v>72</v>
      </c>
      <c r="B81" s="37"/>
      <c r="C81" s="37"/>
      <c r="D81" s="37"/>
      <c r="E81" s="68"/>
      <c r="F81" s="105"/>
    </row>
    <row r="82" spans="1:6" s="40" customFormat="1" ht="14.25" thickTop="1" thickBot="1" x14ac:dyDescent="0.25">
      <c r="A82" s="41">
        <f t="shared" si="5"/>
        <v>73</v>
      </c>
      <c r="B82" s="37" t="s">
        <v>941</v>
      </c>
      <c r="C82" s="128" t="s">
        <v>5464</v>
      </c>
      <c r="D82" s="37"/>
      <c r="E82" s="67">
        <f ca="1">E80*E78</f>
        <v>72985355.232150123</v>
      </c>
      <c r="F82" s="105"/>
    </row>
    <row r="83" spans="1:6" s="40" customFormat="1" ht="14.25" thickTop="1" thickBot="1" x14ac:dyDescent="0.25">
      <c r="A83" s="41">
        <f t="shared" si="5"/>
        <v>74</v>
      </c>
      <c r="B83" s="37"/>
      <c r="C83" s="37"/>
      <c r="D83" s="37"/>
      <c r="E83" s="68"/>
      <c r="F83" s="39"/>
    </row>
    <row r="84" spans="1:6" s="40" customFormat="1" ht="14.25" thickTop="1" thickBot="1" x14ac:dyDescent="0.25">
      <c r="A84" s="41">
        <f t="shared" si="5"/>
        <v>75</v>
      </c>
      <c r="B84" s="37" t="s">
        <v>942</v>
      </c>
      <c r="C84" s="128" t="s">
        <v>5465</v>
      </c>
      <c r="D84" s="37"/>
      <c r="E84" s="67">
        <f ca="1">E76-E82</f>
        <v>3128427.7678498775</v>
      </c>
      <c r="F84" s="39"/>
    </row>
    <row r="85" spans="1:6" s="40" customFormat="1" ht="13.5" thickTop="1" x14ac:dyDescent="0.2">
      <c r="A85" s="41"/>
      <c r="B85" s="47"/>
      <c r="C85" s="47"/>
      <c r="D85" s="47"/>
      <c r="E85" s="55"/>
      <c r="F85" s="39"/>
    </row>
    <row r="86" spans="1:6" s="40" customFormat="1" x14ac:dyDescent="0.2">
      <c r="A86" s="41"/>
      <c r="B86" s="47"/>
      <c r="C86" s="47"/>
      <c r="D86" s="47"/>
      <c r="E86" s="59"/>
      <c r="F86" s="39"/>
    </row>
    <row r="87" spans="1:6" s="40" customFormat="1" x14ac:dyDescent="0.2">
      <c r="A87" s="41"/>
      <c r="B87" s="37"/>
      <c r="C87" s="37"/>
      <c r="D87" s="37"/>
      <c r="E87" s="69"/>
      <c r="F87" s="39"/>
    </row>
  </sheetData>
  <mergeCells count="5">
    <mergeCell ref="A1:E1"/>
    <mergeCell ref="A2:E2"/>
    <mergeCell ref="A3:E3"/>
    <mergeCell ref="A4:E4"/>
    <mergeCell ref="B68:E68"/>
  </mergeCells>
  <pageMargins left="0.7" right="0.7" top="1" bottom="0.75" header="0.65" footer="0.8"/>
  <pageSetup scale="66" orientation="portrait" r:id="rId1"/>
  <headerFooter scaleWithDoc="0">
    <oddHeader>&amp;R&amp;"Times New Roman,Regular"Exhibit No.___ (BAE-4)
Dockets UE-140188/UG-140189
Page 1 of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AA3167"/>
  <sheetViews>
    <sheetView tabSelected="1" view="pageLayout" topLeftCell="E1" zoomScaleNormal="100" workbookViewId="0">
      <selection activeCell="E2" sqref="E2"/>
    </sheetView>
  </sheetViews>
  <sheetFormatPr defaultRowHeight="12.75" x14ac:dyDescent="0.2"/>
  <cols>
    <col min="1" max="1" width="7.42578125" bestFit="1" customWidth="1"/>
    <col min="3" max="3" width="0" hidden="1" customWidth="1"/>
    <col min="4" max="4" width="13.140625" hidden="1" customWidth="1"/>
    <col min="5" max="5" width="38.42578125" bestFit="1" customWidth="1"/>
    <col min="6" max="6" width="19.7109375" customWidth="1"/>
    <col min="7" max="18" width="16.5703125" hidden="1" customWidth="1"/>
    <col min="19" max="19" width="16.5703125" customWidth="1"/>
    <col min="20" max="20" width="16.5703125" style="6" bestFit="1" customWidth="1"/>
    <col min="21" max="21" width="15.5703125" hidden="1" customWidth="1"/>
    <col min="22" max="22" width="22.85546875" hidden="1" customWidth="1"/>
    <col min="23" max="23" width="11.85546875" hidden="1" customWidth="1"/>
    <col min="24" max="24" width="16.140625" hidden="1" customWidth="1"/>
    <col min="25" max="26" width="0" hidden="1" customWidth="1"/>
    <col min="27" max="27" width="11.5703125" hidden="1" customWidth="1"/>
    <col min="276" max="276" width="16.5703125" bestFit="1" customWidth="1"/>
    <col min="532" max="532" width="16.5703125" bestFit="1" customWidth="1"/>
    <col min="788" max="788" width="16.5703125" bestFit="1" customWidth="1"/>
    <col min="1044" max="1044" width="16.5703125" bestFit="1" customWidth="1"/>
    <col min="1300" max="1300" width="16.5703125" bestFit="1" customWidth="1"/>
    <col min="1556" max="1556" width="16.5703125" bestFit="1" customWidth="1"/>
    <col min="1812" max="1812" width="16.5703125" bestFit="1" customWidth="1"/>
    <col min="2068" max="2068" width="16.5703125" bestFit="1" customWidth="1"/>
    <col min="2324" max="2324" width="16.5703125" bestFit="1" customWidth="1"/>
    <col min="2580" max="2580" width="16.5703125" bestFit="1" customWidth="1"/>
    <col min="2836" max="2836" width="16.5703125" bestFit="1" customWidth="1"/>
    <col min="3092" max="3092" width="16.5703125" bestFit="1" customWidth="1"/>
    <col min="3348" max="3348" width="16.5703125" bestFit="1" customWidth="1"/>
    <col min="3604" max="3604" width="16.5703125" bestFit="1" customWidth="1"/>
    <col min="3860" max="3860" width="16.5703125" bestFit="1" customWidth="1"/>
    <col min="4116" max="4116" width="16.5703125" bestFit="1" customWidth="1"/>
    <col min="4372" max="4372" width="16.5703125" bestFit="1" customWidth="1"/>
    <col min="4628" max="4628" width="16.5703125" bestFit="1" customWidth="1"/>
    <col min="4884" max="4884" width="16.5703125" bestFit="1" customWidth="1"/>
    <col min="5140" max="5140" width="16.5703125" bestFit="1" customWidth="1"/>
    <col min="5396" max="5396" width="16.5703125" bestFit="1" customWidth="1"/>
    <col min="5652" max="5652" width="16.5703125" bestFit="1" customWidth="1"/>
    <col min="5908" max="5908" width="16.5703125" bestFit="1" customWidth="1"/>
    <col min="6164" max="6164" width="16.5703125" bestFit="1" customWidth="1"/>
    <col min="6420" max="6420" width="16.5703125" bestFit="1" customWidth="1"/>
    <col min="6676" max="6676" width="16.5703125" bestFit="1" customWidth="1"/>
    <col min="6932" max="6932" width="16.5703125" bestFit="1" customWidth="1"/>
    <col min="7188" max="7188" width="16.5703125" bestFit="1" customWidth="1"/>
    <col min="7444" max="7444" width="16.5703125" bestFit="1" customWidth="1"/>
    <col min="7700" max="7700" width="16.5703125" bestFit="1" customWidth="1"/>
    <col min="7956" max="7956" width="16.5703125" bestFit="1" customWidth="1"/>
    <col min="8212" max="8212" width="16.5703125" bestFit="1" customWidth="1"/>
    <col min="8468" max="8468" width="16.5703125" bestFit="1" customWidth="1"/>
    <col min="8724" max="8724" width="16.5703125" bestFit="1" customWidth="1"/>
    <col min="8980" max="8980" width="16.5703125" bestFit="1" customWidth="1"/>
    <col min="9236" max="9236" width="16.5703125" bestFit="1" customWidth="1"/>
    <col min="9492" max="9492" width="16.5703125" bestFit="1" customWidth="1"/>
    <col min="9748" max="9748" width="16.5703125" bestFit="1" customWidth="1"/>
    <col min="10004" max="10004" width="16.5703125" bestFit="1" customWidth="1"/>
    <col min="10260" max="10260" width="16.5703125" bestFit="1" customWidth="1"/>
    <col min="10516" max="10516" width="16.5703125" bestFit="1" customWidth="1"/>
    <col min="10772" max="10772" width="16.5703125" bestFit="1" customWidth="1"/>
    <col min="11028" max="11028" width="16.5703125" bestFit="1" customWidth="1"/>
    <col min="11284" max="11284" width="16.5703125" bestFit="1" customWidth="1"/>
    <col min="11540" max="11540" width="16.5703125" bestFit="1" customWidth="1"/>
    <col min="11796" max="11796" width="16.5703125" bestFit="1" customWidth="1"/>
    <col min="12052" max="12052" width="16.5703125" bestFit="1" customWidth="1"/>
    <col min="12308" max="12308" width="16.5703125" bestFit="1" customWidth="1"/>
    <col min="12564" max="12564" width="16.5703125" bestFit="1" customWidth="1"/>
    <col min="12820" max="12820" width="16.5703125" bestFit="1" customWidth="1"/>
    <col min="13076" max="13076" width="16.5703125" bestFit="1" customWidth="1"/>
    <col min="13332" max="13332" width="16.5703125" bestFit="1" customWidth="1"/>
    <col min="13588" max="13588" width="16.5703125" bestFit="1" customWidth="1"/>
    <col min="13844" max="13844" width="16.5703125" bestFit="1" customWidth="1"/>
    <col min="14100" max="14100" width="16.5703125" bestFit="1" customWidth="1"/>
    <col min="14356" max="14356" width="16.5703125" bestFit="1" customWidth="1"/>
    <col min="14612" max="14612" width="16.5703125" bestFit="1" customWidth="1"/>
    <col min="14868" max="14868" width="16.5703125" bestFit="1" customWidth="1"/>
    <col min="15124" max="15124" width="16.5703125" bestFit="1" customWidth="1"/>
    <col min="15380" max="15380" width="16.5703125" bestFit="1" customWidth="1"/>
    <col min="15636" max="15636" width="16.5703125" bestFit="1" customWidth="1"/>
    <col min="15892" max="15892" width="16.5703125" bestFit="1" customWidth="1"/>
    <col min="16148" max="16148" width="16.5703125" bestFit="1" customWidth="1"/>
  </cols>
  <sheetData>
    <row r="1" spans="1:27" x14ac:dyDescent="0.2">
      <c r="B1" s="7" t="s">
        <v>1528</v>
      </c>
      <c r="C1" s="7" t="s">
        <v>1529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4"/>
      <c r="U1" s="7"/>
      <c r="V1" s="7"/>
      <c r="W1" s="7"/>
      <c r="X1" s="7"/>
      <c r="Y1" s="7"/>
      <c r="Z1" s="7"/>
    </row>
    <row r="2" spans="1:27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4"/>
      <c r="U2" s="7"/>
      <c r="V2" s="7"/>
      <c r="W2" s="7"/>
      <c r="X2" s="7"/>
      <c r="Y2" s="7"/>
      <c r="Z2" s="7"/>
    </row>
    <row r="3" spans="1:27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  <c r="U3" s="7"/>
      <c r="V3" s="7"/>
      <c r="W3" s="7"/>
      <c r="X3" s="7"/>
      <c r="Y3" s="7"/>
      <c r="Z3" s="7"/>
    </row>
    <row r="4" spans="1:27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4"/>
      <c r="U4" s="5" t="s">
        <v>943</v>
      </c>
      <c r="V4" s="7"/>
      <c r="W4" s="7"/>
      <c r="X4" s="7"/>
      <c r="Y4" s="7"/>
      <c r="Z4" s="7"/>
    </row>
    <row r="5" spans="1:27" ht="36" x14ac:dyDescent="0.2">
      <c r="A5" s="70" t="s">
        <v>5439</v>
      </c>
      <c r="B5" s="2" t="s">
        <v>1036</v>
      </c>
      <c r="C5" s="2" t="s">
        <v>948</v>
      </c>
      <c r="D5" s="2" t="s">
        <v>949</v>
      </c>
      <c r="E5" s="2" t="s">
        <v>947</v>
      </c>
      <c r="F5" s="2" t="s">
        <v>2464</v>
      </c>
      <c r="G5" s="2" t="s">
        <v>5347</v>
      </c>
      <c r="H5" s="2" t="s">
        <v>5348</v>
      </c>
      <c r="I5" s="2" t="s">
        <v>5349</v>
      </c>
      <c r="J5" s="2" t="s">
        <v>5350</v>
      </c>
      <c r="K5" s="2" t="s">
        <v>5351</v>
      </c>
      <c r="L5" s="2" t="s">
        <v>5352</v>
      </c>
      <c r="M5" s="2" t="s">
        <v>5353</v>
      </c>
      <c r="N5" s="2" t="s">
        <v>5354</v>
      </c>
      <c r="O5" s="2" t="s">
        <v>5355</v>
      </c>
      <c r="P5" s="2" t="s">
        <v>5356</v>
      </c>
      <c r="Q5" s="2" t="s">
        <v>5357</v>
      </c>
      <c r="R5" s="2" t="s">
        <v>5358</v>
      </c>
      <c r="S5" s="2" t="s">
        <v>5359</v>
      </c>
      <c r="T5" s="2" t="s">
        <v>5360</v>
      </c>
      <c r="U5" s="2" t="s">
        <v>944</v>
      </c>
      <c r="V5" s="2" t="s">
        <v>5361</v>
      </c>
      <c r="W5" s="2" t="s">
        <v>5362</v>
      </c>
      <c r="X5" s="2" t="s">
        <v>5363</v>
      </c>
      <c r="Y5" s="2" t="s">
        <v>5364</v>
      </c>
      <c r="Z5" s="2" t="s">
        <v>5365</v>
      </c>
      <c r="AA5" s="2" t="s">
        <v>5365</v>
      </c>
    </row>
    <row r="6" spans="1:27" hidden="1" x14ac:dyDescent="0.2">
      <c r="B6" t="s">
        <v>0</v>
      </c>
      <c r="C6" t="s">
        <v>2</v>
      </c>
      <c r="D6" t="s">
        <v>3</v>
      </c>
      <c r="E6" t="s">
        <v>1</v>
      </c>
      <c r="F6" t="s">
        <v>2484</v>
      </c>
      <c r="G6" s="11">
        <v>182556599.31999999</v>
      </c>
      <c r="H6" s="11">
        <v>183106988.69999999</v>
      </c>
      <c r="I6" s="11">
        <v>184109419.94</v>
      </c>
      <c r="J6" s="11">
        <v>190294932.03999999</v>
      </c>
      <c r="K6" s="11">
        <v>190926375.38999999</v>
      </c>
      <c r="L6" s="11">
        <v>196247282.72999999</v>
      </c>
      <c r="M6" s="11">
        <v>199519310.34</v>
      </c>
      <c r="N6" s="11">
        <v>204661324.97999999</v>
      </c>
      <c r="O6" s="11">
        <v>207743118.13</v>
      </c>
      <c r="P6" s="11">
        <v>219739645.87</v>
      </c>
      <c r="Q6" s="11">
        <v>222580367.80000001</v>
      </c>
      <c r="R6" s="11">
        <v>223885114.03999999</v>
      </c>
      <c r="S6" s="11">
        <v>219035696.47</v>
      </c>
      <c r="T6" s="6">
        <f>(G6+S6+SUM(H6:R6)*2)/24</f>
        <v>201967502.32124999</v>
      </c>
      <c r="U6" s="1">
        <v>19</v>
      </c>
      <c r="V6" t="s">
        <v>903</v>
      </c>
      <c r="W6">
        <v>19</v>
      </c>
      <c r="X6" t="s">
        <v>903</v>
      </c>
      <c r="Y6" s="1">
        <v>0</v>
      </c>
      <c r="Z6" s="1">
        <v>0</v>
      </c>
      <c r="AA6" s="26" t="str">
        <f>U6&amp;"."&amp;Y6&amp;"."&amp;Z6</f>
        <v>19.0.0</v>
      </c>
    </row>
    <row r="7" spans="1:27" hidden="1" x14ac:dyDescent="0.2">
      <c r="B7" t="s">
        <v>0</v>
      </c>
      <c r="C7" t="s">
        <v>2</v>
      </c>
      <c r="D7" t="s">
        <v>4</v>
      </c>
      <c r="E7" t="s">
        <v>1</v>
      </c>
      <c r="F7" t="s">
        <v>2485</v>
      </c>
      <c r="G7" s="11">
        <v>18462057.77</v>
      </c>
      <c r="H7" s="11">
        <v>18556794</v>
      </c>
      <c r="I7" s="11">
        <v>18908500.370000001</v>
      </c>
      <c r="J7" s="11">
        <v>19025126.23</v>
      </c>
      <c r="K7" s="11">
        <v>19019910.18</v>
      </c>
      <c r="L7" s="11">
        <v>23346534.489999998</v>
      </c>
      <c r="M7" s="11">
        <v>23584627.41</v>
      </c>
      <c r="N7" s="11">
        <v>23688208.359999999</v>
      </c>
      <c r="O7" s="11">
        <v>23659864.059999999</v>
      </c>
      <c r="P7" s="11">
        <v>23630155.98</v>
      </c>
      <c r="Q7" s="11">
        <v>23666628.969999999</v>
      </c>
      <c r="R7" s="11">
        <v>23761536.899999999</v>
      </c>
      <c r="S7" s="11">
        <v>23524560.850000001</v>
      </c>
      <c r="T7" s="6">
        <f t="shared" ref="T7:T70" si="0">(G7+S7+SUM(H7:R7)*2)/24</f>
        <v>21820099.688333333</v>
      </c>
      <c r="U7" s="1">
        <v>19</v>
      </c>
      <c r="V7" t="s">
        <v>903</v>
      </c>
      <c r="W7">
        <v>19</v>
      </c>
      <c r="X7" t="s">
        <v>903</v>
      </c>
      <c r="Y7" s="1">
        <v>0</v>
      </c>
      <c r="Z7" s="1">
        <v>0</v>
      </c>
      <c r="AA7" s="26" t="str">
        <f t="shared" ref="AA7:AA70" si="1">U7&amp;"."&amp;Y7&amp;"."&amp;Z7</f>
        <v>19.0.0</v>
      </c>
    </row>
    <row r="8" spans="1:27" hidden="1" x14ac:dyDescent="0.2">
      <c r="B8" t="s">
        <v>0</v>
      </c>
      <c r="C8" t="s">
        <v>2</v>
      </c>
      <c r="D8" t="s">
        <v>5</v>
      </c>
      <c r="E8" t="s">
        <v>1</v>
      </c>
      <c r="F8" t="s">
        <v>2486</v>
      </c>
      <c r="G8" s="11">
        <v>11672630.41</v>
      </c>
      <c r="H8" s="11">
        <v>11677650.789999999</v>
      </c>
      <c r="I8" s="11">
        <v>11691027.359999999</v>
      </c>
      <c r="J8" s="11">
        <v>11691275.470000001</v>
      </c>
      <c r="K8" s="11">
        <v>11758760.210000001</v>
      </c>
      <c r="L8" s="11">
        <v>11804287.199999999</v>
      </c>
      <c r="M8" s="11">
        <v>11930379.710000001</v>
      </c>
      <c r="N8" s="11">
        <v>11875128.77</v>
      </c>
      <c r="O8" s="11">
        <v>11873540.039999999</v>
      </c>
      <c r="P8" s="11">
        <v>11873623.220000001</v>
      </c>
      <c r="Q8" s="11">
        <v>11830223.390000001</v>
      </c>
      <c r="R8" s="11">
        <v>11868042.119999999</v>
      </c>
      <c r="S8" s="11">
        <v>11895541.050000001</v>
      </c>
      <c r="T8" s="6">
        <f t="shared" si="0"/>
        <v>11804835.334166668</v>
      </c>
      <c r="U8" s="1">
        <v>19</v>
      </c>
      <c r="V8" t="s">
        <v>903</v>
      </c>
      <c r="W8">
        <v>19</v>
      </c>
      <c r="X8" t="s">
        <v>903</v>
      </c>
      <c r="Y8" s="1">
        <v>0</v>
      </c>
      <c r="Z8" s="1">
        <v>0</v>
      </c>
      <c r="AA8" s="26" t="str">
        <f t="shared" si="1"/>
        <v>19.0.0</v>
      </c>
    </row>
    <row r="9" spans="1:27" hidden="1" x14ac:dyDescent="0.2">
      <c r="B9" t="s">
        <v>0</v>
      </c>
      <c r="C9" t="s">
        <v>2</v>
      </c>
      <c r="D9" t="s">
        <v>6</v>
      </c>
      <c r="E9" t="s">
        <v>1</v>
      </c>
      <c r="F9" t="s">
        <v>2487</v>
      </c>
      <c r="G9" s="11">
        <v>9936911.2200000007</v>
      </c>
      <c r="H9" s="11">
        <v>9937785.1099999994</v>
      </c>
      <c r="I9" s="11">
        <v>10185135.43</v>
      </c>
      <c r="J9" s="11">
        <v>10234357.279999999</v>
      </c>
      <c r="K9" s="11">
        <v>10248675.130000001</v>
      </c>
      <c r="L9" s="11">
        <v>10390324.92</v>
      </c>
      <c r="M9" s="11">
        <v>10499813.77</v>
      </c>
      <c r="N9" s="11">
        <v>10557310.220000001</v>
      </c>
      <c r="O9" s="11">
        <v>10562470.970000001</v>
      </c>
      <c r="P9" s="11">
        <v>10574152.74</v>
      </c>
      <c r="Q9" s="11">
        <v>10532031.119999999</v>
      </c>
      <c r="R9" s="11">
        <v>10532131.16</v>
      </c>
      <c r="S9" s="11">
        <v>10486779.789999999</v>
      </c>
      <c r="T9" s="6">
        <f t="shared" si="0"/>
        <v>10372169.446249999</v>
      </c>
      <c r="U9" s="1">
        <v>19</v>
      </c>
      <c r="V9" t="s">
        <v>903</v>
      </c>
      <c r="W9">
        <v>19</v>
      </c>
      <c r="X9" t="s">
        <v>903</v>
      </c>
      <c r="Y9" s="1">
        <v>0</v>
      </c>
      <c r="Z9" s="1">
        <v>0</v>
      </c>
      <c r="AA9" s="26" t="str">
        <f t="shared" si="1"/>
        <v>19.0.0</v>
      </c>
    </row>
    <row r="10" spans="1:27" hidden="1" x14ac:dyDescent="0.2">
      <c r="B10" t="s">
        <v>0</v>
      </c>
      <c r="C10" t="s">
        <v>7</v>
      </c>
      <c r="D10" t="s">
        <v>4</v>
      </c>
      <c r="E10" t="s">
        <v>1</v>
      </c>
      <c r="F10" t="s">
        <v>2488</v>
      </c>
      <c r="G10" s="11">
        <v>1768240339.24</v>
      </c>
      <c r="H10" s="11">
        <v>1769212066.3199999</v>
      </c>
      <c r="I10" s="11">
        <v>1778483330.5599999</v>
      </c>
      <c r="J10" s="11">
        <v>1785629109.0699999</v>
      </c>
      <c r="K10" s="11">
        <v>1787458170.3399999</v>
      </c>
      <c r="L10" s="11">
        <v>1794063013.6600001</v>
      </c>
      <c r="M10" s="11">
        <v>1804474022.9300001</v>
      </c>
      <c r="N10" s="11">
        <v>1807948451.8900001</v>
      </c>
      <c r="O10" s="11">
        <v>1809610858.8900001</v>
      </c>
      <c r="P10" s="11">
        <v>1818729385.1099999</v>
      </c>
      <c r="Q10" s="11">
        <v>1817917692.1300001</v>
      </c>
      <c r="R10" s="11">
        <v>1819849880.8499999</v>
      </c>
      <c r="S10" s="11">
        <v>1827535282.1700001</v>
      </c>
      <c r="T10" s="6">
        <f t="shared" si="0"/>
        <v>1799271982.7045834</v>
      </c>
      <c r="U10" s="1">
        <v>13</v>
      </c>
      <c r="V10" t="s">
        <v>903</v>
      </c>
      <c r="W10">
        <v>19</v>
      </c>
      <c r="X10" t="s">
        <v>903</v>
      </c>
      <c r="Y10" s="1">
        <v>0</v>
      </c>
      <c r="Z10" s="1">
        <v>0</v>
      </c>
      <c r="AA10" s="26" t="str">
        <f t="shared" si="1"/>
        <v>13.0.0</v>
      </c>
    </row>
    <row r="11" spans="1:27" hidden="1" x14ac:dyDescent="0.2">
      <c r="B11" t="s">
        <v>0</v>
      </c>
      <c r="C11" t="s">
        <v>7</v>
      </c>
      <c r="D11" t="s">
        <v>5</v>
      </c>
      <c r="E11" t="s">
        <v>1</v>
      </c>
      <c r="F11" t="s">
        <v>2489</v>
      </c>
      <c r="G11" s="11">
        <v>461751592.35000002</v>
      </c>
      <c r="H11" s="11">
        <v>452382305.39999998</v>
      </c>
      <c r="I11" s="11">
        <v>454593428.60000002</v>
      </c>
      <c r="J11" s="11">
        <v>456158205.19999999</v>
      </c>
      <c r="K11" s="11">
        <v>469230825.18000001</v>
      </c>
      <c r="L11" s="11">
        <v>470529315.85000002</v>
      </c>
      <c r="M11" s="11">
        <v>472374716.41000003</v>
      </c>
      <c r="N11" s="11">
        <v>473575024.99000001</v>
      </c>
      <c r="O11" s="11">
        <v>475161673.54000002</v>
      </c>
      <c r="P11" s="11">
        <v>477187914.63</v>
      </c>
      <c r="Q11" s="11">
        <v>479670141.98000002</v>
      </c>
      <c r="R11" s="11">
        <v>480692898.08999997</v>
      </c>
      <c r="S11" s="11">
        <v>483782492.11000001</v>
      </c>
      <c r="T11" s="6">
        <f t="shared" si="0"/>
        <v>469526957.67500001</v>
      </c>
      <c r="U11" s="1">
        <v>13</v>
      </c>
      <c r="V11" t="s">
        <v>903</v>
      </c>
      <c r="W11">
        <v>19</v>
      </c>
      <c r="X11" t="s">
        <v>903</v>
      </c>
      <c r="Y11" s="1">
        <v>0</v>
      </c>
      <c r="Z11" s="1">
        <v>0</v>
      </c>
      <c r="AA11" s="26" t="str">
        <f t="shared" si="1"/>
        <v>13.0.0</v>
      </c>
    </row>
    <row r="12" spans="1:27" hidden="1" x14ac:dyDescent="0.2">
      <c r="B12" t="s">
        <v>0</v>
      </c>
      <c r="C12" t="s">
        <v>7</v>
      </c>
      <c r="D12" t="s">
        <v>8</v>
      </c>
      <c r="E12" t="s">
        <v>1</v>
      </c>
      <c r="F12" t="s">
        <v>2490</v>
      </c>
      <c r="G12" s="11">
        <v>254172.19</v>
      </c>
      <c r="H12" s="11">
        <v>257198.22</v>
      </c>
      <c r="I12" s="11">
        <v>257198.22</v>
      </c>
      <c r="J12" s="11">
        <v>256620.89</v>
      </c>
      <c r="K12" s="11">
        <v>260368.69</v>
      </c>
      <c r="L12" s="11">
        <v>260368.69</v>
      </c>
      <c r="M12" s="11">
        <v>260368.69</v>
      </c>
      <c r="N12" s="11">
        <v>259469.39</v>
      </c>
      <c r="O12" s="11">
        <v>259469.39</v>
      </c>
      <c r="P12" s="11">
        <v>251971.26</v>
      </c>
      <c r="Q12" s="11">
        <v>251971.26</v>
      </c>
      <c r="R12" s="11">
        <v>276986.78999999998</v>
      </c>
      <c r="S12" s="11">
        <v>278421.14</v>
      </c>
      <c r="T12" s="6">
        <f t="shared" si="0"/>
        <v>259857.34625000003</v>
      </c>
      <c r="U12" s="1">
        <v>13</v>
      </c>
      <c r="V12" t="s">
        <v>903</v>
      </c>
      <c r="W12">
        <v>19</v>
      </c>
      <c r="X12" t="s">
        <v>903</v>
      </c>
      <c r="Y12" s="1">
        <v>0</v>
      </c>
      <c r="Z12" s="1">
        <v>0</v>
      </c>
      <c r="AA12" s="26" t="str">
        <f t="shared" si="1"/>
        <v>13.0.0</v>
      </c>
    </row>
    <row r="13" spans="1:27" hidden="1" x14ac:dyDescent="0.2">
      <c r="B13" t="s">
        <v>0</v>
      </c>
      <c r="C13" t="s">
        <v>7</v>
      </c>
      <c r="D13" t="s">
        <v>6</v>
      </c>
      <c r="E13" t="s">
        <v>1</v>
      </c>
      <c r="F13" t="s">
        <v>2491</v>
      </c>
      <c r="G13" s="11">
        <v>812678790.10000002</v>
      </c>
      <c r="H13" s="11">
        <v>813895040.25999999</v>
      </c>
      <c r="I13" s="11">
        <v>818375796.52999997</v>
      </c>
      <c r="J13" s="11">
        <v>827874178.27999997</v>
      </c>
      <c r="K13" s="11">
        <v>833378268.99000001</v>
      </c>
      <c r="L13" s="11">
        <v>839751006.74000001</v>
      </c>
      <c r="M13" s="11">
        <v>844757453.60000002</v>
      </c>
      <c r="N13" s="11">
        <v>847072166.70000005</v>
      </c>
      <c r="O13" s="11">
        <v>849822338.47000003</v>
      </c>
      <c r="P13" s="11">
        <v>855174943.25</v>
      </c>
      <c r="Q13" s="11">
        <v>859652349.82000005</v>
      </c>
      <c r="R13" s="11">
        <v>863090748.55999994</v>
      </c>
      <c r="S13" s="11">
        <v>864047587.13</v>
      </c>
      <c r="T13" s="6">
        <f t="shared" si="0"/>
        <v>840933956.65124989</v>
      </c>
      <c r="U13" s="1">
        <v>13</v>
      </c>
      <c r="V13" t="s">
        <v>903</v>
      </c>
      <c r="W13">
        <v>19</v>
      </c>
      <c r="X13" t="s">
        <v>903</v>
      </c>
      <c r="Y13" s="1">
        <v>0</v>
      </c>
      <c r="Z13" s="1">
        <v>0</v>
      </c>
      <c r="AA13" s="26" t="str">
        <f t="shared" si="1"/>
        <v>13.0.0</v>
      </c>
    </row>
    <row r="14" spans="1:27" hidden="1" x14ac:dyDescent="0.2">
      <c r="B14" t="s">
        <v>0</v>
      </c>
      <c r="C14" t="s">
        <v>9</v>
      </c>
      <c r="D14" t="s">
        <v>3</v>
      </c>
      <c r="E14" t="s">
        <v>1</v>
      </c>
      <c r="F14" t="s">
        <v>2492</v>
      </c>
      <c r="G14" s="11">
        <v>5052684.82</v>
      </c>
      <c r="H14" s="11">
        <v>5052684.82</v>
      </c>
      <c r="I14" s="11">
        <v>5052684.82</v>
      </c>
      <c r="J14" s="11">
        <v>5056988.62</v>
      </c>
      <c r="K14" s="11">
        <v>5063261.58</v>
      </c>
      <c r="L14" s="11">
        <v>5091604.9400000004</v>
      </c>
      <c r="M14" s="11">
        <v>5091604.9400000004</v>
      </c>
      <c r="N14" s="11">
        <v>5098169.37</v>
      </c>
      <c r="O14" s="11">
        <v>5098169.37</v>
      </c>
      <c r="P14" s="11">
        <v>5098169.37</v>
      </c>
      <c r="Q14" s="11">
        <v>5098169.37</v>
      </c>
      <c r="R14" s="11">
        <v>5102442.3899999997</v>
      </c>
      <c r="S14" s="11">
        <v>5102442.3899999997</v>
      </c>
      <c r="T14" s="6">
        <f t="shared" si="0"/>
        <v>5081792.7662499994</v>
      </c>
      <c r="U14" s="1">
        <v>15</v>
      </c>
      <c r="V14" t="s">
        <v>903</v>
      </c>
      <c r="W14">
        <v>19</v>
      </c>
      <c r="X14" t="s">
        <v>903</v>
      </c>
      <c r="Y14" s="1">
        <v>0</v>
      </c>
      <c r="Z14" s="1">
        <v>0</v>
      </c>
      <c r="AA14" s="26" t="str">
        <f t="shared" si="1"/>
        <v>15.0.0</v>
      </c>
    </row>
    <row r="15" spans="1:27" hidden="1" x14ac:dyDescent="0.2">
      <c r="B15" t="s">
        <v>0</v>
      </c>
      <c r="C15" t="s">
        <v>9</v>
      </c>
      <c r="D15" t="s">
        <v>4</v>
      </c>
      <c r="E15" t="s">
        <v>1</v>
      </c>
      <c r="F15" t="s">
        <v>2493</v>
      </c>
      <c r="G15" s="11">
        <v>40010041.579999998</v>
      </c>
      <c r="H15" s="11">
        <v>40005247.100000001</v>
      </c>
      <c r="I15" s="11">
        <v>40011484.479999997</v>
      </c>
      <c r="J15" s="11">
        <v>40016178.509999998</v>
      </c>
      <c r="K15" s="11">
        <v>40153727.840000004</v>
      </c>
      <c r="L15" s="11">
        <v>40121057.009999998</v>
      </c>
      <c r="M15" s="11">
        <v>40166025.969999999</v>
      </c>
      <c r="N15" s="11">
        <v>40083994.719999999</v>
      </c>
      <c r="O15" s="11">
        <v>40137043.020000003</v>
      </c>
      <c r="P15" s="11">
        <v>40408461.340000004</v>
      </c>
      <c r="Q15" s="11">
        <v>40368983.530000001</v>
      </c>
      <c r="R15" s="11">
        <v>40341475.520000003</v>
      </c>
      <c r="S15" s="11">
        <v>40389030.020000003</v>
      </c>
      <c r="T15" s="6">
        <f t="shared" si="0"/>
        <v>40167767.903333329</v>
      </c>
      <c r="U15" s="1">
        <v>15</v>
      </c>
      <c r="V15" t="s">
        <v>903</v>
      </c>
      <c r="W15">
        <v>19</v>
      </c>
      <c r="X15" t="s">
        <v>903</v>
      </c>
      <c r="Y15" s="1">
        <v>0</v>
      </c>
      <c r="Z15" s="1">
        <v>0</v>
      </c>
      <c r="AA15" s="26" t="str">
        <f t="shared" si="1"/>
        <v>15.0.0</v>
      </c>
    </row>
    <row r="16" spans="1:27" hidden="1" x14ac:dyDescent="0.2">
      <c r="B16" t="s">
        <v>0</v>
      </c>
      <c r="C16" t="s">
        <v>9</v>
      </c>
      <c r="D16" t="s">
        <v>10</v>
      </c>
      <c r="E16" t="s">
        <v>1</v>
      </c>
      <c r="F16" t="s">
        <v>2494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6">
        <f t="shared" si="0"/>
        <v>0</v>
      </c>
      <c r="U16" s="1"/>
      <c r="V16" t="s">
        <v>903</v>
      </c>
      <c r="W16">
        <v>19</v>
      </c>
      <c r="X16" t="s">
        <v>903</v>
      </c>
      <c r="Y16" s="1"/>
      <c r="Z16" s="1"/>
      <c r="AA16" s="26"/>
    </row>
    <row r="17" spans="2:27" hidden="1" x14ac:dyDescent="0.2">
      <c r="B17" t="s">
        <v>0</v>
      </c>
      <c r="C17" t="s">
        <v>9</v>
      </c>
      <c r="D17" t="s">
        <v>11</v>
      </c>
      <c r="E17" t="s">
        <v>1</v>
      </c>
      <c r="F17" t="s">
        <v>2495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6">
        <f t="shared" si="0"/>
        <v>0</v>
      </c>
      <c r="U17" s="1"/>
      <c r="V17" t="s">
        <v>903</v>
      </c>
      <c r="W17">
        <v>19</v>
      </c>
      <c r="X17" t="s">
        <v>903</v>
      </c>
      <c r="Y17" s="1"/>
      <c r="Z17" s="1"/>
      <c r="AA17" s="26"/>
    </row>
    <row r="18" spans="2:27" hidden="1" x14ac:dyDescent="0.2">
      <c r="B18" t="s">
        <v>0</v>
      </c>
      <c r="C18" t="s">
        <v>9</v>
      </c>
      <c r="D18" t="s">
        <v>5</v>
      </c>
      <c r="E18" t="s">
        <v>1</v>
      </c>
      <c r="F18" t="s">
        <v>2496</v>
      </c>
      <c r="G18" s="11">
        <v>163146447.91</v>
      </c>
      <c r="H18" s="11">
        <v>162644943.86000001</v>
      </c>
      <c r="I18" s="11">
        <v>162798579.15000001</v>
      </c>
      <c r="J18" s="11">
        <v>163250428.15000001</v>
      </c>
      <c r="K18" s="11">
        <v>162894704.91</v>
      </c>
      <c r="L18" s="11">
        <v>163924198.09</v>
      </c>
      <c r="M18" s="11">
        <v>165438085.19999999</v>
      </c>
      <c r="N18" s="11">
        <v>165926825.66999999</v>
      </c>
      <c r="O18" s="11">
        <v>166500571.75</v>
      </c>
      <c r="P18" s="11">
        <v>167088512.19</v>
      </c>
      <c r="Q18" s="11">
        <v>167712836.69999999</v>
      </c>
      <c r="R18" s="11">
        <v>168653783.78</v>
      </c>
      <c r="S18" s="11">
        <v>169809016.66999999</v>
      </c>
      <c r="T18" s="6">
        <f t="shared" si="0"/>
        <v>165275933.47833332</v>
      </c>
      <c r="U18" s="1">
        <v>15</v>
      </c>
      <c r="V18" t="s">
        <v>903</v>
      </c>
      <c r="W18">
        <v>19</v>
      </c>
      <c r="X18" t="s">
        <v>903</v>
      </c>
      <c r="Y18" s="1">
        <v>0</v>
      </c>
      <c r="Z18" s="1">
        <v>0</v>
      </c>
      <c r="AA18" s="26" t="str">
        <f t="shared" si="1"/>
        <v>15.0.0</v>
      </c>
    </row>
    <row r="19" spans="2:27" hidden="1" x14ac:dyDescent="0.2">
      <c r="B19" t="s">
        <v>0</v>
      </c>
      <c r="C19" t="s">
        <v>9</v>
      </c>
      <c r="D19" t="s">
        <v>12</v>
      </c>
      <c r="E19" t="s">
        <v>1</v>
      </c>
      <c r="F19" t="s">
        <v>2497</v>
      </c>
      <c r="G19" s="11">
        <v>257672654.90000001</v>
      </c>
      <c r="H19" s="11">
        <v>257495451.93000001</v>
      </c>
      <c r="I19" s="11">
        <v>261903075.13</v>
      </c>
      <c r="J19" s="11">
        <v>263417898.34999999</v>
      </c>
      <c r="K19" s="11">
        <v>263707221.87</v>
      </c>
      <c r="L19" s="11">
        <v>268477581.19</v>
      </c>
      <c r="M19" s="11">
        <v>270597394.75</v>
      </c>
      <c r="N19" s="11">
        <v>272646552.39999998</v>
      </c>
      <c r="O19" s="11">
        <v>274839004.06999999</v>
      </c>
      <c r="P19" s="11">
        <v>276182893.67000002</v>
      </c>
      <c r="Q19" s="11">
        <v>277317064.05000001</v>
      </c>
      <c r="R19" s="11">
        <v>278478113.42000002</v>
      </c>
      <c r="S19" s="11">
        <v>281651926.57999998</v>
      </c>
      <c r="T19" s="6">
        <f t="shared" si="0"/>
        <v>269560378.46416664</v>
      </c>
      <c r="U19" s="1">
        <v>15</v>
      </c>
      <c r="V19" t="s">
        <v>903</v>
      </c>
      <c r="W19">
        <v>19</v>
      </c>
      <c r="X19" t="s">
        <v>903</v>
      </c>
      <c r="Y19" s="1">
        <v>0</v>
      </c>
      <c r="Z19" s="1">
        <v>0</v>
      </c>
      <c r="AA19" s="26" t="str">
        <f t="shared" si="1"/>
        <v>15.0.0</v>
      </c>
    </row>
    <row r="20" spans="2:27" hidden="1" x14ac:dyDescent="0.2">
      <c r="B20" t="s">
        <v>0</v>
      </c>
      <c r="C20" t="s">
        <v>9</v>
      </c>
      <c r="D20" t="s">
        <v>6</v>
      </c>
      <c r="E20" t="s">
        <v>1</v>
      </c>
      <c r="F20" t="s">
        <v>2498</v>
      </c>
      <c r="G20" s="11">
        <v>311229522.5</v>
      </c>
      <c r="H20" s="11">
        <v>311624285.69</v>
      </c>
      <c r="I20" s="11">
        <v>315768119.49000001</v>
      </c>
      <c r="J20" s="11">
        <v>316985021.36000001</v>
      </c>
      <c r="K20" s="11">
        <v>317707037.33999997</v>
      </c>
      <c r="L20" s="11">
        <v>321361866.83999997</v>
      </c>
      <c r="M20" s="11">
        <v>324940308.20999998</v>
      </c>
      <c r="N20" s="11">
        <v>328179784.20999998</v>
      </c>
      <c r="O20" s="11">
        <v>331364244.44999999</v>
      </c>
      <c r="P20" s="11">
        <v>334379919.82999998</v>
      </c>
      <c r="Q20" s="11">
        <v>337152073.69999999</v>
      </c>
      <c r="R20" s="11">
        <v>339226185.57999998</v>
      </c>
      <c r="S20" s="11">
        <v>340971344.26999998</v>
      </c>
      <c r="T20" s="6">
        <f t="shared" si="0"/>
        <v>325399106.67374992</v>
      </c>
      <c r="U20" s="1">
        <v>15</v>
      </c>
      <c r="V20" t="s">
        <v>903</v>
      </c>
      <c r="W20">
        <v>19</v>
      </c>
      <c r="X20" t="s">
        <v>903</v>
      </c>
      <c r="Y20" s="1">
        <v>0</v>
      </c>
      <c r="Z20" s="1">
        <v>0</v>
      </c>
      <c r="AA20" s="26" t="str">
        <f t="shared" si="1"/>
        <v>15.0.0</v>
      </c>
    </row>
    <row r="21" spans="2:27" hidden="1" x14ac:dyDescent="0.2">
      <c r="B21" t="s">
        <v>0</v>
      </c>
      <c r="C21" t="s">
        <v>13</v>
      </c>
      <c r="D21" t="s">
        <v>13</v>
      </c>
      <c r="E21" t="s">
        <v>1</v>
      </c>
      <c r="F21" t="s">
        <v>2499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6">
        <f t="shared" si="0"/>
        <v>0</v>
      </c>
      <c r="U21" s="1"/>
      <c r="V21" t="s">
        <v>903</v>
      </c>
      <c r="W21">
        <v>19</v>
      </c>
      <c r="X21" t="s">
        <v>903</v>
      </c>
      <c r="Y21" s="1"/>
      <c r="Z21" s="1"/>
      <c r="AA21" s="26"/>
    </row>
    <row r="22" spans="2:27" hidden="1" x14ac:dyDescent="0.2">
      <c r="B22" t="s">
        <v>14</v>
      </c>
      <c r="C22" t="s">
        <v>2</v>
      </c>
      <c r="D22" t="s">
        <v>3</v>
      </c>
      <c r="E22" t="s">
        <v>15</v>
      </c>
      <c r="F22" t="s">
        <v>2500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-325.5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6">
        <f t="shared" si="0"/>
        <v>-27.125</v>
      </c>
      <c r="U22" s="1">
        <v>13</v>
      </c>
      <c r="V22" t="s">
        <v>903</v>
      </c>
      <c r="W22">
        <v>19</v>
      </c>
      <c r="X22" t="s">
        <v>903</v>
      </c>
      <c r="Y22" s="1">
        <v>0</v>
      </c>
      <c r="Z22" s="1">
        <v>0</v>
      </c>
      <c r="AA22" s="29" t="str">
        <f t="shared" si="1"/>
        <v>13.0.0</v>
      </c>
    </row>
    <row r="23" spans="2:27" hidden="1" x14ac:dyDescent="0.2">
      <c r="B23" t="s">
        <v>14</v>
      </c>
      <c r="C23" t="s">
        <v>7</v>
      </c>
      <c r="D23" t="s">
        <v>5</v>
      </c>
      <c r="E23" t="s">
        <v>15</v>
      </c>
      <c r="F23" t="s">
        <v>2501</v>
      </c>
      <c r="G23" s="11">
        <v>-2063509</v>
      </c>
      <c r="H23" s="11">
        <v>-2063509</v>
      </c>
      <c r="I23" s="11">
        <v>-2063509</v>
      </c>
      <c r="J23" s="11">
        <v>-2063509</v>
      </c>
      <c r="K23" s="11">
        <v>-2063509</v>
      </c>
      <c r="L23" s="11">
        <v>-2063509</v>
      </c>
      <c r="M23" s="11">
        <v>-2063509</v>
      </c>
      <c r="N23" s="11">
        <v>-2063509</v>
      </c>
      <c r="O23" s="11">
        <v>-2063509</v>
      </c>
      <c r="P23" s="11">
        <v>-2063509</v>
      </c>
      <c r="Q23" s="11">
        <v>-2063509</v>
      </c>
      <c r="R23" s="11">
        <v>-2063509</v>
      </c>
      <c r="S23" s="11">
        <v>-2063509</v>
      </c>
      <c r="T23" s="6">
        <f t="shared" si="0"/>
        <v>-2063509</v>
      </c>
      <c r="U23" s="1">
        <v>13</v>
      </c>
      <c r="V23" t="s">
        <v>903</v>
      </c>
      <c r="W23">
        <v>19</v>
      </c>
      <c r="X23" t="s">
        <v>903</v>
      </c>
      <c r="Y23" s="1">
        <v>0</v>
      </c>
      <c r="Z23" s="1">
        <v>0</v>
      </c>
      <c r="AA23" s="26" t="str">
        <f t="shared" si="1"/>
        <v>13.0.0</v>
      </c>
    </row>
    <row r="24" spans="2:27" hidden="1" x14ac:dyDescent="0.2">
      <c r="B24" t="s">
        <v>14</v>
      </c>
      <c r="C24" t="s">
        <v>7</v>
      </c>
      <c r="D24" t="s">
        <v>6</v>
      </c>
      <c r="E24" t="s">
        <v>15</v>
      </c>
      <c r="F24" t="s">
        <v>2502</v>
      </c>
      <c r="G24" s="11">
        <v>-5247725</v>
      </c>
      <c r="H24" s="11">
        <v>-5247725</v>
      </c>
      <c r="I24" s="11">
        <v>-5247725</v>
      </c>
      <c r="J24" s="11">
        <v>-5247725</v>
      </c>
      <c r="K24" s="11">
        <v>-5247725</v>
      </c>
      <c r="L24" s="11">
        <v>-5247725</v>
      </c>
      <c r="M24" s="11">
        <v>-5247725</v>
      </c>
      <c r="N24" s="11">
        <v>-5247725</v>
      </c>
      <c r="O24" s="11">
        <v>-5247725</v>
      </c>
      <c r="P24" s="11">
        <v>-5247725</v>
      </c>
      <c r="Q24" s="11">
        <v>-5247725</v>
      </c>
      <c r="R24" s="11">
        <v>-5247725</v>
      </c>
      <c r="S24" s="11">
        <v>-5247725</v>
      </c>
      <c r="T24" s="6">
        <f t="shared" si="0"/>
        <v>-5247725</v>
      </c>
      <c r="U24" s="1">
        <v>13</v>
      </c>
      <c r="V24" t="s">
        <v>903</v>
      </c>
      <c r="W24">
        <v>19</v>
      </c>
      <c r="X24" t="s">
        <v>903</v>
      </c>
      <c r="Y24" s="1">
        <v>0</v>
      </c>
      <c r="Z24" s="1">
        <v>0</v>
      </c>
      <c r="AA24" s="26" t="str">
        <f t="shared" si="1"/>
        <v>13.0.0</v>
      </c>
    </row>
    <row r="25" spans="2:27" hidden="1" x14ac:dyDescent="0.2">
      <c r="B25" t="s">
        <v>16</v>
      </c>
      <c r="C25" t="s">
        <v>7</v>
      </c>
      <c r="D25" t="s">
        <v>5</v>
      </c>
      <c r="E25" t="s">
        <v>17</v>
      </c>
      <c r="F25" t="s">
        <v>2503</v>
      </c>
      <c r="G25" s="11">
        <v>-2600000</v>
      </c>
      <c r="H25" s="11">
        <v>-2600000</v>
      </c>
      <c r="I25" s="11">
        <v>-2600000</v>
      </c>
      <c r="J25" s="11">
        <v>-2600000</v>
      </c>
      <c r="K25" s="11">
        <v>-2600000</v>
      </c>
      <c r="L25" s="11">
        <v>-2600000</v>
      </c>
      <c r="M25" s="11">
        <v>-2600000</v>
      </c>
      <c r="N25" s="11">
        <v>-2600000</v>
      </c>
      <c r="O25" s="11">
        <v>-2600000</v>
      </c>
      <c r="P25" s="11">
        <v>-2600000</v>
      </c>
      <c r="Q25" s="11">
        <v>-2600000</v>
      </c>
      <c r="R25" s="11">
        <v>-2600000</v>
      </c>
      <c r="S25" s="11">
        <v>-2600000</v>
      </c>
      <c r="T25" s="6">
        <f t="shared" si="0"/>
        <v>-2600000</v>
      </c>
      <c r="U25" s="1">
        <v>13</v>
      </c>
      <c r="V25" t="s">
        <v>903</v>
      </c>
      <c r="W25">
        <v>19</v>
      </c>
      <c r="X25" t="s">
        <v>903</v>
      </c>
      <c r="Y25" s="1">
        <v>0</v>
      </c>
      <c r="Z25" s="1">
        <v>0</v>
      </c>
      <c r="AA25" s="26" t="str">
        <f t="shared" si="1"/>
        <v>13.0.0</v>
      </c>
    </row>
    <row r="26" spans="2:27" hidden="1" x14ac:dyDescent="0.2">
      <c r="B26" t="s">
        <v>1037</v>
      </c>
      <c r="C26" t="s">
        <v>7</v>
      </c>
      <c r="D26" t="s">
        <v>5</v>
      </c>
      <c r="E26" t="s">
        <v>1038</v>
      </c>
      <c r="F26" t="s">
        <v>2504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6">
        <f t="shared" si="0"/>
        <v>0</v>
      </c>
      <c r="U26" s="1"/>
      <c r="V26" t="s">
        <v>903</v>
      </c>
      <c r="W26">
        <v>19</v>
      </c>
      <c r="X26" t="s">
        <v>903</v>
      </c>
      <c r="Y26" s="1"/>
      <c r="Z26" s="1"/>
      <c r="AA26" s="26"/>
    </row>
    <row r="27" spans="2:27" hidden="1" x14ac:dyDescent="0.2">
      <c r="B27" t="s">
        <v>18</v>
      </c>
      <c r="C27" t="s">
        <v>2</v>
      </c>
      <c r="D27" t="s">
        <v>3</v>
      </c>
      <c r="E27" t="s">
        <v>19</v>
      </c>
      <c r="F27" t="s">
        <v>2505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6">
        <f t="shared" si="0"/>
        <v>0</v>
      </c>
      <c r="U27" s="1"/>
      <c r="V27" t="s">
        <v>903</v>
      </c>
      <c r="W27">
        <v>19</v>
      </c>
      <c r="X27" t="s">
        <v>903</v>
      </c>
      <c r="Y27" s="1"/>
      <c r="Z27" s="1"/>
      <c r="AA27" s="26"/>
    </row>
    <row r="28" spans="2:27" hidden="1" x14ac:dyDescent="0.2">
      <c r="B28" t="s">
        <v>18</v>
      </c>
      <c r="C28" t="s">
        <v>2</v>
      </c>
      <c r="D28" t="s">
        <v>4</v>
      </c>
      <c r="E28" t="s">
        <v>19</v>
      </c>
      <c r="F28" t="s">
        <v>2506</v>
      </c>
      <c r="G28" s="11">
        <v>283484.25</v>
      </c>
      <c r="H28" s="11">
        <v>283484.25</v>
      </c>
      <c r="I28" s="11">
        <v>283484.25</v>
      </c>
      <c r="J28" s="11">
        <v>283484.25</v>
      </c>
      <c r="K28" s="11">
        <v>283484.25</v>
      </c>
      <c r="L28" s="11">
        <v>283484.25</v>
      </c>
      <c r="M28" s="11">
        <v>283484.25</v>
      </c>
      <c r="N28" s="11">
        <v>283484.25</v>
      </c>
      <c r="O28" s="11">
        <v>283484.25</v>
      </c>
      <c r="P28" s="11">
        <v>283484.25</v>
      </c>
      <c r="Q28" s="11">
        <v>283484.25</v>
      </c>
      <c r="R28" s="11">
        <v>283484.25</v>
      </c>
      <c r="S28" s="11">
        <v>283484.25</v>
      </c>
      <c r="T28" s="6">
        <f t="shared" si="0"/>
        <v>283484.25</v>
      </c>
      <c r="U28" s="1">
        <v>19</v>
      </c>
      <c r="V28" t="s">
        <v>903</v>
      </c>
      <c r="W28">
        <v>19</v>
      </c>
      <c r="X28" t="s">
        <v>903</v>
      </c>
      <c r="Y28" s="1">
        <v>0</v>
      </c>
      <c r="Z28" s="1">
        <v>0</v>
      </c>
      <c r="AA28" s="26" t="str">
        <f t="shared" si="1"/>
        <v>19.0.0</v>
      </c>
    </row>
    <row r="29" spans="2:27" hidden="1" x14ac:dyDescent="0.2">
      <c r="B29" t="s">
        <v>18</v>
      </c>
      <c r="C29" t="s">
        <v>9</v>
      </c>
      <c r="D29" t="s">
        <v>3</v>
      </c>
      <c r="E29" t="s">
        <v>19</v>
      </c>
      <c r="F29" t="s">
        <v>2507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6">
        <f t="shared" si="0"/>
        <v>0</v>
      </c>
      <c r="U29" s="1"/>
      <c r="V29" t="s">
        <v>903</v>
      </c>
      <c r="W29">
        <v>19</v>
      </c>
      <c r="X29" t="s">
        <v>903</v>
      </c>
      <c r="Y29" s="1"/>
      <c r="Z29" s="1"/>
      <c r="AA29" s="26"/>
    </row>
    <row r="30" spans="2:27" hidden="1" x14ac:dyDescent="0.2">
      <c r="B30" t="s">
        <v>18</v>
      </c>
      <c r="C30" t="s">
        <v>9</v>
      </c>
      <c r="D30" t="s">
        <v>4</v>
      </c>
      <c r="E30" t="s">
        <v>19</v>
      </c>
      <c r="F30" t="s">
        <v>2508</v>
      </c>
      <c r="G30" s="11">
        <v>254354.23</v>
      </c>
      <c r="H30" s="11">
        <v>254354.23</v>
      </c>
      <c r="I30" s="11">
        <v>254354.23</v>
      </c>
      <c r="J30" s="11">
        <v>254354.23</v>
      </c>
      <c r="K30" s="11">
        <v>254354.23</v>
      </c>
      <c r="L30" s="11">
        <v>254354.23</v>
      </c>
      <c r="M30" s="11">
        <v>254354.23</v>
      </c>
      <c r="N30" s="11">
        <v>254354.23</v>
      </c>
      <c r="O30" s="11">
        <v>254354.23</v>
      </c>
      <c r="P30" s="11">
        <v>254354.23</v>
      </c>
      <c r="Q30" s="11">
        <v>254354.23</v>
      </c>
      <c r="R30" s="11">
        <v>254354.23</v>
      </c>
      <c r="S30" s="11">
        <v>254354.23</v>
      </c>
      <c r="T30" s="6">
        <f t="shared" si="0"/>
        <v>254354.23</v>
      </c>
      <c r="U30" s="1">
        <v>15</v>
      </c>
      <c r="V30" t="s">
        <v>903</v>
      </c>
      <c r="W30">
        <v>19</v>
      </c>
      <c r="X30" t="s">
        <v>903</v>
      </c>
      <c r="Y30" s="1">
        <v>0</v>
      </c>
      <c r="Z30" s="1">
        <v>0</v>
      </c>
      <c r="AA30" s="26" t="str">
        <f t="shared" si="1"/>
        <v>15.0.0</v>
      </c>
    </row>
    <row r="31" spans="2:27" hidden="1" x14ac:dyDescent="0.2">
      <c r="B31" t="s">
        <v>18</v>
      </c>
      <c r="C31" t="s">
        <v>9</v>
      </c>
      <c r="D31" t="s">
        <v>5</v>
      </c>
      <c r="E31" t="s">
        <v>19</v>
      </c>
      <c r="F31" t="s">
        <v>2509</v>
      </c>
      <c r="G31" s="11">
        <v>198073.4</v>
      </c>
      <c r="H31" s="11">
        <v>198073.4</v>
      </c>
      <c r="I31" s="11">
        <v>198073.4</v>
      </c>
      <c r="J31" s="11">
        <v>198073.4</v>
      </c>
      <c r="K31" s="11">
        <v>198073.4</v>
      </c>
      <c r="L31" s="11">
        <v>198073.4</v>
      </c>
      <c r="M31" s="11">
        <v>198073.4</v>
      </c>
      <c r="N31" s="11">
        <v>198073.4</v>
      </c>
      <c r="O31" s="11">
        <v>198073.4</v>
      </c>
      <c r="P31" s="11">
        <v>198073.4</v>
      </c>
      <c r="Q31" s="11">
        <v>198073.4</v>
      </c>
      <c r="R31" s="11">
        <v>198073.4</v>
      </c>
      <c r="S31" s="11">
        <v>198073.4</v>
      </c>
      <c r="T31" s="6">
        <f t="shared" si="0"/>
        <v>198073.39999999994</v>
      </c>
      <c r="U31" s="1">
        <v>15</v>
      </c>
      <c r="V31" t="s">
        <v>903</v>
      </c>
      <c r="W31">
        <v>19</v>
      </c>
      <c r="X31" t="s">
        <v>903</v>
      </c>
      <c r="Y31" s="1">
        <v>0</v>
      </c>
      <c r="Z31" s="1">
        <v>0</v>
      </c>
      <c r="AA31" s="26" t="str">
        <f t="shared" si="1"/>
        <v>15.0.0</v>
      </c>
    </row>
    <row r="32" spans="2:27" hidden="1" x14ac:dyDescent="0.2">
      <c r="B32" t="s">
        <v>18</v>
      </c>
      <c r="C32" t="s">
        <v>9</v>
      </c>
      <c r="D32" t="s">
        <v>6</v>
      </c>
      <c r="E32" t="s">
        <v>19</v>
      </c>
      <c r="F32" t="s">
        <v>2510</v>
      </c>
      <c r="G32" s="11">
        <v>406437.09</v>
      </c>
      <c r="H32" s="11">
        <v>406437.09</v>
      </c>
      <c r="I32" s="11">
        <v>406437.09</v>
      </c>
      <c r="J32" s="11">
        <v>406437.09</v>
      </c>
      <c r="K32" s="11">
        <v>406437.09</v>
      </c>
      <c r="L32" s="11">
        <v>406437.09</v>
      </c>
      <c r="M32" s="11">
        <v>406437.09</v>
      </c>
      <c r="N32" s="11">
        <v>406437.09</v>
      </c>
      <c r="O32" s="11">
        <v>406437.09</v>
      </c>
      <c r="P32" s="11">
        <v>406437.09</v>
      </c>
      <c r="Q32" s="11">
        <v>406437.09</v>
      </c>
      <c r="R32" s="11">
        <v>406437.09</v>
      </c>
      <c r="S32" s="11">
        <v>406437.09</v>
      </c>
      <c r="T32" s="6">
        <f t="shared" si="0"/>
        <v>406437.08999999991</v>
      </c>
      <c r="U32" s="1">
        <v>15</v>
      </c>
      <c r="V32" t="s">
        <v>903</v>
      </c>
      <c r="W32">
        <v>19</v>
      </c>
      <c r="X32" t="s">
        <v>903</v>
      </c>
      <c r="Y32" s="1">
        <v>0</v>
      </c>
      <c r="Z32" s="1">
        <v>0</v>
      </c>
      <c r="AA32" s="26" t="str">
        <f t="shared" si="1"/>
        <v>15.0.0</v>
      </c>
    </row>
    <row r="33" spans="1:27" x14ac:dyDescent="0.2">
      <c r="A33">
        <v>1</v>
      </c>
      <c r="B33" t="s">
        <v>20</v>
      </c>
      <c r="C33" t="s">
        <v>2</v>
      </c>
      <c r="D33" t="s">
        <v>3</v>
      </c>
      <c r="E33" t="s">
        <v>21</v>
      </c>
      <c r="F33" t="s">
        <v>2511</v>
      </c>
      <c r="G33" s="11">
        <v>5300000</v>
      </c>
      <c r="H33" s="11">
        <v>5300000</v>
      </c>
      <c r="I33" s="11">
        <v>5300000</v>
      </c>
      <c r="J33" s="11">
        <v>5300000</v>
      </c>
      <c r="K33" s="11">
        <v>5300000</v>
      </c>
      <c r="L33" s="11">
        <v>5300000</v>
      </c>
      <c r="M33" s="11">
        <v>5300000</v>
      </c>
      <c r="N33" s="11">
        <v>5300000</v>
      </c>
      <c r="O33" s="11">
        <v>5300000</v>
      </c>
      <c r="P33" s="11">
        <v>5300000</v>
      </c>
      <c r="Q33" s="11">
        <v>5300000</v>
      </c>
      <c r="R33" s="11">
        <v>5300000</v>
      </c>
      <c r="S33" s="11">
        <v>5300000</v>
      </c>
      <c r="T33" s="6">
        <f t="shared" si="0"/>
        <v>5300000</v>
      </c>
      <c r="U33" s="1">
        <v>0</v>
      </c>
      <c r="V33" t="s">
        <v>903</v>
      </c>
      <c r="W33">
        <v>19</v>
      </c>
      <c r="X33" t="s">
        <v>903</v>
      </c>
      <c r="Y33" s="1">
        <v>0</v>
      </c>
      <c r="Z33" s="1">
        <v>0</v>
      </c>
      <c r="AA33" s="26" t="str">
        <f t="shared" si="1"/>
        <v>0.0.0</v>
      </c>
    </row>
    <row r="34" spans="1:27" hidden="1" x14ac:dyDescent="0.2">
      <c r="B34" t="s">
        <v>1039</v>
      </c>
      <c r="C34" t="s">
        <v>7</v>
      </c>
      <c r="D34" t="s">
        <v>4</v>
      </c>
      <c r="E34" t="s">
        <v>1040</v>
      </c>
      <c r="F34" t="s">
        <v>2512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6">
        <f t="shared" si="0"/>
        <v>0</v>
      </c>
      <c r="U34" s="1"/>
      <c r="V34" t="s">
        <v>903</v>
      </c>
      <c r="W34">
        <v>19</v>
      </c>
      <c r="X34" t="s">
        <v>903</v>
      </c>
      <c r="Y34" s="1"/>
      <c r="Z34" s="1"/>
      <c r="AA34" s="26"/>
    </row>
    <row r="35" spans="1:27" hidden="1" x14ac:dyDescent="0.2">
      <c r="B35" t="s">
        <v>22</v>
      </c>
      <c r="C35" t="s">
        <v>7</v>
      </c>
      <c r="D35" t="s">
        <v>4</v>
      </c>
      <c r="E35" t="s">
        <v>23</v>
      </c>
      <c r="F35" t="s">
        <v>2513</v>
      </c>
      <c r="G35" s="11">
        <v>1505539.49</v>
      </c>
      <c r="H35" s="11">
        <v>1505539.49</v>
      </c>
      <c r="I35" s="11">
        <v>1505539.49</v>
      </c>
      <c r="J35" s="11">
        <v>1505539.49</v>
      </c>
      <c r="K35" s="11">
        <v>1505539.49</v>
      </c>
      <c r="L35" s="11">
        <v>1505539.49</v>
      </c>
      <c r="M35" s="11">
        <v>1505539.49</v>
      </c>
      <c r="N35" s="11">
        <v>1509206.4</v>
      </c>
      <c r="O35" s="11">
        <v>1509206.4</v>
      </c>
      <c r="P35" s="11">
        <v>1509206.4</v>
      </c>
      <c r="Q35" s="11">
        <v>1509206.4</v>
      </c>
      <c r="R35" s="11">
        <v>1509206.4</v>
      </c>
      <c r="S35" s="11">
        <v>1509206.4</v>
      </c>
      <c r="T35" s="6">
        <f t="shared" si="0"/>
        <v>1507220.1570833335</v>
      </c>
      <c r="U35" s="1">
        <v>13</v>
      </c>
      <c r="V35" t="s">
        <v>903</v>
      </c>
      <c r="W35">
        <v>19</v>
      </c>
      <c r="X35" t="s">
        <v>903</v>
      </c>
      <c r="Y35" s="1">
        <v>0</v>
      </c>
      <c r="Z35" s="1">
        <v>0</v>
      </c>
      <c r="AA35" s="26" t="str">
        <f t="shared" si="1"/>
        <v>13.0.0</v>
      </c>
    </row>
    <row r="36" spans="1:27" hidden="1" x14ac:dyDescent="0.2">
      <c r="B36" t="s">
        <v>22</v>
      </c>
      <c r="C36" t="s">
        <v>7</v>
      </c>
      <c r="D36" t="s">
        <v>5</v>
      </c>
      <c r="E36" t="s">
        <v>23</v>
      </c>
      <c r="F36" t="s">
        <v>2514</v>
      </c>
      <c r="G36" s="11">
        <v>234719.83000000002</v>
      </c>
      <c r="H36" s="11">
        <v>234719.83000000002</v>
      </c>
      <c r="I36" s="11">
        <v>234719.83000000002</v>
      </c>
      <c r="J36" s="11">
        <v>234719.83000000002</v>
      </c>
      <c r="K36" s="11">
        <v>234719.83000000002</v>
      </c>
      <c r="L36" s="11">
        <v>234719.83000000002</v>
      </c>
      <c r="M36" s="11">
        <v>234719.83000000002</v>
      </c>
      <c r="N36" s="11">
        <v>234719.83000000002</v>
      </c>
      <c r="O36" s="11">
        <v>234719.83000000002</v>
      </c>
      <c r="P36" s="11">
        <v>234719.83000000002</v>
      </c>
      <c r="Q36" s="11">
        <v>234719.83000000002</v>
      </c>
      <c r="R36" s="11">
        <v>234719.83000000002</v>
      </c>
      <c r="S36" s="11">
        <v>234719.83000000002</v>
      </c>
      <c r="T36" s="6">
        <f t="shared" si="0"/>
        <v>234719.83000000005</v>
      </c>
      <c r="U36" s="1">
        <v>13</v>
      </c>
      <c r="V36" t="s">
        <v>903</v>
      </c>
      <c r="W36">
        <v>19</v>
      </c>
      <c r="X36" t="s">
        <v>903</v>
      </c>
      <c r="Y36" s="1">
        <v>0</v>
      </c>
      <c r="Z36" s="1">
        <v>0</v>
      </c>
      <c r="AA36" s="26" t="str">
        <f t="shared" si="1"/>
        <v>13.0.0</v>
      </c>
    </row>
    <row r="37" spans="1:27" hidden="1" x14ac:dyDescent="0.2">
      <c r="B37" t="s">
        <v>22</v>
      </c>
      <c r="C37" t="s">
        <v>7</v>
      </c>
      <c r="D37" t="s">
        <v>6</v>
      </c>
      <c r="E37" t="s">
        <v>23</v>
      </c>
      <c r="F37" t="s">
        <v>2515</v>
      </c>
      <c r="G37" s="11">
        <v>3033531.24</v>
      </c>
      <c r="H37" s="11">
        <v>3033531.24</v>
      </c>
      <c r="I37" s="11">
        <v>3033531.24</v>
      </c>
      <c r="J37" s="11">
        <v>3033531.24</v>
      </c>
      <c r="K37" s="11">
        <v>3033531.24</v>
      </c>
      <c r="L37" s="11">
        <v>3033531.24</v>
      </c>
      <c r="M37" s="11">
        <v>3033531.24</v>
      </c>
      <c r="N37" s="11">
        <v>3029864.33</v>
      </c>
      <c r="O37" s="11">
        <v>3029864.33</v>
      </c>
      <c r="P37" s="11">
        <v>3029864.33</v>
      </c>
      <c r="Q37" s="11">
        <v>3029864.33</v>
      </c>
      <c r="R37" s="11">
        <v>3029864.33</v>
      </c>
      <c r="S37" s="11">
        <v>3029864.33</v>
      </c>
      <c r="T37" s="6">
        <f t="shared" si="0"/>
        <v>3031850.5729166665</v>
      </c>
      <c r="U37" s="1">
        <v>13</v>
      </c>
      <c r="V37" t="s">
        <v>903</v>
      </c>
      <c r="W37">
        <v>19</v>
      </c>
      <c r="X37" t="s">
        <v>903</v>
      </c>
      <c r="Y37" s="1">
        <v>0</v>
      </c>
      <c r="Z37" s="1">
        <v>0</v>
      </c>
      <c r="AA37" s="26" t="str">
        <f t="shared" si="1"/>
        <v>13.0.0</v>
      </c>
    </row>
    <row r="38" spans="1:27" hidden="1" x14ac:dyDescent="0.2">
      <c r="B38" t="s">
        <v>22</v>
      </c>
      <c r="C38" t="s">
        <v>9</v>
      </c>
      <c r="D38" t="s">
        <v>5</v>
      </c>
      <c r="E38" t="s">
        <v>23</v>
      </c>
      <c r="F38" t="s">
        <v>2516</v>
      </c>
      <c r="G38" s="11">
        <v>215580.09</v>
      </c>
      <c r="H38" s="11">
        <v>215580.09</v>
      </c>
      <c r="I38" s="11">
        <v>215580.09</v>
      </c>
      <c r="J38" s="11">
        <v>215580.09</v>
      </c>
      <c r="K38" s="11">
        <v>215580.09</v>
      </c>
      <c r="L38" s="11">
        <v>215580.09</v>
      </c>
      <c r="M38" s="11">
        <v>215580.09</v>
      </c>
      <c r="N38" s="11">
        <v>215580.09</v>
      </c>
      <c r="O38" s="11">
        <v>215580.09</v>
      </c>
      <c r="P38" s="11">
        <v>215580.09</v>
      </c>
      <c r="Q38" s="11">
        <v>215580.09</v>
      </c>
      <c r="R38" s="11">
        <v>215580.09</v>
      </c>
      <c r="S38" s="11">
        <v>190585.19</v>
      </c>
      <c r="T38" s="6">
        <f t="shared" si="0"/>
        <v>214538.63583333336</v>
      </c>
      <c r="U38" s="1">
        <v>15</v>
      </c>
      <c r="V38" t="s">
        <v>903</v>
      </c>
      <c r="W38">
        <v>19</v>
      </c>
      <c r="X38" t="s">
        <v>903</v>
      </c>
      <c r="Y38" s="1">
        <v>0</v>
      </c>
      <c r="Z38" s="1">
        <v>0</v>
      </c>
      <c r="AA38" s="26" t="str">
        <f t="shared" si="1"/>
        <v>15.0.0</v>
      </c>
    </row>
    <row r="39" spans="1:27" hidden="1" x14ac:dyDescent="0.2">
      <c r="B39" t="s">
        <v>24</v>
      </c>
      <c r="C39" t="s">
        <v>2</v>
      </c>
      <c r="D39" t="s">
        <v>3</v>
      </c>
      <c r="E39" t="s">
        <v>25</v>
      </c>
      <c r="F39" t="s">
        <v>2517</v>
      </c>
      <c r="G39" s="11">
        <v>37508222.969999999</v>
      </c>
      <c r="H39" s="11">
        <v>38175841.039999999</v>
      </c>
      <c r="I39" s="11">
        <v>42030204.109999999</v>
      </c>
      <c r="J39" s="11">
        <v>42018345.049999997</v>
      </c>
      <c r="K39" s="11">
        <v>47785553.420000002</v>
      </c>
      <c r="L39" s="11">
        <v>47797049.57</v>
      </c>
      <c r="M39" s="11">
        <v>49083693.960000001</v>
      </c>
      <c r="N39" s="11">
        <v>50384986.450000003</v>
      </c>
      <c r="O39" s="11">
        <v>53115720.939999998</v>
      </c>
      <c r="P39" s="11">
        <v>47402659.399999999</v>
      </c>
      <c r="Q39" s="11">
        <v>49751057.700000003</v>
      </c>
      <c r="R39" s="11">
        <v>52970757.009999998</v>
      </c>
      <c r="S39" s="11">
        <v>54331640.829999998</v>
      </c>
      <c r="T39" s="6">
        <f t="shared" si="0"/>
        <v>47202983.379166663</v>
      </c>
      <c r="U39" s="1">
        <v>33</v>
      </c>
      <c r="V39" t="s">
        <v>903</v>
      </c>
      <c r="W39">
        <v>19</v>
      </c>
      <c r="X39" t="s">
        <v>903</v>
      </c>
      <c r="Y39" s="1">
        <v>0</v>
      </c>
      <c r="Z39" s="1">
        <v>0</v>
      </c>
      <c r="AA39" s="26" t="str">
        <f t="shared" si="1"/>
        <v>33.0.0</v>
      </c>
    </row>
    <row r="40" spans="1:27" hidden="1" x14ac:dyDescent="0.2">
      <c r="B40" t="s">
        <v>24</v>
      </c>
      <c r="C40" t="s">
        <v>2</v>
      </c>
      <c r="D40" t="s">
        <v>4</v>
      </c>
      <c r="E40" t="s">
        <v>25</v>
      </c>
      <c r="F40" t="s">
        <v>2518</v>
      </c>
      <c r="G40" s="11">
        <v>3054524.23</v>
      </c>
      <c r="H40" s="11">
        <v>3060936.97</v>
      </c>
      <c r="I40" s="11">
        <v>3396096.66</v>
      </c>
      <c r="J40" s="11">
        <v>3589706.2</v>
      </c>
      <c r="K40" s="11">
        <v>3621994.26</v>
      </c>
      <c r="L40" s="11">
        <v>-315890.44</v>
      </c>
      <c r="M40" s="11">
        <v>-427126.78</v>
      </c>
      <c r="N40" s="11">
        <v>-356857.72000000003</v>
      </c>
      <c r="O40" s="11">
        <v>-154370.82</v>
      </c>
      <c r="P40" s="11">
        <v>-483719.66000000003</v>
      </c>
      <c r="Q40" s="11">
        <v>-473904.85000000003</v>
      </c>
      <c r="R40" s="11">
        <v>-416980.67</v>
      </c>
      <c r="S40" s="11">
        <v>-257310.19</v>
      </c>
      <c r="T40" s="6">
        <f t="shared" si="0"/>
        <v>1036540.8475000001</v>
      </c>
      <c r="U40" s="1">
        <v>33</v>
      </c>
      <c r="V40" t="s">
        <v>903</v>
      </c>
      <c r="W40">
        <v>19</v>
      </c>
      <c r="X40" t="s">
        <v>903</v>
      </c>
      <c r="Y40" s="1">
        <v>0</v>
      </c>
      <c r="Z40" s="1">
        <v>0</v>
      </c>
      <c r="AA40" s="26" t="str">
        <f t="shared" si="1"/>
        <v>33.0.0</v>
      </c>
    </row>
    <row r="41" spans="1:27" hidden="1" x14ac:dyDescent="0.2">
      <c r="B41" t="s">
        <v>24</v>
      </c>
      <c r="C41" t="s">
        <v>2</v>
      </c>
      <c r="D41" t="s">
        <v>5</v>
      </c>
      <c r="E41" t="s">
        <v>25</v>
      </c>
      <c r="F41" t="s">
        <v>2519</v>
      </c>
      <c r="G41" s="11">
        <v>199202.39</v>
      </c>
      <c r="H41" s="11">
        <v>204853.31</v>
      </c>
      <c r="I41" s="11">
        <v>195221.73</v>
      </c>
      <c r="J41" s="11">
        <v>203577.75</v>
      </c>
      <c r="K41" s="11">
        <v>142309.24</v>
      </c>
      <c r="L41" s="11">
        <v>166568.99</v>
      </c>
      <c r="M41" s="11">
        <v>41761.31</v>
      </c>
      <c r="N41" s="11">
        <v>108635.79000000001</v>
      </c>
      <c r="O41" s="11">
        <v>152808.39000000001</v>
      </c>
      <c r="P41" s="11">
        <v>159740.01999999999</v>
      </c>
      <c r="Q41" s="11">
        <v>163685.01999999999</v>
      </c>
      <c r="R41" s="11">
        <v>127129.42</v>
      </c>
      <c r="S41" s="11">
        <v>96380.150000000009</v>
      </c>
      <c r="T41" s="6">
        <f t="shared" si="0"/>
        <v>151173.52000000002</v>
      </c>
      <c r="U41" s="1">
        <v>33</v>
      </c>
      <c r="V41" t="s">
        <v>903</v>
      </c>
      <c r="W41">
        <v>19</v>
      </c>
      <c r="X41" t="s">
        <v>903</v>
      </c>
      <c r="Y41" s="1">
        <v>0</v>
      </c>
      <c r="Z41" s="1">
        <v>0</v>
      </c>
      <c r="AA41" s="26" t="str">
        <f t="shared" si="1"/>
        <v>33.0.0</v>
      </c>
    </row>
    <row r="42" spans="1:27" hidden="1" x14ac:dyDescent="0.2">
      <c r="B42" t="s">
        <v>24</v>
      </c>
      <c r="C42" t="s">
        <v>2</v>
      </c>
      <c r="D42" t="s">
        <v>12</v>
      </c>
      <c r="E42" t="s">
        <v>25</v>
      </c>
      <c r="F42" t="s">
        <v>2520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6">
        <f t="shared" si="0"/>
        <v>0</v>
      </c>
      <c r="U42" s="1"/>
      <c r="V42" t="s">
        <v>903</v>
      </c>
      <c r="W42">
        <v>19</v>
      </c>
      <c r="X42" t="s">
        <v>903</v>
      </c>
      <c r="Y42" s="1"/>
      <c r="Z42" s="1"/>
      <c r="AA42" s="26"/>
    </row>
    <row r="43" spans="1:27" hidden="1" x14ac:dyDescent="0.2">
      <c r="B43" t="s">
        <v>24</v>
      </c>
      <c r="C43" t="s">
        <v>2</v>
      </c>
      <c r="D43" t="s">
        <v>6</v>
      </c>
      <c r="E43" t="s">
        <v>25</v>
      </c>
      <c r="F43" t="s">
        <v>2521</v>
      </c>
      <c r="G43" s="11">
        <v>433157.9</v>
      </c>
      <c r="H43" s="11">
        <v>437750.64</v>
      </c>
      <c r="I43" s="11">
        <v>175484.67</v>
      </c>
      <c r="J43" s="11">
        <v>168704.42</v>
      </c>
      <c r="K43" s="11">
        <v>199189.79</v>
      </c>
      <c r="L43" s="11">
        <v>145664.66</v>
      </c>
      <c r="M43" s="11">
        <v>48716.67</v>
      </c>
      <c r="N43" s="11">
        <v>19678.990000000002</v>
      </c>
      <c r="O43" s="11">
        <v>33985.79</v>
      </c>
      <c r="P43" s="11">
        <v>35176.46</v>
      </c>
      <c r="Q43" s="11">
        <v>46614.3</v>
      </c>
      <c r="R43" s="11">
        <v>62599.17</v>
      </c>
      <c r="S43" s="11">
        <v>127227.36</v>
      </c>
      <c r="T43" s="6">
        <f t="shared" si="0"/>
        <v>137813.1825</v>
      </c>
      <c r="U43" s="1">
        <v>33</v>
      </c>
      <c r="V43" t="s">
        <v>903</v>
      </c>
      <c r="W43">
        <v>19</v>
      </c>
      <c r="X43" t="s">
        <v>903</v>
      </c>
      <c r="Y43" s="1">
        <v>0</v>
      </c>
      <c r="Z43" s="1">
        <v>0</v>
      </c>
      <c r="AA43" s="26" t="str">
        <f t="shared" si="1"/>
        <v>33.0.0</v>
      </c>
    </row>
    <row r="44" spans="1:27" hidden="1" x14ac:dyDescent="0.2">
      <c r="B44" t="s">
        <v>24</v>
      </c>
      <c r="C44" t="s">
        <v>7</v>
      </c>
      <c r="D44" t="s">
        <v>3</v>
      </c>
      <c r="E44" t="s">
        <v>25</v>
      </c>
      <c r="F44" t="s">
        <v>2522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6">
        <f t="shared" si="0"/>
        <v>0</v>
      </c>
      <c r="U44" s="1">
        <v>33</v>
      </c>
      <c r="V44" t="s">
        <v>903</v>
      </c>
      <c r="W44">
        <v>19</v>
      </c>
      <c r="X44" t="s">
        <v>903</v>
      </c>
      <c r="Y44" s="1">
        <v>0</v>
      </c>
      <c r="Z44" s="1">
        <v>0</v>
      </c>
      <c r="AA44" s="26" t="str">
        <f t="shared" si="1"/>
        <v>33.0.0</v>
      </c>
    </row>
    <row r="45" spans="1:27" hidden="1" x14ac:dyDescent="0.2">
      <c r="B45" t="s">
        <v>24</v>
      </c>
      <c r="C45" t="s">
        <v>7</v>
      </c>
      <c r="D45" t="s">
        <v>4</v>
      </c>
      <c r="E45" t="s">
        <v>25</v>
      </c>
      <c r="F45" t="s">
        <v>2523</v>
      </c>
      <c r="G45" s="11">
        <v>59621610.07</v>
      </c>
      <c r="H45" s="11">
        <v>60949044.270000003</v>
      </c>
      <c r="I45" s="11">
        <v>54713796.890000001</v>
      </c>
      <c r="J45" s="11">
        <v>52922865.950000003</v>
      </c>
      <c r="K45" s="11">
        <v>57303070.5</v>
      </c>
      <c r="L45" s="11">
        <v>58487552.310000002</v>
      </c>
      <c r="M45" s="11">
        <v>55806725.539999999</v>
      </c>
      <c r="N45" s="11">
        <v>59494545.640000001</v>
      </c>
      <c r="O45" s="11">
        <v>63866019.329999998</v>
      </c>
      <c r="P45" s="11">
        <v>60804531.579999998</v>
      </c>
      <c r="Q45" s="11">
        <v>66949646.560000002</v>
      </c>
      <c r="R45" s="11">
        <v>73489504.409999996</v>
      </c>
      <c r="S45" s="11">
        <v>75689817.780000001</v>
      </c>
      <c r="T45" s="6">
        <f t="shared" si="0"/>
        <v>61036918.075416654</v>
      </c>
      <c r="U45" s="1">
        <v>33</v>
      </c>
      <c r="V45" t="s">
        <v>903</v>
      </c>
      <c r="W45">
        <v>19</v>
      </c>
      <c r="X45" t="s">
        <v>903</v>
      </c>
      <c r="Y45" s="1">
        <v>0</v>
      </c>
      <c r="Z45" s="1">
        <v>0</v>
      </c>
      <c r="AA45" s="26" t="str">
        <f t="shared" si="1"/>
        <v>33.0.0</v>
      </c>
    </row>
    <row r="46" spans="1:27" hidden="1" x14ac:dyDescent="0.2">
      <c r="B46" t="s">
        <v>24</v>
      </c>
      <c r="C46" t="s">
        <v>7</v>
      </c>
      <c r="D46" t="s">
        <v>5</v>
      </c>
      <c r="E46" t="s">
        <v>25</v>
      </c>
      <c r="F46" t="s">
        <v>2524</v>
      </c>
      <c r="G46" s="11">
        <v>7694423.3200000003</v>
      </c>
      <c r="H46" s="11">
        <v>7949311.6699999999</v>
      </c>
      <c r="I46" s="11">
        <v>7319311.54</v>
      </c>
      <c r="J46" s="11">
        <v>6689642.0499999998</v>
      </c>
      <c r="K46" s="11">
        <v>7537430.5999999996</v>
      </c>
      <c r="L46" s="11">
        <v>8138378.9699999997</v>
      </c>
      <c r="M46" s="11">
        <v>7715790.71</v>
      </c>
      <c r="N46" s="11">
        <v>8159642.4699999997</v>
      </c>
      <c r="O46" s="11">
        <v>8981217.9100000001</v>
      </c>
      <c r="P46" s="11">
        <v>9083500.9700000007</v>
      </c>
      <c r="Q46" s="11">
        <v>8567231.1799999997</v>
      </c>
      <c r="R46" s="11">
        <v>9372918.0600000005</v>
      </c>
      <c r="S46" s="11">
        <v>8176366.6500000004</v>
      </c>
      <c r="T46" s="6">
        <f t="shared" si="0"/>
        <v>8120814.2595833326</v>
      </c>
      <c r="U46" s="1">
        <v>33</v>
      </c>
      <c r="V46" t="s">
        <v>903</v>
      </c>
      <c r="W46">
        <v>19</v>
      </c>
      <c r="X46" t="s">
        <v>903</v>
      </c>
      <c r="Y46" s="1">
        <v>0</v>
      </c>
      <c r="Z46" s="1">
        <v>0</v>
      </c>
      <c r="AA46" s="26" t="str">
        <f t="shared" si="1"/>
        <v>33.0.0</v>
      </c>
    </row>
    <row r="47" spans="1:27" hidden="1" x14ac:dyDescent="0.2">
      <c r="B47" t="s">
        <v>24</v>
      </c>
      <c r="C47" t="s">
        <v>7</v>
      </c>
      <c r="D47" t="s">
        <v>8</v>
      </c>
      <c r="E47" t="s">
        <v>25</v>
      </c>
      <c r="F47" t="s">
        <v>2525</v>
      </c>
      <c r="G47" s="11">
        <v>129980.39</v>
      </c>
      <c r="H47" s="11">
        <v>142109.57</v>
      </c>
      <c r="I47" s="11">
        <v>156152.70000000001</v>
      </c>
      <c r="J47" s="11">
        <v>170425.08000000002</v>
      </c>
      <c r="K47" s="11">
        <v>179296.93</v>
      </c>
      <c r="L47" s="11">
        <v>220405.18</v>
      </c>
      <c r="M47" s="11">
        <v>257322.65</v>
      </c>
      <c r="N47" s="11">
        <v>286441.92</v>
      </c>
      <c r="O47" s="11">
        <v>369076.35000000003</v>
      </c>
      <c r="P47" s="11">
        <v>418703.32</v>
      </c>
      <c r="Q47" s="11">
        <v>497382.72000000003</v>
      </c>
      <c r="R47" s="11">
        <v>427860.17</v>
      </c>
      <c r="S47" s="11">
        <v>448124.78</v>
      </c>
      <c r="T47" s="6">
        <f t="shared" si="0"/>
        <v>284519.09791666665</v>
      </c>
      <c r="U47" s="1">
        <v>33</v>
      </c>
      <c r="V47" t="s">
        <v>903</v>
      </c>
      <c r="W47">
        <v>19</v>
      </c>
      <c r="X47" t="s">
        <v>903</v>
      </c>
      <c r="Y47" s="1">
        <v>0</v>
      </c>
      <c r="Z47" s="1">
        <v>0</v>
      </c>
      <c r="AA47" s="26" t="str">
        <f t="shared" si="1"/>
        <v>33.0.0</v>
      </c>
    </row>
    <row r="48" spans="1:27" hidden="1" x14ac:dyDescent="0.2">
      <c r="B48" t="s">
        <v>24</v>
      </c>
      <c r="C48" t="s">
        <v>7</v>
      </c>
      <c r="D48" t="s">
        <v>6</v>
      </c>
      <c r="E48" t="s">
        <v>25</v>
      </c>
      <c r="F48" t="s">
        <v>2526</v>
      </c>
      <c r="G48" s="11">
        <v>13426015.199999999</v>
      </c>
      <c r="H48" s="11">
        <v>14860542.27</v>
      </c>
      <c r="I48" s="11">
        <v>15882276.550000001</v>
      </c>
      <c r="J48" s="11">
        <v>13220968.48</v>
      </c>
      <c r="K48" s="11">
        <v>14558173.23</v>
      </c>
      <c r="L48" s="11">
        <v>13413994.75</v>
      </c>
      <c r="M48" s="11">
        <v>11414999.43</v>
      </c>
      <c r="N48" s="11">
        <v>11963554.17</v>
      </c>
      <c r="O48" s="11">
        <v>12376296.27</v>
      </c>
      <c r="P48" s="11">
        <v>12062083.949999999</v>
      </c>
      <c r="Q48" s="11">
        <v>11496208.039999999</v>
      </c>
      <c r="R48" s="11">
        <v>12392552.279999999</v>
      </c>
      <c r="S48" s="11">
        <v>13262284.359999999</v>
      </c>
      <c r="T48" s="6">
        <f t="shared" si="0"/>
        <v>13082149.933333335</v>
      </c>
      <c r="U48" s="1">
        <v>33</v>
      </c>
      <c r="V48" t="s">
        <v>903</v>
      </c>
      <c r="W48">
        <v>19</v>
      </c>
      <c r="X48" t="s">
        <v>903</v>
      </c>
      <c r="Y48" s="1">
        <v>0</v>
      </c>
      <c r="Z48" s="1">
        <v>0</v>
      </c>
      <c r="AA48" s="26" t="str">
        <f t="shared" si="1"/>
        <v>33.0.0</v>
      </c>
    </row>
    <row r="49" spans="2:27" hidden="1" x14ac:dyDescent="0.2">
      <c r="B49" t="s">
        <v>24</v>
      </c>
      <c r="C49" t="s">
        <v>9</v>
      </c>
      <c r="D49" t="s">
        <v>3</v>
      </c>
      <c r="E49" t="s">
        <v>25</v>
      </c>
      <c r="F49" t="s">
        <v>2527</v>
      </c>
      <c r="G49" s="11">
        <v>0</v>
      </c>
      <c r="H49" s="11">
        <v>3550</v>
      </c>
      <c r="I49" s="11">
        <v>3550</v>
      </c>
      <c r="J49" s="11">
        <v>0</v>
      </c>
      <c r="K49" s="11">
        <v>24997.850000000002</v>
      </c>
      <c r="L49" s="11">
        <v>3270</v>
      </c>
      <c r="M49" s="11">
        <v>5392</v>
      </c>
      <c r="N49" s="11">
        <v>3380.01</v>
      </c>
      <c r="O49" s="11">
        <v>67631.460000000006</v>
      </c>
      <c r="P49" s="11">
        <v>76902.210000000006</v>
      </c>
      <c r="Q49" s="11">
        <v>90654.12</v>
      </c>
      <c r="R49" s="11">
        <v>99071.31</v>
      </c>
      <c r="S49" s="11">
        <v>113131.28</v>
      </c>
      <c r="T49" s="6">
        <f t="shared" si="0"/>
        <v>36247.050000000003</v>
      </c>
      <c r="U49" s="1">
        <v>33</v>
      </c>
      <c r="V49" t="s">
        <v>903</v>
      </c>
      <c r="W49">
        <v>19</v>
      </c>
      <c r="X49" t="s">
        <v>903</v>
      </c>
      <c r="Y49" s="1">
        <v>0</v>
      </c>
      <c r="Z49" s="1">
        <v>0</v>
      </c>
      <c r="AA49" s="26" t="str">
        <f t="shared" si="1"/>
        <v>33.0.0</v>
      </c>
    </row>
    <row r="50" spans="2:27" hidden="1" x14ac:dyDescent="0.2">
      <c r="B50" t="s">
        <v>24</v>
      </c>
      <c r="C50" t="s">
        <v>9</v>
      </c>
      <c r="D50" t="s">
        <v>4</v>
      </c>
      <c r="E50" t="s">
        <v>25</v>
      </c>
      <c r="F50" t="s">
        <v>2528</v>
      </c>
      <c r="G50" s="11">
        <v>134210.34</v>
      </c>
      <c r="H50" s="11">
        <v>141965.38</v>
      </c>
      <c r="I50" s="11">
        <v>143543.78</v>
      </c>
      <c r="J50" s="11">
        <v>143053.61000000002</v>
      </c>
      <c r="K50" s="11">
        <v>54559.89</v>
      </c>
      <c r="L50" s="11">
        <v>54715.64</v>
      </c>
      <c r="M50" s="11">
        <v>55483.74</v>
      </c>
      <c r="N50" s="11">
        <v>57306.26</v>
      </c>
      <c r="O50" s="11">
        <v>191968.88</v>
      </c>
      <c r="P50" s="11">
        <v>193146.49</v>
      </c>
      <c r="Q50" s="11">
        <v>194058.22</v>
      </c>
      <c r="R50" s="11">
        <v>201015.41</v>
      </c>
      <c r="S50" s="11">
        <v>216627.85</v>
      </c>
      <c r="T50" s="6">
        <f t="shared" si="0"/>
        <v>133853.03291666668</v>
      </c>
      <c r="U50" s="1">
        <v>33</v>
      </c>
      <c r="V50" t="s">
        <v>903</v>
      </c>
      <c r="W50">
        <v>19</v>
      </c>
      <c r="X50" t="s">
        <v>903</v>
      </c>
      <c r="Y50" s="1">
        <v>0</v>
      </c>
      <c r="Z50" s="1">
        <v>0</v>
      </c>
      <c r="AA50" s="26" t="str">
        <f t="shared" si="1"/>
        <v>33.0.0</v>
      </c>
    </row>
    <row r="51" spans="2:27" hidden="1" x14ac:dyDescent="0.2">
      <c r="B51" t="s">
        <v>24</v>
      </c>
      <c r="C51" t="s">
        <v>9</v>
      </c>
      <c r="D51" t="s">
        <v>10</v>
      </c>
      <c r="E51" t="s">
        <v>25</v>
      </c>
      <c r="F51" t="s">
        <v>2529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6">
        <f t="shared" si="0"/>
        <v>0</v>
      </c>
      <c r="U51" s="1"/>
      <c r="V51" t="s">
        <v>903</v>
      </c>
      <c r="W51">
        <v>19</v>
      </c>
      <c r="X51" t="s">
        <v>903</v>
      </c>
      <c r="Y51" s="1"/>
      <c r="Z51" s="1"/>
      <c r="AA51" s="26"/>
    </row>
    <row r="52" spans="2:27" hidden="1" x14ac:dyDescent="0.2">
      <c r="B52" t="s">
        <v>24</v>
      </c>
      <c r="C52" t="s">
        <v>9</v>
      </c>
      <c r="D52" t="s">
        <v>11</v>
      </c>
      <c r="E52" t="s">
        <v>25</v>
      </c>
      <c r="F52" t="s">
        <v>2530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6">
        <f t="shared" si="0"/>
        <v>0</v>
      </c>
      <c r="U52" s="1"/>
      <c r="V52" t="s">
        <v>903</v>
      </c>
      <c r="W52">
        <v>19</v>
      </c>
      <c r="X52" t="s">
        <v>903</v>
      </c>
      <c r="Y52" s="1"/>
      <c r="Z52" s="1"/>
      <c r="AA52" s="26"/>
    </row>
    <row r="53" spans="2:27" hidden="1" x14ac:dyDescent="0.2">
      <c r="B53" t="s">
        <v>24</v>
      </c>
      <c r="C53" t="s">
        <v>9</v>
      </c>
      <c r="D53" t="s">
        <v>5</v>
      </c>
      <c r="E53" t="s">
        <v>25</v>
      </c>
      <c r="F53" t="s">
        <v>2531</v>
      </c>
      <c r="G53" s="11">
        <v>1908279.53</v>
      </c>
      <c r="H53" s="11">
        <v>2196928.4500000002</v>
      </c>
      <c r="I53" s="11">
        <v>2373873.54</v>
      </c>
      <c r="J53" s="11">
        <v>3154500.99</v>
      </c>
      <c r="K53" s="11">
        <v>3288029.34</v>
      </c>
      <c r="L53" s="11">
        <v>2699177.16</v>
      </c>
      <c r="M53" s="11">
        <v>1705155.63</v>
      </c>
      <c r="N53" s="11">
        <v>1760015.78</v>
      </c>
      <c r="O53" s="11">
        <v>1834625.21</v>
      </c>
      <c r="P53" s="11">
        <v>1984715.46</v>
      </c>
      <c r="Q53" s="11">
        <v>2042049.63</v>
      </c>
      <c r="R53" s="11">
        <v>2037226.46</v>
      </c>
      <c r="S53" s="11">
        <v>1947093.0899999999</v>
      </c>
      <c r="T53" s="6">
        <f t="shared" si="0"/>
        <v>2250331.9966666666</v>
      </c>
      <c r="U53" s="1">
        <v>33</v>
      </c>
      <c r="V53" t="s">
        <v>903</v>
      </c>
      <c r="W53">
        <v>19</v>
      </c>
      <c r="X53" t="s">
        <v>903</v>
      </c>
      <c r="Y53" s="1">
        <v>0</v>
      </c>
      <c r="Z53" s="1">
        <v>0</v>
      </c>
      <c r="AA53" s="26" t="str">
        <f t="shared" si="1"/>
        <v>33.0.0</v>
      </c>
    </row>
    <row r="54" spans="2:27" hidden="1" x14ac:dyDescent="0.2">
      <c r="B54" t="s">
        <v>24</v>
      </c>
      <c r="C54" t="s">
        <v>9</v>
      </c>
      <c r="D54" t="s">
        <v>12</v>
      </c>
      <c r="E54" t="s">
        <v>25</v>
      </c>
      <c r="F54" t="s">
        <v>2532</v>
      </c>
      <c r="G54" s="11">
        <v>8835582.1300000008</v>
      </c>
      <c r="H54" s="11">
        <v>9401922.7100000009</v>
      </c>
      <c r="I54" s="11">
        <v>5722816.8700000001</v>
      </c>
      <c r="J54" s="11">
        <v>5483241.54</v>
      </c>
      <c r="K54" s="11">
        <v>6541754.4800000004</v>
      </c>
      <c r="L54" s="11">
        <v>3307087.02</v>
      </c>
      <c r="M54" s="11">
        <v>2136932.7400000002</v>
      </c>
      <c r="N54" s="11">
        <v>1952140.05</v>
      </c>
      <c r="O54" s="11">
        <v>1144774.8999999999</v>
      </c>
      <c r="P54" s="11">
        <v>1136734.26</v>
      </c>
      <c r="Q54" s="11">
        <v>1109773.1100000001</v>
      </c>
      <c r="R54" s="11">
        <v>1213311.03</v>
      </c>
      <c r="S54" s="11">
        <v>1620711.72</v>
      </c>
      <c r="T54" s="6">
        <f t="shared" si="0"/>
        <v>3698219.6362499991</v>
      </c>
      <c r="U54" s="1">
        <v>33</v>
      </c>
      <c r="V54" t="s">
        <v>903</v>
      </c>
      <c r="W54">
        <v>19</v>
      </c>
      <c r="X54" t="s">
        <v>903</v>
      </c>
      <c r="Y54" s="1">
        <v>0</v>
      </c>
      <c r="Z54" s="1">
        <v>0</v>
      </c>
      <c r="AA54" s="26" t="str">
        <f t="shared" si="1"/>
        <v>33.0.0</v>
      </c>
    </row>
    <row r="55" spans="2:27" hidden="1" x14ac:dyDescent="0.2">
      <c r="B55" t="s">
        <v>24</v>
      </c>
      <c r="C55" t="s">
        <v>9</v>
      </c>
      <c r="D55" t="s">
        <v>6</v>
      </c>
      <c r="E55" t="s">
        <v>25</v>
      </c>
      <c r="F55" t="s">
        <v>2533</v>
      </c>
      <c r="G55" s="11">
        <v>7748674.1200000001</v>
      </c>
      <c r="H55" s="11">
        <v>8002166.5300000003</v>
      </c>
      <c r="I55" s="11">
        <v>4724951.8499999996</v>
      </c>
      <c r="J55" s="11">
        <v>4074752.8</v>
      </c>
      <c r="K55" s="11">
        <v>4361966.04</v>
      </c>
      <c r="L55" s="11">
        <v>2966797.01</v>
      </c>
      <c r="M55" s="11">
        <v>1479802.05</v>
      </c>
      <c r="N55" s="11">
        <v>1671389.37</v>
      </c>
      <c r="O55" s="11">
        <v>2107627.12</v>
      </c>
      <c r="P55" s="11">
        <v>2229043.7999999998</v>
      </c>
      <c r="Q55" s="11">
        <v>1679764.82</v>
      </c>
      <c r="R55" s="11">
        <v>1839278.73</v>
      </c>
      <c r="S55" s="11">
        <v>1689624</v>
      </c>
      <c r="T55" s="6">
        <f t="shared" si="0"/>
        <v>3321390.7650000001</v>
      </c>
      <c r="U55" s="1">
        <v>33</v>
      </c>
      <c r="V55" t="s">
        <v>903</v>
      </c>
      <c r="W55">
        <v>19</v>
      </c>
      <c r="X55" t="s">
        <v>903</v>
      </c>
      <c r="Y55" s="1">
        <v>0</v>
      </c>
      <c r="Z55" s="1">
        <v>0</v>
      </c>
      <c r="AA55" s="26" t="str">
        <f t="shared" si="1"/>
        <v>33.0.0</v>
      </c>
    </row>
    <row r="56" spans="2:27" hidden="1" x14ac:dyDescent="0.2">
      <c r="B56" t="s">
        <v>26</v>
      </c>
      <c r="C56" t="s">
        <v>13</v>
      </c>
      <c r="D56" t="s">
        <v>13</v>
      </c>
      <c r="E56" t="s">
        <v>27</v>
      </c>
      <c r="F56" t="s">
        <v>2534</v>
      </c>
      <c r="G56" s="11">
        <v>-183023.41</v>
      </c>
      <c r="H56" s="11">
        <v>-153497.81</v>
      </c>
      <c r="I56" s="11">
        <v>-102073.07</v>
      </c>
      <c r="J56" s="11">
        <v>-7532.43</v>
      </c>
      <c r="K56" s="11">
        <v>50264.15</v>
      </c>
      <c r="L56" s="11">
        <v>83378.48</v>
      </c>
      <c r="M56" s="11">
        <v>61283.96</v>
      </c>
      <c r="N56" s="11">
        <v>-6778.51</v>
      </c>
      <c r="O56" s="11">
        <v>-41461.33</v>
      </c>
      <c r="P56" s="11">
        <v>-56274.85</v>
      </c>
      <c r="Q56" s="11">
        <v>-51513.06</v>
      </c>
      <c r="R56" s="11">
        <v>-19428.93</v>
      </c>
      <c r="S56" s="11">
        <v>-1780.16</v>
      </c>
      <c r="T56" s="6">
        <f t="shared" si="0"/>
        <v>-28002.932083333333</v>
      </c>
      <c r="U56" s="1">
        <v>33</v>
      </c>
      <c r="V56" t="s">
        <v>903</v>
      </c>
      <c r="W56">
        <v>19</v>
      </c>
      <c r="X56" t="s">
        <v>903</v>
      </c>
      <c r="Y56" s="1">
        <v>0</v>
      </c>
      <c r="Z56" s="1">
        <v>0</v>
      </c>
      <c r="AA56" s="26" t="str">
        <f t="shared" si="1"/>
        <v>33.0.0</v>
      </c>
    </row>
    <row r="57" spans="2:27" hidden="1" x14ac:dyDescent="0.2">
      <c r="B57" t="s">
        <v>28</v>
      </c>
      <c r="C57" t="s">
        <v>7</v>
      </c>
      <c r="D57" t="s">
        <v>5</v>
      </c>
      <c r="E57" t="s">
        <v>29</v>
      </c>
      <c r="F57" t="s">
        <v>2535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6">
        <f t="shared" si="0"/>
        <v>0</v>
      </c>
      <c r="U57" s="1">
        <v>33</v>
      </c>
      <c r="V57" t="s">
        <v>903</v>
      </c>
      <c r="W57">
        <v>19</v>
      </c>
      <c r="X57" t="s">
        <v>903</v>
      </c>
      <c r="Y57" s="1">
        <v>0</v>
      </c>
      <c r="Z57" s="1">
        <v>0</v>
      </c>
      <c r="AA57" s="26" t="str">
        <f t="shared" si="1"/>
        <v>33.0.0</v>
      </c>
    </row>
    <row r="58" spans="2:27" hidden="1" x14ac:dyDescent="0.2">
      <c r="B58" t="s">
        <v>28</v>
      </c>
      <c r="C58" t="s">
        <v>13</v>
      </c>
      <c r="D58" t="s">
        <v>13</v>
      </c>
      <c r="E58" t="s">
        <v>29</v>
      </c>
      <c r="F58" t="s">
        <v>2536</v>
      </c>
      <c r="G58" s="11">
        <v>-277755.78999999998</v>
      </c>
      <c r="H58" s="11">
        <v>-202289.86000000002</v>
      </c>
      <c r="I58" s="11">
        <v>-151954.18</v>
      </c>
      <c r="J58" s="11">
        <v>-43544.72</v>
      </c>
      <c r="K58" s="11">
        <v>9017.2000000000007</v>
      </c>
      <c r="L58" s="11">
        <v>48082.450000000004</v>
      </c>
      <c r="M58" s="11">
        <v>58535.69</v>
      </c>
      <c r="N58" s="11">
        <v>96736.25</v>
      </c>
      <c r="O58" s="11">
        <v>214801.97</v>
      </c>
      <c r="P58" s="11">
        <v>277901.06</v>
      </c>
      <c r="Q58" s="11">
        <v>339942.14</v>
      </c>
      <c r="R58" s="11">
        <v>264126.76</v>
      </c>
      <c r="S58" s="11">
        <v>201917.01</v>
      </c>
      <c r="T58" s="6">
        <f t="shared" si="0"/>
        <v>72786.280833333338</v>
      </c>
      <c r="U58" s="1">
        <v>33</v>
      </c>
      <c r="V58" t="s">
        <v>903</v>
      </c>
      <c r="W58">
        <v>19</v>
      </c>
      <c r="X58" t="s">
        <v>903</v>
      </c>
      <c r="Y58" s="1">
        <v>0</v>
      </c>
      <c r="Z58" s="1">
        <v>0</v>
      </c>
      <c r="AA58" s="26" t="str">
        <f t="shared" si="1"/>
        <v>33.0.0</v>
      </c>
    </row>
    <row r="59" spans="2:27" hidden="1" x14ac:dyDescent="0.2">
      <c r="B59" t="s">
        <v>30</v>
      </c>
      <c r="C59" t="s">
        <v>13</v>
      </c>
      <c r="D59" t="s">
        <v>13</v>
      </c>
      <c r="E59" t="s">
        <v>31</v>
      </c>
      <c r="F59" t="s">
        <v>2537</v>
      </c>
      <c r="G59" s="11">
        <v>-18700.939999999999</v>
      </c>
      <c r="H59" s="11">
        <v>-17779.25</v>
      </c>
      <c r="I59" s="11">
        <v>-11490.15</v>
      </c>
      <c r="J59" s="11">
        <v>-6555.31</v>
      </c>
      <c r="K59" s="11">
        <v>-8844.1200000000008</v>
      </c>
      <c r="L59" s="11">
        <v>-12680.17</v>
      </c>
      <c r="M59" s="11">
        <v>-15625.74</v>
      </c>
      <c r="N59" s="11">
        <v>-18090.53</v>
      </c>
      <c r="O59" s="11">
        <v>-19475.939999999999</v>
      </c>
      <c r="P59" s="11">
        <v>-18910.41</v>
      </c>
      <c r="Q59" s="11">
        <v>-20127.79</v>
      </c>
      <c r="R59" s="11">
        <v>-21567.510000000002</v>
      </c>
      <c r="S59" s="11">
        <v>-25691.83</v>
      </c>
      <c r="T59" s="6">
        <f t="shared" si="0"/>
        <v>-16111.942083333335</v>
      </c>
      <c r="U59" s="1">
        <v>33</v>
      </c>
      <c r="V59" t="s">
        <v>903</v>
      </c>
      <c r="W59">
        <v>19</v>
      </c>
      <c r="X59" t="s">
        <v>903</v>
      </c>
      <c r="Y59" s="1">
        <v>0</v>
      </c>
      <c r="Z59" s="1">
        <v>0</v>
      </c>
      <c r="AA59" s="26" t="str">
        <f t="shared" si="1"/>
        <v>33.0.0</v>
      </c>
    </row>
    <row r="60" spans="2:27" hidden="1" x14ac:dyDescent="0.2">
      <c r="B60" t="s">
        <v>32</v>
      </c>
      <c r="C60" t="s">
        <v>13</v>
      </c>
      <c r="D60" t="s">
        <v>13</v>
      </c>
      <c r="E60" t="s">
        <v>33</v>
      </c>
      <c r="F60" t="s">
        <v>2538</v>
      </c>
      <c r="G60" s="11">
        <v>-131759.14000000001</v>
      </c>
      <c r="H60" s="11">
        <v>-85195.23</v>
      </c>
      <c r="I60" s="11">
        <v>23844.560000000001</v>
      </c>
      <c r="J60" s="11">
        <v>153862.25</v>
      </c>
      <c r="K60" s="11">
        <v>163894.22</v>
      </c>
      <c r="L60" s="11">
        <v>44075.9</v>
      </c>
      <c r="M60" s="11">
        <v>-62245.58</v>
      </c>
      <c r="N60" s="11">
        <v>-170155.67</v>
      </c>
      <c r="O60" s="11">
        <v>-15641.95</v>
      </c>
      <c r="P60" s="11">
        <v>-49619.22</v>
      </c>
      <c r="Q60" s="11">
        <v>-95612.59</v>
      </c>
      <c r="R60" s="11">
        <v>-22081.8</v>
      </c>
      <c r="S60" s="11">
        <v>58848.07</v>
      </c>
      <c r="T60" s="6">
        <f t="shared" si="0"/>
        <v>-12610.887083333335</v>
      </c>
      <c r="U60" s="1">
        <v>33</v>
      </c>
      <c r="V60" t="s">
        <v>903</v>
      </c>
      <c r="W60">
        <v>19</v>
      </c>
      <c r="X60" t="s">
        <v>903</v>
      </c>
      <c r="Y60" s="1">
        <v>0</v>
      </c>
      <c r="Z60" s="1">
        <v>0</v>
      </c>
      <c r="AA60" s="26" t="str">
        <f t="shared" si="1"/>
        <v>33.0.0</v>
      </c>
    </row>
    <row r="61" spans="2:27" hidden="1" x14ac:dyDescent="0.2">
      <c r="B61" t="s">
        <v>34</v>
      </c>
      <c r="C61" t="s">
        <v>13</v>
      </c>
      <c r="D61" t="s">
        <v>13</v>
      </c>
      <c r="E61" t="s">
        <v>35</v>
      </c>
      <c r="F61" t="s">
        <v>2539</v>
      </c>
      <c r="G61" s="11">
        <v>-9062.1200000000008</v>
      </c>
      <c r="H61" s="11">
        <v>-7573.3</v>
      </c>
      <c r="I61" s="11">
        <v>-6199.53</v>
      </c>
      <c r="J61" s="11">
        <v>2642.2200000000003</v>
      </c>
      <c r="K61" s="11">
        <v>2979.58</v>
      </c>
      <c r="L61" s="11">
        <v>3294.98</v>
      </c>
      <c r="M61" s="11">
        <v>3682.13</v>
      </c>
      <c r="N61" s="11">
        <v>1509.94</v>
      </c>
      <c r="O61" s="11">
        <v>2671.62</v>
      </c>
      <c r="P61" s="11">
        <v>-1352.98</v>
      </c>
      <c r="Q61" s="11">
        <v>-10574.14</v>
      </c>
      <c r="R61" s="11">
        <v>-11668.880000000001</v>
      </c>
      <c r="S61" s="11">
        <v>-16622.8</v>
      </c>
      <c r="T61" s="6">
        <f t="shared" si="0"/>
        <v>-2785.9016666666666</v>
      </c>
      <c r="U61" s="1">
        <v>33</v>
      </c>
      <c r="V61" t="s">
        <v>903</v>
      </c>
      <c r="W61">
        <v>19</v>
      </c>
      <c r="X61" t="s">
        <v>903</v>
      </c>
      <c r="Y61" s="1">
        <v>0</v>
      </c>
      <c r="Z61" s="1">
        <v>0</v>
      </c>
      <c r="AA61" s="26" t="str">
        <f t="shared" si="1"/>
        <v>33.0.0</v>
      </c>
    </row>
    <row r="62" spans="2:27" hidden="1" x14ac:dyDescent="0.2">
      <c r="B62" t="s">
        <v>36</v>
      </c>
      <c r="C62" t="s">
        <v>13</v>
      </c>
      <c r="D62" t="s">
        <v>13</v>
      </c>
      <c r="E62" t="s">
        <v>37</v>
      </c>
      <c r="F62" t="s">
        <v>2540</v>
      </c>
      <c r="G62" s="11">
        <v>-237599.11000000002</v>
      </c>
      <c r="H62" s="11">
        <v>-150668.97</v>
      </c>
      <c r="I62" s="11">
        <v>-48160.99</v>
      </c>
      <c r="J62" s="11">
        <v>190716.27</v>
      </c>
      <c r="K62" s="11">
        <v>78093.61</v>
      </c>
      <c r="L62" s="11">
        <v>-1191.4100000000001</v>
      </c>
      <c r="M62" s="11">
        <v>75019.400000000009</v>
      </c>
      <c r="N62" s="11">
        <v>153731.64000000001</v>
      </c>
      <c r="O62" s="11">
        <v>294919.5</v>
      </c>
      <c r="P62" s="11">
        <v>129468.81</v>
      </c>
      <c r="Q62" s="11">
        <v>26573.100000000002</v>
      </c>
      <c r="R62" s="11">
        <v>21886.75</v>
      </c>
      <c r="S62" s="11">
        <v>81987.3</v>
      </c>
      <c r="T62" s="6">
        <f t="shared" si="0"/>
        <v>57715.150416666671</v>
      </c>
      <c r="U62" s="1">
        <v>33</v>
      </c>
      <c r="V62" t="s">
        <v>903</v>
      </c>
      <c r="W62">
        <v>19</v>
      </c>
      <c r="X62" t="s">
        <v>903</v>
      </c>
      <c r="Y62" s="1">
        <v>0</v>
      </c>
      <c r="Z62" s="1">
        <v>0</v>
      </c>
      <c r="AA62" s="26" t="str">
        <f t="shared" si="1"/>
        <v>33.0.0</v>
      </c>
    </row>
    <row r="63" spans="2:27" hidden="1" x14ac:dyDescent="0.2">
      <c r="B63" t="s">
        <v>38</v>
      </c>
      <c r="C63" t="s">
        <v>13</v>
      </c>
      <c r="D63" t="s">
        <v>13</v>
      </c>
      <c r="E63" t="s">
        <v>39</v>
      </c>
      <c r="F63" t="s">
        <v>2541</v>
      </c>
      <c r="G63" s="11">
        <v>8533.9500000000007</v>
      </c>
      <c r="H63" s="11">
        <v>11301.95</v>
      </c>
      <c r="I63" s="11">
        <v>8619.3700000000008</v>
      </c>
      <c r="J63" s="11">
        <v>14956.19</v>
      </c>
      <c r="K63" s="11">
        <v>15779.59</v>
      </c>
      <c r="L63" s="11">
        <v>14328.78</v>
      </c>
      <c r="M63" s="11">
        <v>14289.470000000001</v>
      </c>
      <c r="N63" s="11">
        <v>14139.33</v>
      </c>
      <c r="O63" s="11">
        <v>12361.720000000001</v>
      </c>
      <c r="P63" s="11">
        <v>6846.8</v>
      </c>
      <c r="Q63" s="11">
        <v>3198.39</v>
      </c>
      <c r="R63" s="11">
        <v>6802.4800000000005</v>
      </c>
      <c r="S63" s="11">
        <v>7863.1100000000006</v>
      </c>
      <c r="T63" s="6">
        <f t="shared" si="0"/>
        <v>10901.883333333333</v>
      </c>
      <c r="U63" s="1">
        <v>33</v>
      </c>
      <c r="V63" t="s">
        <v>903</v>
      </c>
      <c r="W63">
        <v>19</v>
      </c>
      <c r="X63" t="s">
        <v>903</v>
      </c>
      <c r="Y63" s="1">
        <v>0</v>
      </c>
      <c r="Z63" s="1">
        <v>0</v>
      </c>
      <c r="AA63" s="26" t="str">
        <f t="shared" si="1"/>
        <v>33.0.0</v>
      </c>
    </row>
    <row r="64" spans="2:27" hidden="1" x14ac:dyDescent="0.2">
      <c r="B64" t="s">
        <v>40</v>
      </c>
      <c r="C64" t="s">
        <v>13</v>
      </c>
      <c r="D64" t="s">
        <v>13</v>
      </c>
      <c r="E64" t="s">
        <v>41</v>
      </c>
      <c r="F64" t="s">
        <v>2542</v>
      </c>
      <c r="G64" s="11">
        <v>-23847.119999999999</v>
      </c>
      <c r="H64" s="11">
        <v>27994.690000000002</v>
      </c>
      <c r="I64" s="11">
        <v>126299.19</v>
      </c>
      <c r="J64" s="11">
        <v>211386.45</v>
      </c>
      <c r="K64" s="11">
        <v>249464.12</v>
      </c>
      <c r="L64" s="11">
        <v>116912.75</v>
      </c>
      <c r="M64" s="11">
        <v>-65635.27</v>
      </c>
      <c r="N64" s="11">
        <v>-392069.63</v>
      </c>
      <c r="O64" s="11">
        <v>-529345.38</v>
      </c>
      <c r="P64" s="11">
        <v>-625457.79</v>
      </c>
      <c r="Q64" s="11">
        <v>-587975.23</v>
      </c>
      <c r="R64" s="11">
        <v>-524478.04</v>
      </c>
      <c r="S64" s="11">
        <v>-390097.34</v>
      </c>
      <c r="T64" s="6">
        <f t="shared" si="0"/>
        <v>-183323.03083333335</v>
      </c>
      <c r="U64" s="1">
        <v>33</v>
      </c>
      <c r="V64" t="s">
        <v>903</v>
      </c>
      <c r="W64">
        <v>19</v>
      </c>
      <c r="X64" t="s">
        <v>903</v>
      </c>
      <c r="Y64" s="1">
        <v>0</v>
      </c>
      <c r="Z64" s="1">
        <v>0</v>
      </c>
      <c r="AA64" s="26" t="str">
        <f t="shared" si="1"/>
        <v>33.0.0</v>
      </c>
    </row>
    <row r="65" spans="2:27" hidden="1" x14ac:dyDescent="0.2">
      <c r="B65" t="s">
        <v>42</v>
      </c>
      <c r="C65" t="s">
        <v>13</v>
      </c>
      <c r="D65" t="s">
        <v>13</v>
      </c>
      <c r="E65" t="s">
        <v>43</v>
      </c>
      <c r="F65" t="s">
        <v>2543</v>
      </c>
      <c r="G65" s="11">
        <v>-306777.05</v>
      </c>
      <c r="H65" s="11">
        <v>-243091.31</v>
      </c>
      <c r="I65" s="11">
        <v>-230652.75</v>
      </c>
      <c r="J65" s="11">
        <v>-218342.53</v>
      </c>
      <c r="K65" s="11">
        <v>-234653.34</v>
      </c>
      <c r="L65" s="11">
        <v>-213974.18</v>
      </c>
      <c r="M65" s="11">
        <v>-181769.68</v>
      </c>
      <c r="N65" s="11">
        <v>-143592.5</v>
      </c>
      <c r="O65" s="11">
        <v>-61756.58</v>
      </c>
      <c r="P65" s="11">
        <v>-23448.22</v>
      </c>
      <c r="Q65" s="11">
        <v>24648.71</v>
      </c>
      <c r="R65" s="11">
        <v>59760.65</v>
      </c>
      <c r="S65" s="11">
        <v>-119452.83</v>
      </c>
      <c r="T65" s="6">
        <f t="shared" si="0"/>
        <v>-139998.88916666666</v>
      </c>
      <c r="U65" s="1">
        <v>33</v>
      </c>
      <c r="V65" t="s">
        <v>903</v>
      </c>
      <c r="W65">
        <v>19</v>
      </c>
      <c r="X65" t="s">
        <v>903</v>
      </c>
      <c r="Y65" s="1">
        <v>0</v>
      </c>
      <c r="Z65" s="1">
        <v>0</v>
      </c>
      <c r="AA65" s="26" t="str">
        <f t="shared" si="1"/>
        <v>33.0.0</v>
      </c>
    </row>
    <row r="66" spans="2:27" hidden="1" x14ac:dyDescent="0.2">
      <c r="B66" t="s">
        <v>44</v>
      </c>
      <c r="C66" t="s">
        <v>2</v>
      </c>
      <c r="D66" t="s">
        <v>3</v>
      </c>
      <c r="E66" t="s">
        <v>45</v>
      </c>
      <c r="F66" t="s">
        <v>2544</v>
      </c>
      <c r="G66" s="11">
        <v>-24918032.91</v>
      </c>
      <c r="H66" s="11">
        <v>-25970650.539999999</v>
      </c>
      <c r="I66" s="11">
        <v>-27025679.440000001</v>
      </c>
      <c r="J66" s="11">
        <v>-28093218.18</v>
      </c>
      <c r="K66" s="11">
        <v>-29163319.809999999</v>
      </c>
      <c r="L66" s="11">
        <v>-30249717.670000002</v>
      </c>
      <c r="M66" s="11">
        <v>-31352658.550000001</v>
      </c>
      <c r="N66" s="11">
        <v>-32331927.489999998</v>
      </c>
      <c r="O66" s="11">
        <v>-33478500.5</v>
      </c>
      <c r="P66" s="11">
        <v>-35112287.659999996</v>
      </c>
      <c r="Q66" s="11">
        <v>-35107691.170000002</v>
      </c>
      <c r="R66" s="11">
        <v>-36321093.469999999</v>
      </c>
      <c r="S66" s="11">
        <v>-31206429.050000001</v>
      </c>
      <c r="T66" s="6">
        <f t="shared" si="0"/>
        <v>-31022414.62166667</v>
      </c>
      <c r="U66" s="1">
        <v>20</v>
      </c>
      <c r="V66" t="s">
        <v>903</v>
      </c>
      <c r="W66">
        <v>19</v>
      </c>
      <c r="X66" t="s">
        <v>903</v>
      </c>
      <c r="Y66" s="1">
        <v>0</v>
      </c>
      <c r="Z66" s="1">
        <v>0</v>
      </c>
      <c r="AA66" s="26" t="str">
        <f t="shared" si="1"/>
        <v>20.0.0</v>
      </c>
    </row>
    <row r="67" spans="2:27" hidden="1" x14ac:dyDescent="0.2">
      <c r="B67" t="s">
        <v>44</v>
      </c>
      <c r="C67" t="s">
        <v>2</v>
      </c>
      <c r="D67" t="s">
        <v>4</v>
      </c>
      <c r="E67" t="s">
        <v>45</v>
      </c>
      <c r="F67" t="s">
        <v>2545</v>
      </c>
      <c r="G67" s="11">
        <v>-10729592.9</v>
      </c>
      <c r="H67" s="11">
        <v>-10803367.02</v>
      </c>
      <c r="I67" s="11">
        <v>-10876603.42</v>
      </c>
      <c r="J67" s="11">
        <v>-10954757.859999999</v>
      </c>
      <c r="K67" s="11">
        <v>-11033359.890000001</v>
      </c>
      <c r="L67" s="11">
        <v>-11110310.25</v>
      </c>
      <c r="M67" s="11">
        <v>-11198546.369999999</v>
      </c>
      <c r="N67" s="11">
        <v>-11233190.619999999</v>
      </c>
      <c r="O67" s="11">
        <v>-11256388.77</v>
      </c>
      <c r="P67" s="11">
        <v>-10902113.91</v>
      </c>
      <c r="Q67" s="11">
        <v>-10992457.83</v>
      </c>
      <c r="R67" s="11">
        <v>-11083021.57</v>
      </c>
      <c r="S67" s="11">
        <v>-10909995.789999999</v>
      </c>
      <c r="T67" s="6">
        <f t="shared" si="0"/>
        <v>-11021992.654583333</v>
      </c>
      <c r="U67" s="1">
        <v>20</v>
      </c>
      <c r="V67" t="s">
        <v>903</v>
      </c>
      <c r="W67">
        <v>19</v>
      </c>
      <c r="X67" t="s">
        <v>903</v>
      </c>
      <c r="Y67" s="1">
        <v>0</v>
      </c>
      <c r="Z67" s="1">
        <v>0</v>
      </c>
      <c r="AA67" s="26" t="str">
        <f t="shared" si="1"/>
        <v>20.0.0</v>
      </c>
    </row>
    <row r="68" spans="2:27" hidden="1" x14ac:dyDescent="0.2">
      <c r="B68" t="s">
        <v>44</v>
      </c>
      <c r="C68" t="s">
        <v>2</v>
      </c>
      <c r="D68" t="s">
        <v>5</v>
      </c>
      <c r="E68" t="s">
        <v>45</v>
      </c>
      <c r="F68" t="s">
        <v>2546</v>
      </c>
      <c r="G68" s="11">
        <v>-4386977.66</v>
      </c>
      <c r="H68" s="11">
        <v>-4434583.9800000004</v>
      </c>
      <c r="I68" s="11">
        <v>-4461249.8600000003</v>
      </c>
      <c r="J68" s="11">
        <v>-4509012.3499999996</v>
      </c>
      <c r="K68" s="11">
        <v>-4544767.82</v>
      </c>
      <c r="L68" s="11">
        <v>-4580963.63</v>
      </c>
      <c r="M68" s="11">
        <v>-4618354.78</v>
      </c>
      <c r="N68" s="11">
        <v>-4595881.6100000003</v>
      </c>
      <c r="O68" s="11">
        <v>-4634027.67</v>
      </c>
      <c r="P68" s="11">
        <v>-4672227.5600000005</v>
      </c>
      <c r="Q68" s="11">
        <v>-4666992.01</v>
      </c>
      <c r="R68" s="11">
        <v>-4705032.09</v>
      </c>
      <c r="S68" s="11">
        <v>-4740436.58</v>
      </c>
      <c r="T68" s="6">
        <f t="shared" si="0"/>
        <v>-4582233.3733333331</v>
      </c>
      <c r="U68" s="1">
        <v>20</v>
      </c>
      <c r="V68" t="s">
        <v>903</v>
      </c>
      <c r="W68">
        <v>19</v>
      </c>
      <c r="X68" t="s">
        <v>903</v>
      </c>
      <c r="Y68" s="1">
        <v>0</v>
      </c>
      <c r="Z68" s="1">
        <v>0</v>
      </c>
      <c r="AA68" s="26" t="str">
        <f t="shared" si="1"/>
        <v>20.0.0</v>
      </c>
    </row>
    <row r="69" spans="2:27" hidden="1" x14ac:dyDescent="0.2">
      <c r="B69" t="s">
        <v>44</v>
      </c>
      <c r="C69" t="s">
        <v>2</v>
      </c>
      <c r="D69" t="s">
        <v>6</v>
      </c>
      <c r="E69" t="s">
        <v>45</v>
      </c>
      <c r="F69" t="s">
        <v>2547</v>
      </c>
      <c r="G69" s="11">
        <v>-2095944.06</v>
      </c>
      <c r="H69" s="11">
        <v>-2133089.0499999998</v>
      </c>
      <c r="I69" s="11">
        <v>-2155690.2599999998</v>
      </c>
      <c r="J69" s="11">
        <v>-2194813.2999999998</v>
      </c>
      <c r="K69" s="11">
        <v>-2234269.2599999998</v>
      </c>
      <c r="L69" s="11">
        <v>-2274692.5</v>
      </c>
      <c r="M69" s="11">
        <v>-2316139.4700000002</v>
      </c>
      <c r="N69" s="11">
        <v>-2268773.89</v>
      </c>
      <c r="O69" s="11">
        <v>-2310894.48</v>
      </c>
      <c r="P69" s="11">
        <v>-2353109.2999999998</v>
      </c>
      <c r="Q69" s="11">
        <v>-2350449.14</v>
      </c>
      <c r="R69" s="11">
        <v>-2392609.1800000002</v>
      </c>
      <c r="S69" s="11">
        <v>-2425449.0300000003</v>
      </c>
      <c r="T69" s="6">
        <f t="shared" si="0"/>
        <v>-2270435.53125</v>
      </c>
      <c r="U69" s="1">
        <v>20</v>
      </c>
      <c r="V69" t="s">
        <v>903</v>
      </c>
      <c r="W69">
        <v>19</v>
      </c>
      <c r="X69" t="s">
        <v>903</v>
      </c>
      <c r="Y69" s="1">
        <v>0</v>
      </c>
      <c r="Z69" s="1">
        <v>0</v>
      </c>
      <c r="AA69" s="26" t="str">
        <f t="shared" si="1"/>
        <v>20.0.0</v>
      </c>
    </row>
    <row r="70" spans="2:27" hidden="1" x14ac:dyDescent="0.2">
      <c r="B70" t="s">
        <v>44</v>
      </c>
      <c r="C70" t="s">
        <v>7</v>
      </c>
      <c r="D70" t="s">
        <v>4</v>
      </c>
      <c r="E70" t="s">
        <v>45</v>
      </c>
      <c r="F70" t="s">
        <v>2548</v>
      </c>
      <c r="G70" s="11">
        <v>-688528524.26999998</v>
      </c>
      <c r="H70" s="11">
        <v>-691679093.76999998</v>
      </c>
      <c r="I70" s="11">
        <v>-694479170.53999996</v>
      </c>
      <c r="J70" s="11">
        <v>-697447743</v>
      </c>
      <c r="K70" s="11">
        <v>-700263844.08000004</v>
      </c>
      <c r="L70" s="11">
        <v>-703327442.01999998</v>
      </c>
      <c r="M70" s="11">
        <v>-705604695.87</v>
      </c>
      <c r="N70" s="11">
        <v>-707339639.62</v>
      </c>
      <c r="O70" s="11">
        <v>-709407726.83000004</v>
      </c>
      <c r="P70" s="11">
        <v>-712101230.98000002</v>
      </c>
      <c r="Q70" s="11">
        <v>-714534148.91999996</v>
      </c>
      <c r="R70" s="11">
        <v>-717493194.40999997</v>
      </c>
      <c r="S70" s="11">
        <v>-718215958.62</v>
      </c>
      <c r="T70" s="6">
        <f t="shared" si="0"/>
        <v>-704754180.95708323</v>
      </c>
      <c r="U70" s="1">
        <v>14</v>
      </c>
      <c r="V70" t="s">
        <v>903</v>
      </c>
      <c r="W70">
        <v>19</v>
      </c>
      <c r="X70" t="s">
        <v>903</v>
      </c>
      <c r="Y70" s="1">
        <v>0</v>
      </c>
      <c r="Z70" s="1">
        <v>0</v>
      </c>
      <c r="AA70" s="26" t="str">
        <f t="shared" si="1"/>
        <v>14.0.0</v>
      </c>
    </row>
    <row r="71" spans="2:27" hidden="1" x14ac:dyDescent="0.2">
      <c r="B71" t="s">
        <v>44</v>
      </c>
      <c r="C71" t="s">
        <v>7</v>
      </c>
      <c r="D71" t="s">
        <v>5</v>
      </c>
      <c r="E71" t="s">
        <v>45</v>
      </c>
      <c r="F71" t="s">
        <v>2549</v>
      </c>
      <c r="G71" s="11">
        <v>-146615542.00999999</v>
      </c>
      <c r="H71" s="11">
        <v>-136975082.41999999</v>
      </c>
      <c r="I71" s="11">
        <v>-137871618.97999999</v>
      </c>
      <c r="J71" s="11">
        <v>-137263877.09999999</v>
      </c>
      <c r="K71" s="11">
        <v>-150182703.38</v>
      </c>
      <c r="L71" s="11">
        <v>-151222393</v>
      </c>
      <c r="M71" s="11">
        <v>-152167948.09</v>
      </c>
      <c r="N71" s="11">
        <v>-153262679.31</v>
      </c>
      <c r="O71" s="11">
        <v>-154246274.30000001</v>
      </c>
      <c r="P71" s="11">
        <v>-155199340.38999999</v>
      </c>
      <c r="Q71" s="11">
        <v>-156155789.30000001</v>
      </c>
      <c r="R71" s="11">
        <v>-157165085</v>
      </c>
      <c r="S71" s="11">
        <v>-158188401.36000001</v>
      </c>
      <c r="T71" s="6">
        <f t="shared" ref="T71:T134" si="2">(G71+S71+SUM(H71:R71)*2)/24</f>
        <v>-149509563.57958332</v>
      </c>
      <c r="U71" s="1">
        <v>14</v>
      </c>
      <c r="V71" t="s">
        <v>903</v>
      </c>
      <c r="W71">
        <v>19</v>
      </c>
      <c r="X71" t="s">
        <v>903</v>
      </c>
      <c r="Y71" s="1">
        <v>0</v>
      </c>
      <c r="Z71" s="1">
        <v>0</v>
      </c>
      <c r="AA71" s="26" t="str">
        <f t="shared" ref="AA71:AA132" si="3">U71&amp;"."&amp;Y71&amp;"."&amp;Z71</f>
        <v>14.0.0</v>
      </c>
    </row>
    <row r="72" spans="2:27" hidden="1" x14ac:dyDescent="0.2">
      <c r="B72" t="s">
        <v>44</v>
      </c>
      <c r="C72" t="s">
        <v>7</v>
      </c>
      <c r="D72" t="s">
        <v>8</v>
      </c>
      <c r="E72" t="s">
        <v>45</v>
      </c>
      <c r="F72" t="s">
        <v>2550</v>
      </c>
      <c r="G72" s="11">
        <v>-98243.73</v>
      </c>
      <c r="H72" s="11">
        <v>-98516.95</v>
      </c>
      <c r="I72" s="11">
        <v>-99050.05</v>
      </c>
      <c r="J72" s="11">
        <v>-98833.08</v>
      </c>
      <c r="K72" s="11">
        <v>-98808.14</v>
      </c>
      <c r="L72" s="11">
        <v>-99348.12</v>
      </c>
      <c r="M72" s="11">
        <v>-99888.1</v>
      </c>
      <c r="N72" s="11">
        <v>-99527.82</v>
      </c>
      <c r="O72" s="11">
        <v>-100065.88</v>
      </c>
      <c r="P72" s="11">
        <v>-93105.81</v>
      </c>
      <c r="Q72" s="11">
        <v>-93544.98</v>
      </c>
      <c r="R72" s="11">
        <v>-18858.330000000002</v>
      </c>
      <c r="S72" s="11">
        <v>-19358.830000000002</v>
      </c>
      <c r="T72" s="6">
        <f t="shared" si="2"/>
        <v>-88195.711666666655</v>
      </c>
      <c r="U72" s="1">
        <v>14</v>
      </c>
      <c r="V72" t="s">
        <v>903</v>
      </c>
      <c r="W72">
        <v>19</v>
      </c>
      <c r="X72" t="s">
        <v>903</v>
      </c>
      <c r="Y72" s="1">
        <v>0</v>
      </c>
      <c r="Z72" s="1">
        <v>0</v>
      </c>
      <c r="AA72" s="26" t="str">
        <f t="shared" si="3"/>
        <v>14.0.0</v>
      </c>
    </row>
    <row r="73" spans="2:27" hidden="1" x14ac:dyDescent="0.2">
      <c r="B73" t="s">
        <v>44</v>
      </c>
      <c r="C73" t="s">
        <v>7</v>
      </c>
      <c r="D73" t="s">
        <v>6</v>
      </c>
      <c r="E73" t="s">
        <v>45</v>
      </c>
      <c r="F73" t="s">
        <v>2551</v>
      </c>
      <c r="G73" s="11">
        <v>-237083351.28</v>
      </c>
      <c r="H73" s="11">
        <v>-238457413.80000001</v>
      </c>
      <c r="I73" s="11">
        <v>-239954022.74000001</v>
      </c>
      <c r="J73" s="11">
        <v>-241351524.93000001</v>
      </c>
      <c r="K73" s="11">
        <v>-244057190.41</v>
      </c>
      <c r="L73" s="11">
        <v>-245416232.37</v>
      </c>
      <c r="M73" s="11">
        <v>-246431344.18000001</v>
      </c>
      <c r="N73" s="11">
        <v>-247848175.37</v>
      </c>
      <c r="O73" s="11">
        <v>-249102466.56999999</v>
      </c>
      <c r="P73" s="11">
        <v>-250865823.24000001</v>
      </c>
      <c r="Q73" s="11">
        <v>-252650598.53</v>
      </c>
      <c r="R73" s="11">
        <v>-254423438.43000001</v>
      </c>
      <c r="S73" s="11">
        <v>-255050743.12</v>
      </c>
      <c r="T73" s="6">
        <f t="shared" si="2"/>
        <v>-246385439.81416667</v>
      </c>
      <c r="U73" s="1">
        <v>14</v>
      </c>
      <c r="V73" t="s">
        <v>903</v>
      </c>
      <c r="W73">
        <v>19</v>
      </c>
      <c r="X73" t="s">
        <v>903</v>
      </c>
      <c r="Y73" s="1">
        <v>0</v>
      </c>
      <c r="Z73" s="1">
        <v>0</v>
      </c>
      <c r="AA73" s="26" t="str">
        <f t="shared" si="3"/>
        <v>14.0.0</v>
      </c>
    </row>
    <row r="74" spans="2:27" hidden="1" x14ac:dyDescent="0.2">
      <c r="B74" t="s">
        <v>44</v>
      </c>
      <c r="C74" t="s">
        <v>9</v>
      </c>
      <c r="D74" t="s">
        <v>3</v>
      </c>
      <c r="E74" t="s">
        <v>45</v>
      </c>
      <c r="F74" t="s">
        <v>2552</v>
      </c>
      <c r="G74" s="11">
        <v>-1317829.97</v>
      </c>
      <c r="H74" s="11">
        <v>-1330802.56</v>
      </c>
      <c r="I74" s="11">
        <v>-1343775.15</v>
      </c>
      <c r="J74" s="11">
        <v>-1356756.81</v>
      </c>
      <c r="K74" s="11">
        <v>-1369760.77</v>
      </c>
      <c r="L74" s="11">
        <v>-1382837.71</v>
      </c>
      <c r="M74" s="11">
        <v>-1395974.4100000001</v>
      </c>
      <c r="N74" s="11">
        <v>-1409124.95</v>
      </c>
      <c r="O74" s="11">
        <v>-1422289.33</v>
      </c>
      <c r="P74" s="11">
        <v>-1435453.71</v>
      </c>
      <c r="Q74" s="11">
        <v>-1448618.09</v>
      </c>
      <c r="R74" s="11">
        <v>-1461791.48</v>
      </c>
      <c r="S74" s="11">
        <v>-1474973.88</v>
      </c>
      <c r="T74" s="6">
        <f t="shared" si="2"/>
        <v>-1396132.24125</v>
      </c>
      <c r="U74" s="1">
        <v>16</v>
      </c>
      <c r="V74" t="s">
        <v>903</v>
      </c>
      <c r="W74">
        <v>19</v>
      </c>
      <c r="X74" t="s">
        <v>903</v>
      </c>
      <c r="Y74" s="1">
        <v>0</v>
      </c>
      <c r="Z74" s="1">
        <v>0</v>
      </c>
      <c r="AA74" s="26" t="str">
        <f t="shared" si="3"/>
        <v>16.0.0</v>
      </c>
    </row>
    <row r="75" spans="2:27" hidden="1" x14ac:dyDescent="0.2">
      <c r="B75" t="s">
        <v>44</v>
      </c>
      <c r="C75" t="s">
        <v>9</v>
      </c>
      <c r="D75" t="s">
        <v>4</v>
      </c>
      <c r="E75" t="s">
        <v>45</v>
      </c>
      <c r="F75" t="s">
        <v>2553</v>
      </c>
      <c r="G75" s="11">
        <v>-15242592.41</v>
      </c>
      <c r="H75" s="11">
        <v>-15316807.199999999</v>
      </c>
      <c r="I75" s="11">
        <v>-15408596.9</v>
      </c>
      <c r="J75" s="11">
        <v>-15973594.02</v>
      </c>
      <c r="K75" s="11">
        <v>-16068129.369999999</v>
      </c>
      <c r="L75" s="11">
        <v>-16201671.199999999</v>
      </c>
      <c r="M75" s="11">
        <v>-16269952.869999999</v>
      </c>
      <c r="N75" s="11">
        <v>-16256895.939999999</v>
      </c>
      <c r="O75" s="11">
        <v>-16331820.74</v>
      </c>
      <c r="P75" s="11">
        <v>-16380337.9</v>
      </c>
      <c r="Q75" s="11">
        <v>-16472420.689999999</v>
      </c>
      <c r="R75" s="11">
        <v>-16045455.73</v>
      </c>
      <c r="S75" s="11">
        <v>-16062945.27</v>
      </c>
      <c r="T75" s="6">
        <f t="shared" si="2"/>
        <v>-16031537.616666665</v>
      </c>
      <c r="U75" s="1">
        <v>16</v>
      </c>
      <c r="V75" t="s">
        <v>903</v>
      </c>
      <c r="W75">
        <v>19</v>
      </c>
      <c r="X75" t="s">
        <v>903</v>
      </c>
      <c r="Y75" s="1">
        <v>0</v>
      </c>
      <c r="Z75" s="1">
        <v>0</v>
      </c>
      <c r="AA75" s="26" t="str">
        <f t="shared" si="3"/>
        <v>16.0.0</v>
      </c>
    </row>
    <row r="76" spans="2:27" hidden="1" x14ac:dyDescent="0.2">
      <c r="B76" t="s">
        <v>44</v>
      </c>
      <c r="C76" t="s">
        <v>9</v>
      </c>
      <c r="D76" t="s">
        <v>10</v>
      </c>
      <c r="E76" t="s">
        <v>45</v>
      </c>
      <c r="F76" t="s">
        <v>2554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6">
        <f t="shared" si="2"/>
        <v>0</v>
      </c>
      <c r="U76" s="1"/>
      <c r="V76" t="s">
        <v>903</v>
      </c>
      <c r="W76">
        <v>19</v>
      </c>
      <c r="X76" t="s">
        <v>903</v>
      </c>
      <c r="Y76" s="1"/>
      <c r="Z76" s="1"/>
      <c r="AA76" s="26"/>
    </row>
    <row r="77" spans="2:27" hidden="1" x14ac:dyDescent="0.2">
      <c r="B77" t="s">
        <v>44</v>
      </c>
      <c r="C77" t="s">
        <v>9</v>
      </c>
      <c r="D77" t="s">
        <v>11</v>
      </c>
      <c r="E77" t="s">
        <v>45</v>
      </c>
      <c r="F77" t="s">
        <v>2555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6">
        <f t="shared" si="2"/>
        <v>0</v>
      </c>
      <c r="U77" s="1"/>
      <c r="V77" t="s">
        <v>903</v>
      </c>
      <c r="W77">
        <v>19</v>
      </c>
      <c r="X77" t="s">
        <v>903</v>
      </c>
      <c r="Y77" s="1"/>
      <c r="Z77" s="1"/>
      <c r="AA77" s="26"/>
    </row>
    <row r="78" spans="2:27" hidden="1" x14ac:dyDescent="0.2">
      <c r="B78" t="s">
        <v>44</v>
      </c>
      <c r="C78" t="s">
        <v>9</v>
      </c>
      <c r="D78" t="s">
        <v>5</v>
      </c>
      <c r="E78" t="s">
        <v>45</v>
      </c>
      <c r="F78" t="s">
        <v>2556</v>
      </c>
      <c r="G78" s="11">
        <v>-53942070.229999997</v>
      </c>
      <c r="H78" s="11">
        <v>-53646012.689999998</v>
      </c>
      <c r="I78" s="11">
        <v>-53947860</v>
      </c>
      <c r="J78" s="11">
        <v>-54176000.5</v>
      </c>
      <c r="K78" s="11">
        <v>-53965127.119999997</v>
      </c>
      <c r="L78" s="11">
        <v>-54299313.869999997</v>
      </c>
      <c r="M78" s="11">
        <v>-54593296.030000001</v>
      </c>
      <c r="N78" s="11">
        <v>-54934961.060000002</v>
      </c>
      <c r="O78" s="11">
        <v>-55268341.170000002</v>
      </c>
      <c r="P78" s="11">
        <v>-55616243.780000001</v>
      </c>
      <c r="Q78" s="11">
        <v>-55913362.829999998</v>
      </c>
      <c r="R78" s="11">
        <v>-56242478.630000003</v>
      </c>
      <c r="S78" s="11">
        <v>-56540667.68</v>
      </c>
      <c r="T78" s="6">
        <f t="shared" si="2"/>
        <v>-54820363.886250012</v>
      </c>
      <c r="U78" s="1">
        <v>16</v>
      </c>
      <c r="V78" t="s">
        <v>903</v>
      </c>
      <c r="W78">
        <v>19</v>
      </c>
      <c r="X78" t="s">
        <v>903</v>
      </c>
      <c r="Y78" s="1">
        <v>0</v>
      </c>
      <c r="Z78" s="1">
        <v>0</v>
      </c>
      <c r="AA78" s="26" t="str">
        <f t="shared" si="3"/>
        <v>16.0.0</v>
      </c>
    </row>
    <row r="79" spans="2:27" hidden="1" x14ac:dyDescent="0.2">
      <c r="B79" t="s">
        <v>44</v>
      </c>
      <c r="C79" t="s">
        <v>9</v>
      </c>
      <c r="D79" t="s">
        <v>12</v>
      </c>
      <c r="E79" t="s">
        <v>45</v>
      </c>
      <c r="F79" t="s">
        <v>2557</v>
      </c>
      <c r="G79" s="11">
        <v>-91306827.349999994</v>
      </c>
      <c r="H79" s="11">
        <v>-91435103.159999996</v>
      </c>
      <c r="I79" s="11">
        <v>-91673070.829999998</v>
      </c>
      <c r="J79" s="11">
        <v>-91854248.569999993</v>
      </c>
      <c r="K79" s="11">
        <v>-92129341.450000003</v>
      </c>
      <c r="L79" s="11">
        <v>-92499782.769999996</v>
      </c>
      <c r="M79" s="11">
        <v>-92579841.829999998</v>
      </c>
      <c r="N79" s="11">
        <v>-92817115.310000002</v>
      </c>
      <c r="O79" s="11">
        <v>-93019392.189999998</v>
      </c>
      <c r="P79" s="11">
        <v>-93017814.260000005</v>
      </c>
      <c r="Q79" s="11">
        <v>-93280523.140000001</v>
      </c>
      <c r="R79" s="11">
        <v>-93481244.599999994</v>
      </c>
      <c r="S79" s="11">
        <v>-93749437.989999995</v>
      </c>
      <c r="T79" s="6">
        <f t="shared" si="2"/>
        <v>-92526300.898333356</v>
      </c>
      <c r="U79" s="1">
        <v>16</v>
      </c>
      <c r="V79" t="s">
        <v>903</v>
      </c>
      <c r="W79">
        <v>19</v>
      </c>
      <c r="X79" t="s">
        <v>903</v>
      </c>
      <c r="Y79" s="1">
        <v>0</v>
      </c>
      <c r="Z79" s="1">
        <v>0</v>
      </c>
      <c r="AA79" s="26" t="str">
        <f t="shared" si="3"/>
        <v>16.0.0</v>
      </c>
    </row>
    <row r="80" spans="2:27" hidden="1" x14ac:dyDescent="0.2">
      <c r="B80" t="s">
        <v>44</v>
      </c>
      <c r="C80" t="s">
        <v>9</v>
      </c>
      <c r="D80" t="s">
        <v>6</v>
      </c>
      <c r="E80" t="s">
        <v>45</v>
      </c>
      <c r="F80" t="s">
        <v>2558</v>
      </c>
      <c r="G80" s="11">
        <v>-106689454.65000001</v>
      </c>
      <c r="H80" s="11">
        <v>-107280994.69</v>
      </c>
      <c r="I80" s="11">
        <v>-107864151.62</v>
      </c>
      <c r="J80" s="11">
        <v>-107969150.94</v>
      </c>
      <c r="K80" s="11">
        <v>-108376008.06</v>
      </c>
      <c r="L80" s="11">
        <v>-109074903.41</v>
      </c>
      <c r="M80" s="11">
        <v>-109659374.59</v>
      </c>
      <c r="N80" s="11">
        <v>-110198539.29000001</v>
      </c>
      <c r="O80" s="11">
        <v>-110783047.37</v>
      </c>
      <c r="P80" s="11">
        <v>-111294931.5</v>
      </c>
      <c r="Q80" s="11">
        <v>-111940999.17</v>
      </c>
      <c r="R80" s="11">
        <v>-113067978.28</v>
      </c>
      <c r="S80" s="11">
        <v>-113623270.61</v>
      </c>
      <c r="T80" s="6">
        <f t="shared" si="2"/>
        <v>-109805536.79583335</v>
      </c>
      <c r="U80" s="1">
        <v>16</v>
      </c>
      <c r="V80" t="s">
        <v>903</v>
      </c>
      <c r="W80">
        <v>19</v>
      </c>
      <c r="X80" t="s">
        <v>903</v>
      </c>
      <c r="Y80" s="1">
        <v>0</v>
      </c>
      <c r="Z80" s="1">
        <v>0</v>
      </c>
      <c r="AA80" s="26" t="str">
        <f t="shared" si="3"/>
        <v>16.0.0</v>
      </c>
    </row>
    <row r="81" spans="1:27" hidden="1" x14ac:dyDescent="0.2">
      <c r="B81" t="s">
        <v>46</v>
      </c>
      <c r="C81" t="s">
        <v>7</v>
      </c>
      <c r="D81" t="s">
        <v>5</v>
      </c>
      <c r="E81" t="s">
        <v>47</v>
      </c>
      <c r="F81" t="s">
        <v>2559</v>
      </c>
      <c r="G81" s="11">
        <v>1743759.08</v>
      </c>
      <c r="H81" s="11">
        <v>1748169.4300000002</v>
      </c>
      <c r="I81" s="11">
        <v>1752579.78</v>
      </c>
      <c r="J81" s="11">
        <v>1756990.13</v>
      </c>
      <c r="K81" s="11">
        <v>1761400.48</v>
      </c>
      <c r="L81" s="11">
        <v>1765810.83</v>
      </c>
      <c r="M81" s="11">
        <v>1770221.1800000002</v>
      </c>
      <c r="N81" s="11">
        <v>1774631.53</v>
      </c>
      <c r="O81" s="11">
        <v>1779041.88</v>
      </c>
      <c r="P81" s="11">
        <v>1783452.23</v>
      </c>
      <c r="Q81" s="11">
        <v>1787862.58</v>
      </c>
      <c r="R81" s="11">
        <v>1792272.9300000002</v>
      </c>
      <c r="S81" s="11">
        <v>1796683.28</v>
      </c>
      <c r="T81" s="6">
        <f t="shared" si="2"/>
        <v>1770221.1799999997</v>
      </c>
      <c r="U81" s="1">
        <v>14</v>
      </c>
      <c r="V81" t="s">
        <v>903</v>
      </c>
      <c r="W81">
        <v>19</v>
      </c>
      <c r="X81" t="s">
        <v>903</v>
      </c>
      <c r="Y81" s="1">
        <v>0</v>
      </c>
      <c r="Z81" s="1">
        <v>0</v>
      </c>
      <c r="AA81" s="26" t="str">
        <f t="shared" si="3"/>
        <v>14.0.0</v>
      </c>
    </row>
    <row r="82" spans="1:27" hidden="1" x14ac:dyDescent="0.2">
      <c r="B82" t="s">
        <v>46</v>
      </c>
      <c r="C82" t="s">
        <v>7</v>
      </c>
      <c r="D82" t="s">
        <v>6</v>
      </c>
      <c r="E82" t="s">
        <v>47</v>
      </c>
      <c r="F82" t="s">
        <v>2560</v>
      </c>
      <c r="G82" s="11">
        <v>4434565.92</v>
      </c>
      <c r="H82" s="11">
        <v>4445781.9000000004</v>
      </c>
      <c r="I82" s="11">
        <v>4456997.88</v>
      </c>
      <c r="J82" s="11">
        <v>4468213.8600000003</v>
      </c>
      <c r="K82" s="11">
        <v>4479429.84</v>
      </c>
      <c r="L82" s="11">
        <v>4490645.82</v>
      </c>
      <c r="M82" s="11">
        <v>4501861.8</v>
      </c>
      <c r="N82" s="11">
        <v>4513077.78</v>
      </c>
      <c r="O82" s="11">
        <v>4524293.76</v>
      </c>
      <c r="P82" s="11">
        <v>4535509.74</v>
      </c>
      <c r="Q82" s="11">
        <v>4546725.72</v>
      </c>
      <c r="R82" s="11">
        <v>4557941.7</v>
      </c>
      <c r="S82" s="11">
        <v>4569157.68</v>
      </c>
      <c r="T82" s="6">
        <f t="shared" si="2"/>
        <v>4501861.8</v>
      </c>
      <c r="U82" s="1">
        <v>14</v>
      </c>
      <c r="V82" t="s">
        <v>903</v>
      </c>
      <c r="W82">
        <v>19</v>
      </c>
      <c r="X82" t="s">
        <v>903</v>
      </c>
      <c r="Y82" s="1">
        <v>0</v>
      </c>
      <c r="Z82" s="1">
        <v>0</v>
      </c>
      <c r="AA82" s="26" t="str">
        <f t="shared" si="3"/>
        <v>14.0.0</v>
      </c>
    </row>
    <row r="83" spans="1:27" hidden="1" x14ac:dyDescent="0.2">
      <c r="B83" t="s">
        <v>48</v>
      </c>
      <c r="C83" t="s">
        <v>7</v>
      </c>
      <c r="D83" t="s">
        <v>5</v>
      </c>
      <c r="E83" t="s">
        <v>49</v>
      </c>
      <c r="F83" t="s">
        <v>2561</v>
      </c>
      <c r="G83" s="11">
        <v>1115318.48</v>
      </c>
      <c r="H83" s="11">
        <v>1123925.33</v>
      </c>
      <c r="I83" s="11">
        <v>1132532.18</v>
      </c>
      <c r="J83" s="11">
        <v>1141139.03</v>
      </c>
      <c r="K83" s="11">
        <v>1149745.8799999999</v>
      </c>
      <c r="L83" s="11">
        <v>1158352.73</v>
      </c>
      <c r="M83" s="11">
        <v>1166959.58</v>
      </c>
      <c r="N83" s="11">
        <v>1175566.43</v>
      </c>
      <c r="O83" s="11">
        <v>1184173.28</v>
      </c>
      <c r="P83" s="11">
        <v>1192780.1299999999</v>
      </c>
      <c r="Q83" s="11">
        <v>1201386.98</v>
      </c>
      <c r="R83" s="11">
        <v>1209993.83</v>
      </c>
      <c r="S83" s="11">
        <v>1218600.68</v>
      </c>
      <c r="T83" s="6">
        <f t="shared" si="2"/>
        <v>1166959.58</v>
      </c>
      <c r="U83" s="1">
        <v>14</v>
      </c>
      <c r="V83" t="s">
        <v>903</v>
      </c>
      <c r="W83">
        <v>19</v>
      </c>
      <c r="X83" t="s">
        <v>903</v>
      </c>
      <c r="Y83" s="1">
        <v>0</v>
      </c>
      <c r="Z83" s="1">
        <v>0</v>
      </c>
      <c r="AA83" s="26" t="str">
        <f t="shared" si="3"/>
        <v>14.0.0</v>
      </c>
    </row>
    <row r="84" spans="1:27" hidden="1" x14ac:dyDescent="0.2">
      <c r="B84" t="s">
        <v>1041</v>
      </c>
      <c r="C84" t="s">
        <v>7</v>
      </c>
      <c r="D84" t="s">
        <v>5</v>
      </c>
      <c r="E84" t="s">
        <v>1042</v>
      </c>
      <c r="F84" t="s">
        <v>2562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6">
        <f t="shared" si="2"/>
        <v>0</v>
      </c>
      <c r="U84" s="1"/>
      <c r="V84" t="s">
        <v>903</v>
      </c>
      <c r="W84">
        <v>19</v>
      </c>
      <c r="X84" t="s">
        <v>903</v>
      </c>
      <c r="Y84" s="1"/>
      <c r="Z84" s="1"/>
      <c r="AA84" s="26"/>
    </row>
    <row r="85" spans="1:27" x14ac:dyDescent="0.2">
      <c r="A85">
        <f>+A33+1</f>
        <v>2</v>
      </c>
      <c r="B85" t="s">
        <v>50</v>
      </c>
      <c r="C85" t="s">
        <v>2</v>
      </c>
      <c r="D85" t="s">
        <v>3</v>
      </c>
      <c r="E85" t="s">
        <v>51</v>
      </c>
      <c r="F85" t="s">
        <v>2563</v>
      </c>
      <c r="G85" s="11">
        <v>-652960.11</v>
      </c>
      <c r="H85" s="11">
        <v>-672746.78</v>
      </c>
      <c r="I85" s="11">
        <v>-692533.45000000007</v>
      </c>
      <c r="J85" s="11">
        <v>-712320.12</v>
      </c>
      <c r="K85" s="11">
        <v>-732106.79</v>
      </c>
      <c r="L85" s="11">
        <v>-751893.46</v>
      </c>
      <c r="M85" s="11">
        <v>-771680.13</v>
      </c>
      <c r="N85" s="11">
        <v>-791466.8</v>
      </c>
      <c r="O85" s="11">
        <v>-811253.47</v>
      </c>
      <c r="P85" s="11">
        <v>-831040.13</v>
      </c>
      <c r="Q85" s="11">
        <v>-850826.8</v>
      </c>
      <c r="R85" s="11">
        <v>-870613.47</v>
      </c>
      <c r="S85" s="11">
        <v>-890400.14</v>
      </c>
      <c r="T85" s="6">
        <f t="shared" si="2"/>
        <v>-771680.12708333333</v>
      </c>
      <c r="U85" s="1">
        <v>0</v>
      </c>
      <c r="V85" t="s">
        <v>903</v>
      </c>
      <c r="W85">
        <v>19</v>
      </c>
      <c r="X85" t="s">
        <v>903</v>
      </c>
      <c r="Y85" s="1">
        <v>0</v>
      </c>
      <c r="Z85" s="1">
        <v>0</v>
      </c>
      <c r="AA85" s="26" t="str">
        <f t="shared" si="3"/>
        <v>0.0.0</v>
      </c>
    </row>
    <row r="86" spans="1:27" hidden="1" x14ac:dyDescent="0.2">
      <c r="B86" t="s">
        <v>52</v>
      </c>
      <c r="C86" t="s">
        <v>2</v>
      </c>
      <c r="D86" t="s">
        <v>3</v>
      </c>
      <c r="E86" t="s">
        <v>53</v>
      </c>
      <c r="F86" t="s">
        <v>2564</v>
      </c>
      <c r="G86" s="11">
        <v>-19746594.460000001</v>
      </c>
      <c r="H86" s="11">
        <v>-20453307.079999998</v>
      </c>
      <c r="I86" s="11">
        <v>-21159685.57</v>
      </c>
      <c r="J86" s="11">
        <v>-21853088.739999998</v>
      </c>
      <c r="K86" s="11">
        <v>-22556619.550000001</v>
      </c>
      <c r="L86" s="11">
        <v>-23270605.210000001</v>
      </c>
      <c r="M86" s="11">
        <v>-24000685.850000001</v>
      </c>
      <c r="N86" s="11">
        <v>-24764592.239999998</v>
      </c>
      <c r="O86" s="11">
        <v>-25540463.43</v>
      </c>
      <c r="P86" s="11">
        <v>-26389387.059999999</v>
      </c>
      <c r="Q86" s="11">
        <v>-27196777.079999998</v>
      </c>
      <c r="R86" s="11">
        <v>-28047511.640000001</v>
      </c>
      <c r="S86" s="11">
        <v>-21456286.579999998</v>
      </c>
      <c r="T86" s="6">
        <f t="shared" si="2"/>
        <v>-23819513.664166663</v>
      </c>
      <c r="U86" s="1">
        <v>20</v>
      </c>
      <c r="V86" t="s">
        <v>903</v>
      </c>
      <c r="W86">
        <v>19</v>
      </c>
      <c r="X86" t="s">
        <v>903</v>
      </c>
      <c r="Y86" s="1">
        <v>0</v>
      </c>
      <c r="Z86" s="1">
        <v>0</v>
      </c>
      <c r="AA86" s="26" t="str">
        <f t="shared" si="3"/>
        <v>20.0.0</v>
      </c>
    </row>
    <row r="87" spans="1:27" hidden="1" x14ac:dyDescent="0.2">
      <c r="B87" t="s">
        <v>52</v>
      </c>
      <c r="C87" t="s">
        <v>2</v>
      </c>
      <c r="D87" t="s">
        <v>4</v>
      </c>
      <c r="E87" t="s">
        <v>53</v>
      </c>
      <c r="F87" t="s">
        <v>2565</v>
      </c>
      <c r="G87" s="11">
        <v>-48123.1</v>
      </c>
      <c r="H87" s="11">
        <v>-48933.85</v>
      </c>
      <c r="I87" s="11">
        <v>-49744.6</v>
      </c>
      <c r="J87" s="11">
        <v>-50555.35</v>
      </c>
      <c r="K87" s="11">
        <v>-51366.1</v>
      </c>
      <c r="L87" s="11">
        <v>-52590.86</v>
      </c>
      <c r="M87" s="11">
        <v>-54237.520000000004</v>
      </c>
      <c r="N87" s="11">
        <v>-55894.49</v>
      </c>
      <c r="O87" s="11">
        <v>-57553.8</v>
      </c>
      <c r="P87" s="11">
        <v>-59213.11</v>
      </c>
      <c r="Q87" s="11">
        <v>-60872.42</v>
      </c>
      <c r="R87" s="11">
        <v>-62531.73</v>
      </c>
      <c r="S87" s="11">
        <v>-64191.040000000001</v>
      </c>
      <c r="T87" s="6">
        <f t="shared" si="2"/>
        <v>-54970.908333333326</v>
      </c>
      <c r="U87" s="1">
        <v>20</v>
      </c>
      <c r="V87" t="s">
        <v>903</v>
      </c>
      <c r="W87">
        <v>19</v>
      </c>
      <c r="X87" t="s">
        <v>903</v>
      </c>
      <c r="Y87" s="1">
        <v>0</v>
      </c>
      <c r="Z87" s="1">
        <v>0</v>
      </c>
      <c r="AA87" s="26" t="str">
        <f t="shared" si="3"/>
        <v>20.0.0</v>
      </c>
    </row>
    <row r="88" spans="1:27" hidden="1" x14ac:dyDescent="0.2">
      <c r="B88" t="s">
        <v>52</v>
      </c>
      <c r="C88" t="s">
        <v>2</v>
      </c>
      <c r="D88" t="s">
        <v>5</v>
      </c>
      <c r="E88" t="s">
        <v>53</v>
      </c>
      <c r="F88" t="s">
        <v>2566</v>
      </c>
      <c r="G88" s="11">
        <v>-4537.4000000000005</v>
      </c>
      <c r="H88" s="11">
        <v>-4537.4000000000005</v>
      </c>
      <c r="I88" s="11">
        <v>-4537.4000000000005</v>
      </c>
      <c r="J88" s="11">
        <v>-4537.4000000000005</v>
      </c>
      <c r="K88" s="11">
        <v>-4983.7300000000005</v>
      </c>
      <c r="L88" s="11">
        <v>-5877.13</v>
      </c>
      <c r="M88" s="11">
        <v>-6771.29</v>
      </c>
      <c r="N88" s="11">
        <v>-7665.45</v>
      </c>
      <c r="O88" s="11">
        <v>-8559.61</v>
      </c>
      <c r="P88" s="11">
        <v>-9453.77</v>
      </c>
      <c r="Q88" s="11">
        <v>-10347.93</v>
      </c>
      <c r="R88" s="11">
        <v>-11242.09</v>
      </c>
      <c r="S88" s="11">
        <v>-12136.25</v>
      </c>
      <c r="T88" s="6">
        <f t="shared" si="2"/>
        <v>-7237.5020833333338</v>
      </c>
      <c r="U88" s="1">
        <v>20</v>
      </c>
      <c r="V88" t="s">
        <v>903</v>
      </c>
      <c r="W88">
        <v>19</v>
      </c>
      <c r="X88" t="s">
        <v>903</v>
      </c>
      <c r="Y88" s="1">
        <v>0</v>
      </c>
      <c r="Z88" s="1">
        <v>0</v>
      </c>
      <c r="AA88" s="26" t="str">
        <f t="shared" si="3"/>
        <v>20.0.0</v>
      </c>
    </row>
    <row r="89" spans="1:27" hidden="1" x14ac:dyDescent="0.2">
      <c r="B89" t="s">
        <v>52</v>
      </c>
      <c r="C89" t="s">
        <v>2</v>
      </c>
      <c r="D89" t="s">
        <v>6</v>
      </c>
      <c r="E89" t="s">
        <v>53</v>
      </c>
      <c r="F89" t="s">
        <v>2567</v>
      </c>
      <c r="G89" s="11">
        <v>-8332.0400000000009</v>
      </c>
      <c r="H89" s="11">
        <v>-8332.0400000000009</v>
      </c>
      <c r="I89" s="11">
        <v>-8332.0400000000009</v>
      </c>
      <c r="J89" s="11">
        <v>-8332.0400000000009</v>
      </c>
      <c r="K89" s="11">
        <v>-8332.0400000000009</v>
      </c>
      <c r="L89" s="11">
        <v>-8332.0400000000009</v>
      </c>
      <c r="M89" s="11">
        <v>-8332.0400000000009</v>
      </c>
      <c r="N89" s="11">
        <v>-8332.0400000000009</v>
      </c>
      <c r="O89" s="11">
        <v>-8332.0400000000009</v>
      </c>
      <c r="P89" s="11">
        <v>-8332.0400000000009</v>
      </c>
      <c r="Q89" s="11">
        <v>-8332.0400000000009</v>
      </c>
      <c r="R89" s="11">
        <v>-8332.0400000000009</v>
      </c>
      <c r="S89" s="11">
        <v>-8332.0400000000009</v>
      </c>
      <c r="T89" s="6">
        <f t="shared" si="2"/>
        <v>-8332.0400000000027</v>
      </c>
      <c r="U89" s="1">
        <v>20</v>
      </c>
      <c r="V89" t="s">
        <v>903</v>
      </c>
      <c r="W89">
        <v>19</v>
      </c>
      <c r="X89" t="s">
        <v>903</v>
      </c>
      <c r="Y89" s="1">
        <v>0</v>
      </c>
      <c r="Z89" s="1">
        <v>0</v>
      </c>
      <c r="AA89" s="26" t="str">
        <f t="shared" si="3"/>
        <v>20.0.0</v>
      </c>
    </row>
    <row r="90" spans="1:27" hidden="1" x14ac:dyDescent="0.2">
      <c r="B90" t="s">
        <v>52</v>
      </c>
      <c r="C90" t="s">
        <v>7</v>
      </c>
      <c r="D90" t="s">
        <v>4</v>
      </c>
      <c r="E90" t="s">
        <v>53</v>
      </c>
      <c r="F90" t="s">
        <v>2568</v>
      </c>
      <c r="G90" s="11">
        <v>-7535059.54</v>
      </c>
      <c r="H90" s="11">
        <v>-7633425.4500000002</v>
      </c>
      <c r="I90" s="11">
        <v>-7731297.9100000001</v>
      </c>
      <c r="J90" s="11">
        <v>-7829753.1500000004</v>
      </c>
      <c r="K90" s="11">
        <v>-7929029.6600000001</v>
      </c>
      <c r="L90" s="11">
        <v>-8027771.0800000001</v>
      </c>
      <c r="M90" s="11">
        <v>-8127276.0199999996</v>
      </c>
      <c r="N90" s="11">
        <v>-8227890.4100000001</v>
      </c>
      <c r="O90" s="11">
        <v>-8321566.9900000002</v>
      </c>
      <c r="P90" s="11">
        <v>-8422095.0999999996</v>
      </c>
      <c r="Q90" s="11">
        <v>-8522993.6600000001</v>
      </c>
      <c r="R90" s="11">
        <v>-8624729.5899999999</v>
      </c>
      <c r="S90" s="11">
        <v>-8595066.1999999993</v>
      </c>
      <c r="T90" s="6">
        <f t="shared" si="2"/>
        <v>-8121907.6574999997</v>
      </c>
      <c r="U90" s="1">
        <v>14</v>
      </c>
      <c r="V90" t="s">
        <v>903</v>
      </c>
      <c r="W90">
        <v>19</v>
      </c>
      <c r="X90" t="s">
        <v>903</v>
      </c>
      <c r="Y90" s="1">
        <v>0</v>
      </c>
      <c r="Z90" s="1">
        <v>0</v>
      </c>
      <c r="AA90" s="26" t="str">
        <f t="shared" si="3"/>
        <v>14.0.0</v>
      </c>
    </row>
    <row r="91" spans="1:27" hidden="1" x14ac:dyDescent="0.2">
      <c r="B91" t="s">
        <v>52</v>
      </c>
      <c r="C91" t="s">
        <v>7</v>
      </c>
      <c r="D91" t="s">
        <v>5</v>
      </c>
      <c r="E91" t="s">
        <v>53</v>
      </c>
      <c r="F91" t="s">
        <v>2569</v>
      </c>
      <c r="G91" s="11">
        <v>-3745.57</v>
      </c>
      <c r="H91" s="11">
        <v>-4141.13</v>
      </c>
      <c r="I91" s="11">
        <v>-4536.6900000000005</v>
      </c>
      <c r="J91" s="11">
        <v>-4932.25</v>
      </c>
      <c r="K91" s="11">
        <v>-5327.81</v>
      </c>
      <c r="L91" s="11">
        <v>-5723.37</v>
      </c>
      <c r="M91" s="11">
        <v>-6118.93</v>
      </c>
      <c r="N91" s="11">
        <v>-6514.49</v>
      </c>
      <c r="O91" s="11">
        <v>-6910.05</v>
      </c>
      <c r="P91" s="11">
        <v>-7305.6100000000006</v>
      </c>
      <c r="Q91" s="11">
        <v>-7701.17</v>
      </c>
      <c r="R91" s="11">
        <v>-8096.7300000000005</v>
      </c>
      <c r="S91" s="11">
        <v>-8492.2900000000009</v>
      </c>
      <c r="T91" s="6">
        <f t="shared" si="2"/>
        <v>-6118.93</v>
      </c>
      <c r="U91" s="1">
        <v>14</v>
      </c>
      <c r="V91" t="s">
        <v>903</v>
      </c>
      <c r="W91">
        <v>19</v>
      </c>
      <c r="X91" t="s">
        <v>903</v>
      </c>
      <c r="Y91" s="1">
        <v>0</v>
      </c>
      <c r="Z91" s="1">
        <v>0</v>
      </c>
      <c r="AA91" s="26" t="str">
        <f t="shared" si="3"/>
        <v>14.0.0</v>
      </c>
    </row>
    <row r="92" spans="1:27" hidden="1" x14ac:dyDescent="0.2">
      <c r="B92" t="s">
        <v>52</v>
      </c>
      <c r="C92" t="s">
        <v>7</v>
      </c>
      <c r="D92" t="s">
        <v>8</v>
      </c>
      <c r="E92" t="s">
        <v>53</v>
      </c>
      <c r="F92" t="s">
        <v>2570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6">
        <f t="shared" si="2"/>
        <v>0</v>
      </c>
      <c r="U92" s="1"/>
      <c r="V92" t="s">
        <v>903</v>
      </c>
      <c r="W92">
        <v>19</v>
      </c>
      <c r="X92" t="s">
        <v>903</v>
      </c>
      <c r="Y92" s="1"/>
      <c r="Z92" s="1"/>
      <c r="AA92" s="26"/>
    </row>
    <row r="93" spans="1:27" hidden="1" x14ac:dyDescent="0.2">
      <c r="B93" t="s">
        <v>52</v>
      </c>
      <c r="C93" t="s">
        <v>7</v>
      </c>
      <c r="D93" t="s">
        <v>6</v>
      </c>
      <c r="E93" t="s">
        <v>53</v>
      </c>
      <c r="F93" t="s">
        <v>2571</v>
      </c>
      <c r="G93" s="11">
        <v>-674002.63</v>
      </c>
      <c r="H93" s="11">
        <v>-710909.72</v>
      </c>
      <c r="I93" s="11">
        <v>-747726.47</v>
      </c>
      <c r="J93" s="11">
        <v>-784516.81</v>
      </c>
      <c r="K93" s="11">
        <v>-821294.61</v>
      </c>
      <c r="L93" s="11">
        <v>-858062.85</v>
      </c>
      <c r="M93" s="11">
        <v>-894819.81</v>
      </c>
      <c r="N93" s="11">
        <v>-931578.18</v>
      </c>
      <c r="O93" s="11">
        <v>-968340.79</v>
      </c>
      <c r="P93" s="11">
        <v>-1011227.69</v>
      </c>
      <c r="Q93" s="11">
        <v>-1060241.8</v>
      </c>
      <c r="R93" s="11">
        <v>-1109264.95</v>
      </c>
      <c r="S93" s="11">
        <v>-1158290.8799999999</v>
      </c>
      <c r="T93" s="6">
        <f t="shared" si="2"/>
        <v>-901177.53624999989</v>
      </c>
      <c r="U93" s="1">
        <v>14</v>
      </c>
      <c r="V93" t="s">
        <v>903</v>
      </c>
      <c r="W93">
        <v>19</v>
      </c>
      <c r="X93" t="s">
        <v>903</v>
      </c>
      <c r="Y93" s="1">
        <v>0</v>
      </c>
      <c r="Z93" s="1">
        <v>0</v>
      </c>
      <c r="AA93" s="26" t="str">
        <f t="shared" si="3"/>
        <v>14.0.0</v>
      </c>
    </row>
    <row r="94" spans="1:27" hidden="1" x14ac:dyDescent="0.2">
      <c r="B94" t="s">
        <v>52</v>
      </c>
      <c r="C94" t="s">
        <v>9</v>
      </c>
      <c r="D94" t="s">
        <v>3</v>
      </c>
      <c r="E94" t="s">
        <v>53</v>
      </c>
      <c r="F94" t="s">
        <v>2572</v>
      </c>
      <c r="G94" s="11">
        <v>-785153.6</v>
      </c>
      <c r="H94" s="11">
        <v>-821948.74</v>
      </c>
      <c r="I94" s="11">
        <v>-858743.89</v>
      </c>
      <c r="J94" s="11">
        <v>-895539.04</v>
      </c>
      <c r="K94" s="11">
        <v>-932334.18</v>
      </c>
      <c r="L94" s="11">
        <v>-969129.34</v>
      </c>
      <c r="M94" s="11">
        <v>-1005924.51</v>
      </c>
      <c r="N94" s="11">
        <v>-1042719.7</v>
      </c>
      <c r="O94" s="11">
        <v>-1079514.8500000001</v>
      </c>
      <c r="P94" s="11">
        <v>-1116310</v>
      </c>
      <c r="Q94" s="11">
        <v>-1153105.1599999999</v>
      </c>
      <c r="R94" s="11">
        <v>-1189900.32</v>
      </c>
      <c r="S94" s="11">
        <v>-1226695.47</v>
      </c>
      <c r="T94" s="6">
        <f t="shared" si="2"/>
        <v>-1005924.5220833333</v>
      </c>
      <c r="U94" s="1">
        <v>16</v>
      </c>
      <c r="V94" t="s">
        <v>903</v>
      </c>
      <c r="W94">
        <v>19</v>
      </c>
      <c r="X94" t="s">
        <v>903</v>
      </c>
      <c r="Y94" s="1">
        <v>0</v>
      </c>
      <c r="Z94" s="1">
        <v>0</v>
      </c>
      <c r="AA94" s="26" t="str">
        <f t="shared" si="3"/>
        <v>16.0.0</v>
      </c>
    </row>
    <row r="95" spans="1:27" hidden="1" x14ac:dyDescent="0.2">
      <c r="B95" t="s">
        <v>52</v>
      </c>
      <c r="C95" t="s">
        <v>9</v>
      </c>
      <c r="D95" t="s">
        <v>4</v>
      </c>
      <c r="E95" t="s">
        <v>53</v>
      </c>
      <c r="F95" t="s">
        <v>2573</v>
      </c>
      <c r="G95" s="11">
        <v>-246832.5</v>
      </c>
      <c r="H95" s="11">
        <v>-247047.51</v>
      </c>
      <c r="I95" s="11">
        <v>-247262.52000000002</v>
      </c>
      <c r="J95" s="11">
        <v>-247477.53</v>
      </c>
      <c r="K95" s="11">
        <v>-247692.54</v>
      </c>
      <c r="L95" s="11">
        <v>-247907.55000000002</v>
      </c>
      <c r="M95" s="11">
        <v>-248122.55000000002</v>
      </c>
      <c r="N95" s="11">
        <v>-248337.56</v>
      </c>
      <c r="O95" s="11">
        <v>-248552.56</v>
      </c>
      <c r="P95" s="11">
        <v>-248767.58000000002</v>
      </c>
      <c r="Q95" s="11">
        <v>-248982.59</v>
      </c>
      <c r="R95" s="11">
        <v>-249197.6</v>
      </c>
      <c r="S95" s="11">
        <v>-249412.63</v>
      </c>
      <c r="T95" s="6">
        <f t="shared" si="2"/>
        <v>-248122.55458333335</v>
      </c>
      <c r="U95" s="1">
        <v>16</v>
      </c>
      <c r="V95" t="s">
        <v>903</v>
      </c>
      <c r="W95">
        <v>19</v>
      </c>
      <c r="X95" t="s">
        <v>903</v>
      </c>
      <c r="Y95" s="1">
        <v>0</v>
      </c>
      <c r="Z95" s="1">
        <v>0</v>
      </c>
      <c r="AA95" s="26" t="str">
        <f t="shared" si="3"/>
        <v>16.0.0</v>
      </c>
    </row>
    <row r="96" spans="1:27" hidden="1" x14ac:dyDescent="0.2">
      <c r="B96" t="s">
        <v>52</v>
      </c>
      <c r="C96" t="s">
        <v>9</v>
      </c>
      <c r="D96" t="s">
        <v>10</v>
      </c>
      <c r="E96" t="s">
        <v>53</v>
      </c>
      <c r="F96" t="s">
        <v>2574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6">
        <f t="shared" si="2"/>
        <v>0</v>
      </c>
      <c r="U96" s="1"/>
      <c r="V96" t="s">
        <v>903</v>
      </c>
      <c r="W96">
        <v>19</v>
      </c>
      <c r="X96" t="s">
        <v>903</v>
      </c>
      <c r="Y96" s="1"/>
      <c r="Z96" s="1"/>
      <c r="AA96" s="26"/>
    </row>
    <row r="97" spans="2:27" hidden="1" x14ac:dyDescent="0.2">
      <c r="B97" t="s">
        <v>52</v>
      </c>
      <c r="C97" t="s">
        <v>9</v>
      </c>
      <c r="D97" t="s">
        <v>11</v>
      </c>
      <c r="E97" t="s">
        <v>53</v>
      </c>
      <c r="F97" t="s">
        <v>2575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6">
        <f t="shared" si="2"/>
        <v>0</v>
      </c>
      <c r="U97" s="1"/>
      <c r="V97" t="s">
        <v>903</v>
      </c>
      <c r="W97">
        <v>19</v>
      </c>
      <c r="X97" t="s">
        <v>903</v>
      </c>
      <c r="Y97" s="1"/>
      <c r="Z97" s="1"/>
      <c r="AA97" s="26"/>
    </row>
    <row r="98" spans="2:27" hidden="1" x14ac:dyDescent="0.2">
      <c r="B98" t="s">
        <v>52</v>
      </c>
      <c r="C98" t="s">
        <v>9</v>
      </c>
      <c r="D98" t="s">
        <v>5</v>
      </c>
      <c r="E98" t="s">
        <v>53</v>
      </c>
      <c r="F98" t="s">
        <v>2576</v>
      </c>
      <c r="G98" s="11">
        <v>-42970.080000000002</v>
      </c>
      <c r="H98" s="11">
        <v>-43308.29</v>
      </c>
      <c r="I98" s="11">
        <v>-43646.5</v>
      </c>
      <c r="J98" s="11">
        <v>-43984.71</v>
      </c>
      <c r="K98" s="11">
        <v>-44322.91</v>
      </c>
      <c r="L98" s="11">
        <v>-44661.120000000003</v>
      </c>
      <c r="M98" s="11">
        <v>-44999.33</v>
      </c>
      <c r="N98" s="11">
        <v>-45337.53</v>
      </c>
      <c r="O98" s="11">
        <v>-45675.73</v>
      </c>
      <c r="P98" s="11">
        <v>-46013.93</v>
      </c>
      <c r="Q98" s="11">
        <v>-46352.14</v>
      </c>
      <c r="R98" s="11">
        <v>-46690.35</v>
      </c>
      <c r="S98" s="11">
        <v>-47028.55</v>
      </c>
      <c r="T98" s="6">
        <f t="shared" si="2"/>
        <v>-44999.321250000001</v>
      </c>
      <c r="U98" s="1">
        <v>16</v>
      </c>
      <c r="V98" t="s">
        <v>903</v>
      </c>
      <c r="W98">
        <v>19</v>
      </c>
      <c r="X98" t="s">
        <v>903</v>
      </c>
      <c r="Y98" s="1">
        <v>0</v>
      </c>
      <c r="Z98" s="1">
        <v>0</v>
      </c>
      <c r="AA98" s="26" t="str">
        <f t="shared" si="3"/>
        <v>16.0.0</v>
      </c>
    </row>
    <row r="99" spans="2:27" hidden="1" x14ac:dyDescent="0.2">
      <c r="B99" t="s">
        <v>52</v>
      </c>
      <c r="C99" t="s">
        <v>9</v>
      </c>
      <c r="D99" t="s">
        <v>12</v>
      </c>
      <c r="E99" t="s">
        <v>53</v>
      </c>
      <c r="F99" t="s">
        <v>2577</v>
      </c>
      <c r="G99" s="11">
        <v>-98670.87</v>
      </c>
      <c r="H99" s="11">
        <v>-99601.5</v>
      </c>
      <c r="I99" s="11">
        <v>-100532.13</v>
      </c>
      <c r="J99" s="11">
        <v>-101462.76000000001</v>
      </c>
      <c r="K99" s="11">
        <v>-102393.39</v>
      </c>
      <c r="L99" s="11">
        <v>-103324.02</v>
      </c>
      <c r="M99" s="11">
        <v>-104254.65000000001</v>
      </c>
      <c r="N99" s="11">
        <v>-105185.28</v>
      </c>
      <c r="O99" s="11">
        <v>-106115.91</v>
      </c>
      <c r="P99" s="11">
        <v>-107046.54000000001</v>
      </c>
      <c r="Q99" s="11">
        <v>-107977.17</v>
      </c>
      <c r="R99" s="11">
        <v>-103655.07</v>
      </c>
      <c r="S99" s="11">
        <v>-104585.7</v>
      </c>
      <c r="T99" s="6">
        <f t="shared" si="2"/>
        <v>-103598.05875000001</v>
      </c>
      <c r="U99" s="1">
        <v>16</v>
      </c>
      <c r="V99" t="s">
        <v>903</v>
      </c>
      <c r="W99">
        <v>19</v>
      </c>
      <c r="X99" t="s">
        <v>903</v>
      </c>
      <c r="Y99" s="1">
        <v>0</v>
      </c>
      <c r="Z99" s="1">
        <v>0</v>
      </c>
      <c r="AA99" s="26" t="str">
        <f t="shared" si="3"/>
        <v>16.0.0</v>
      </c>
    </row>
    <row r="100" spans="2:27" hidden="1" x14ac:dyDescent="0.2">
      <c r="B100" t="s">
        <v>52</v>
      </c>
      <c r="C100" t="s">
        <v>9</v>
      </c>
      <c r="D100" t="s">
        <v>6</v>
      </c>
      <c r="E100" t="s">
        <v>53</v>
      </c>
      <c r="F100" t="s">
        <v>2578</v>
      </c>
      <c r="G100" s="11">
        <v>-70431.7</v>
      </c>
      <c r="H100" s="11">
        <v>-72375.3</v>
      </c>
      <c r="I100" s="11">
        <v>-74318.900000000009</v>
      </c>
      <c r="J100" s="11">
        <v>-76262.5</v>
      </c>
      <c r="K100" s="11">
        <v>-78185.790000000008</v>
      </c>
      <c r="L100" s="11">
        <v>-80129.430000000008</v>
      </c>
      <c r="M100" s="11">
        <v>-82113.83</v>
      </c>
      <c r="N100" s="11">
        <v>-84098.23</v>
      </c>
      <c r="O100" s="11">
        <v>-86082.63</v>
      </c>
      <c r="P100" s="11">
        <v>-88067.03</v>
      </c>
      <c r="Q100" s="11">
        <v>-90051.430000000008</v>
      </c>
      <c r="R100" s="11">
        <v>-92035.83</v>
      </c>
      <c r="S100" s="11">
        <v>-94020.23</v>
      </c>
      <c r="T100" s="6">
        <f t="shared" si="2"/>
        <v>-82162.238750000004</v>
      </c>
      <c r="U100" s="1">
        <v>16</v>
      </c>
      <c r="V100" t="s">
        <v>903</v>
      </c>
      <c r="W100">
        <v>19</v>
      </c>
      <c r="X100" t="s">
        <v>903</v>
      </c>
      <c r="Y100" s="1">
        <v>0</v>
      </c>
      <c r="Z100" s="1">
        <v>0</v>
      </c>
      <c r="AA100" s="26" t="str">
        <f t="shared" si="3"/>
        <v>16.0.0</v>
      </c>
    </row>
    <row r="101" spans="2:27" hidden="1" x14ac:dyDescent="0.2">
      <c r="B101" t="s">
        <v>54</v>
      </c>
      <c r="C101" t="s">
        <v>7</v>
      </c>
      <c r="D101" t="s">
        <v>5</v>
      </c>
      <c r="E101" t="s">
        <v>55</v>
      </c>
      <c r="F101" t="s">
        <v>2579</v>
      </c>
      <c r="G101" s="11">
        <v>-1749905.6400000001</v>
      </c>
      <c r="H101" s="11">
        <v>-1755514.31</v>
      </c>
      <c r="I101" s="11">
        <v>-1761122.98</v>
      </c>
      <c r="J101" s="11">
        <v>-1766731.65</v>
      </c>
      <c r="K101" s="11">
        <v>-1772340.32</v>
      </c>
      <c r="L101" s="11">
        <v>-1777948.99</v>
      </c>
      <c r="M101" s="11">
        <v>-1783557.6600000001</v>
      </c>
      <c r="N101" s="11">
        <v>-1789166.33</v>
      </c>
      <c r="O101" s="11">
        <v>-1794775</v>
      </c>
      <c r="P101" s="11">
        <v>-1800383.67</v>
      </c>
      <c r="Q101" s="11">
        <v>-1805992.3399999999</v>
      </c>
      <c r="R101" s="11">
        <v>-1811601.01</v>
      </c>
      <c r="S101" s="11">
        <v>-1817209.6800000002</v>
      </c>
      <c r="T101" s="6">
        <f t="shared" si="2"/>
        <v>-1783557.6600000001</v>
      </c>
      <c r="U101" s="1">
        <v>14</v>
      </c>
      <c r="V101" t="s">
        <v>903</v>
      </c>
      <c r="W101">
        <v>19</v>
      </c>
      <c r="X101" t="s">
        <v>903</v>
      </c>
      <c r="Y101" s="1">
        <v>0</v>
      </c>
      <c r="Z101" s="1">
        <v>0</v>
      </c>
      <c r="AA101" s="26" t="str">
        <f t="shared" si="3"/>
        <v>14.0.0</v>
      </c>
    </row>
    <row r="102" spans="2:27" hidden="1" x14ac:dyDescent="0.2">
      <c r="B102" t="s">
        <v>54</v>
      </c>
      <c r="C102" t="s">
        <v>7</v>
      </c>
      <c r="D102" t="s">
        <v>6</v>
      </c>
      <c r="E102" t="s">
        <v>55</v>
      </c>
      <c r="F102" t="s">
        <v>2580</v>
      </c>
      <c r="G102" s="11">
        <v>-825312.87</v>
      </c>
      <c r="H102" s="11">
        <v>-827958.11</v>
      </c>
      <c r="I102" s="11">
        <v>-830603.35</v>
      </c>
      <c r="J102" s="11">
        <v>-833248.59</v>
      </c>
      <c r="K102" s="11">
        <v>-835893.83000000007</v>
      </c>
      <c r="L102" s="11">
        <v>-838539.07000000007</v>
      </c>
      <c r="M102" s="11">
        <v>-841184.31</v>
      </c>
      <c r="N102" s="11">
        <v>-843829.55</v>
      </c>
      <c r="O102" s="11">
        <v>-846474.79</v>
      </c>
      <c r="P102" s="11">
        <v>-849120.03</v>
      </c>
      <c r="Q102" s="11">
        <v>-851765.27</v>
      </c>
      <c r="R102" s="11">
        <v>-854410.51</v>
      </c>
      <c r="S102" s="11">
        <v>-857055.75</v>
      </c>
      <c r="T102" s="6">
        <f t="shared" si="2"/>
        <v>-841184.31</v>
      </c>
      <c r="U102" s="1">
        <v>14</v>
      </c>
      <c r="V102" t="s">
        <v>903</v>
      </c>
      <c r="W102">
        <v>19</v>
      </c>
      <c r="X102" t="s">
        <v>903</v>
      </c>
      <c r="Y102" s="1">
        <v>0</v>
      </c>
      <c r="Z102" s="1">
        <v>0</v>
      </c>
      <c r="AA102" s="26" t="str">
        <f t="shared" si="3"/>
        <v>14.0.0</v>
      </c>
    </row>
    <row r="103" spans="2:27" hidden="1" x14ac:dyDescent="0.2">
      <c r="B103" t="s">
        <v>1043</v>
      </c>
      <c r="C103" t="s">
        <v>9</v>
      </c>
      <c r="D103" t="s">
        <v>11</v>
      </c>
      <c r="E103" t="s">
        <v>1044</v>
      </c>
      <c r="F103" t="s">
        <v>2581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6">
        <f t="shared" si="2"/>
        <v>0</v>
      </c>
      <c r="U103" s="1"/>
      <c r="V103" t="s">
        <v>903</v>
      </c>
      <c r="W103">
        <v>19</v>
      </c>
      <c r="X103" t="s">
        <v>903</v>
      </c>
      <c r="Y103" s="1"/>
      <c r="Z103" s="1"/>
      <c r="AA103" s="26"/>
    </row>
    <row r="104" spans="2:27" hidden="1" x14ac:dyDescent="0.2">
      <c r="B104" t="s">
        <v>1043</v>
      </c>
      <c r="C104" t="s">
        <v>9</v>
      </c>
      <c r="D104" t="s">
        <v>12</v>
      </c>
      <c r="E104" t="s">
        <v>1044</v>
      </c>
      <c r="F104" t="s">
        <v>2582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6">
        <f t="shared" si="2"/>
        <v>0</v>
      </c>
      <c r="U104" s="1"/>
      <c r="V104" t="s">
        <v>903</v>
      </c>
      <c r="W104">
        <v>19</v>
      </c>
      <c r="X104" t="s">
        <v>903</v>
      </c>
      <c r="Y104" s="1"/>
      <c r="Z104" s="1"/>
      <c r="AA104" s="26"/>
    </row>
    <row r="105" spans="2:27" hidden="1" x14ac:dyDescent="0.2">
      <c r="B105" t="s">
        <v>1045</v>
      </c>
      <c r="C105" t="s">
        <v>9</v>
      </c>
      <c r="D105" t="s">
        <v>11</v>
      </c>
      <c r="E105" t="s">
        <v>1046</v>
      </c>
      <c r="F105" t="s">
        <v>2583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6">
        <f t="shared" si="2"/>
        <v>0</v>
      </c>
      <c r="U105" s="1"/>
      <c r="V105" t="s">
        <v>903</v>
      </c>
      <c r="W105">
        <v>19</v>
      </c>
      <c r="X105" t="s">
        <v>903</v>
      </c>
      <c r="Y105" s="1"/>
      <c r="Z105" s="1"/>
      <c r="AA105" s="26"/>
    </row>
    <row r="106" spans="2:27" hidden="1" x14ac:dyDescent="0.2">
      <c r="B106" t="s">
        <v>1045</v>
      </c>
      <c r="C106" t="s">
        <v>9</v>
      </c>
      <c r="D106" t="s">
        <v>12</v>
      </c>
      <c r="E106" t="s">
        <v>1046</v>
      </c>
      <c r="F106" t="s">
        <v>2584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6">
        <f t="shared" si="2"/>
        <v>0</v>
      </c>
      <c r="U106" s="1"/>
      <c r="V106" t="s">
        <v>903</v>
      </c>
      <c r="W106">
        <v>19</v>
      </c>
      <c r="X106" t="s">
        <v>903</v>
      </c>
      <c r="Y106" s="1"/>
      <c r="Z106" s="1"/>
      <c r="AA106" s="26"/>
    </row>
    <row r="107" spans="2:27" hidden="1" x14ac:dyDescent="0.2">
      <c r="B107" t="s">
        <v>56</v>
      </c>
      <c r="C107" t="s">
        <v>2</v>
      </c>
      <c r="D107" t="s">
        <v>3</v>
      </c>
      <c r="E107" t="s">
        <v>57</v>
      </c>
      <c r="F107" t="s">
        <v>2585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6">
        <f t="shared" si="2"/>
        <v>0</v>
      </c>
      <c r="U107" s="1"/>
      <c r="V107" t="s">
        <v>903</v>
      </c>
      <c r="W107">
        <v>19</v>
      </c>
      <c r="X107" t="s">
        <v>903</v>
      </c>
      <c r="Y107" s="1"/>
      <c r="Z107" s="1"/>
      <c r="AA107" s="26"/>
    </row>
    <row r="108" spans="2:27" hidden="1" x14ac:dyDescent="0.2">
      <c r="B108" t="s">
        <v>56</v>
      </c>
      <c r="C108" t="s">
        <v>9</v>
      </c>
      <c r="D108" t="s">
        <v>4</v>
      </c>
      <c r="E108" t="s">
        <v>57</v>
      </c>
      <c r="F108" t="s">
        <v>2586</v>
      </c>
      <c r="G108" s="11">
        <v>5731063.9900000002</v>
      </c>
      <c r="H108" s="11">
        <v>5731063.9900000002</v>
      </c>
      <c r="I108" s="11">
        <v>5731063.9900000002</v>
      </c>
      <c r="J108" s="11">
        <v>5731063.9900000002</v>
      </c>
      <c r="K108" s="11">
        <v>5731063.9900000002</v>
      </c>
      <c r="L108" s="11">
        <v>5731063.9900000002</v>
      </c>
      <c r="M108" s="11">
        <v>5731063.9900000002</v>
      </c>
      <c r="N108" s="11">
        <v>5731063.9900000002</v>
      </c>
      <c r="O108" s="11">
        <v>5731063.9900000002</v>
      </c>
      <c r="P108" s="11">
        <v>5731063.9900000002</v>
      </c>
      <c r="Q108" s="11">
        <v>5731063.9900000002</v>
      </c>
      <c r="R108" s="11">
        <v>5731063.9900000002</v>
      </c>
      <c r="S108" s="11">
        <v>5731063.9900000002</v>
      </c>
      <c r="T108" s="6">
        <f t="shared" si="2"/>
        <v>5731063.9900000012</v>
      </c>
      <c r="U108" s="1">
        <v>23</v>
      </c>
      <c r="V108" t="s">
        <v>903</v>
      </c>
      <c r="W108">
        <v>19</v>
      </c>
      <c r="X108" t="s">
        <v>903</v>
      </c>
      <c r="Y108" s="1">
        <v>0</v>
      </c>
      <c r="Z108" s="1">
        <v>0</v>
      </c>
      <c r="AA108" s="26" t="str">
        <f t="shared" si="3"/>
        <v>23.0.0</v>
      </c>
    </row>
    <row r="109" spans="2:27" hidden="1" x14ac:dyDescent="0.2">
      <c r="B109" t="s">
        <v>56</v>
      </c>
      <c r="C109" t="s">
        <v>9</v>
      </c>
      <c r="D109" t="s">
        <v>12</v>
      </c>
      <c r="E109" t="s">
        <v>57</v>
      </c>
      <c r="F109" t="s">
        <v>2587</v>
      </c>
      <c r="G109" s="11">
        <v>1261011.99</v>
      </c>
      <c r="H109" s="11">
        <v>1261011.99</v>
      </c>
      <c r="I109" s="11">
        <v>1261011.99</v>
      </c>
      <c r="J109" s="11">
        <v>1261011.99</v>
      </c>
      <c r="K109" s="11">
        <v>1261011.99</v>
      </c>
      <c r="L109" s="11">
        <v>1261011.99</v>
      </c>
      <c r="M109" s="11">
        <v>1261011.99</v>
      </c>
      <c r="N109" s="11">
        <v>1261011.99</v>
      </c>
      <c r="O109" s="11">
        <v>1261011.99</v>
      </c>
      <c r="P109" s="11">
        <v>1261011.99</v>
      </c>
      <c r="Q109" s="11">
        <v>1261011.99</v>
      </c>
      <c r="R109" s="11">
        <v>1261011.99</v>
      </c>
      <c r="S109" s="11">
        <v>1261011.99</v>
      </c>
      <c r="T109" s="6">
        <f t="shared" si="2"/>
        <v>1261011.99</v>
      </c>
      <c r="U109" s="1">
        <v>23</v>
      </c>
      <c r="V109" t="s">
        <v>903</v>
      </c>
      <c r="W109">
        <v>19</v>
      </c>
      <c r="X109" t="s">
        <v>903</v>
      </c>
      <c r="Y109" s="1">
        <v>0</v>
      </c>
      <c r="Z109" s="1">
        <v>0</v>
      </c>
      <c r="AA109" s="26" t="str">
        <f t="shared" si="3"/>
        <v>23.0.0</v>
      </c>
    </row>
    <row r="110" spans="2:27" hidden="1" x14ac:dyDescent="0.2">
      <c r="B110" t="s">
        <v>58</v>
      </c>
      <c r="C110" t="s">
        <v>13</v>
      </c>
      <c r="D110" t="s">
        <v>13</v>
      </c>
      <c r="E110" t="s">
        <v>59</v>
      </c>
      <c r="F110" t="s">
        <v>2588</v>
      </c>
      <c r="G110" s="11">
        <v>5438891.4199999999</v>
      </c>
      <c r="H110" s="11">
        <v>5438891.4199999999</v>
      </c>
      <c r="I110" s="11">
        <v>5438891.4199999999</v>
      </c>
      <c r="J110" s="11">
        <v>5438891.4199999999</v>
      </c>
      <c r="K110" s="11">
        <v>5438891.4199999999</v>
      </c>
      <c r="L110" s="11">
        <v>5438891.4199999999</v>
      </c>
      <c r="M110" s="11">
        <v>5438891.4199999999</v>
      </c>
      <c r="N110" s="11">
        <v>5342256.42</v>
      </c>
      <c r="O110" s="11">
        <v>5342256.42</v>
      </c>
      <c r="P110" s="11">
        <v>5342256.42</v>
      </c>
      <c r="Q110" s="11">
        <v>5342256.42</v>
      </c>
      <c r="R110" s="11">
        <v>5342256.42</v>
      </c>
      <c r="S110" s="11">
        <v>5342256.42</v>
      </c>
      <c r="T110" s="6">
        <f t="shared" si="2"/>
        <v>5394600.3783333348</v>
      </c>
      <c r="U110" s="1">
        <v>39</v>
      </c>
      <c r="V110" t="s">
        <v>903</v>
      </c>
      <c r="W110">
        <v>19</v>
      </c>
      <c r="X110" t="s">
        <v>903</v>
      </c>
      <c r="Y110" s="1">
        <v>0</v>
      </c>
      <c r="Z110" s="1">
        <v>0</v>
      </c>
      <c r="AA110" s="26" t="str">
        <f t="shared" si="3"/>
        <v>39.0.0</v>
      </c>
    </row>
    <row r="111" spans="2:27" hidden="1" x14ac:dyDescent="0.2">
      <c r="B111" t="s">
        <v>60</v>
      </c>
      <c r="C111" t="s">
        <v>13</v>
      </c>
      <c r="D111" t="s">
        <v>13</v>
      </c>
      <c r="E111" t="s">
        <v>61</v>
      </c>
      <c r="F111" t="s">
        <v>2589</v>
      </c>
      <c r="G111" s="11">
        <v>97810.82</v>
      </c>
      <c r="H111" s="11">
        <v>97810.82</v>
      </c>
      <c r="I111" s="11">
        <v>97810.82</v>
      </c>
      <c r="J111" s="11">
        <v>97810.82</v>
      </c>
      <c r="K111" s="11">
        <v>97810.82</v>
      </c>
      <c r="L111" s="11">
        <v>97810.82</v>
      </c>
      <c r="M111" s="11">
        <v>97810.82</v>
      </c>
      <c r="N111" s="11">
        <v>194445.82</v>
      </c>
      <c r="O111" s="11">
        <v>194445.82</v>
      </c>
      <c r="P111" s="11">
        <v>194445.82</v>
      </c>
      <c r="Q111" s="11">
        <v>194445.82</v>
      </c>
      <c r="R111" s="11">
        <v>194445.82</v>
      </c>
      <c r="S111" s="11">
        <v>96635</v>
      </c>
      <c r="T111" s="6">
        <f t="shared" si="2"/>
        <v>138026.41083333336</v>
      </c>
      <c r="U111" s="1">
        <v>39</v>
      </c>
      <c r="V111" t="s">
        <v>903</v>
      </c>
      <c r="W111">
        <v>19</v>
      </c>
      <c r="X111" t="s">
        <v>903</v>
      </c>
      <c r="Y111" s="1">
        <v>0</v>
      </c>
      <c r="Z111" s="1">
        <v>0</v>
      </c>
      <c r="AA111" s="26" t="str">
        <f t="shared" si="3"/>
        <v>39.0.0</v>
      </c>
    </row>
    <row r="112" spans="2:27" hidden="1" x14ac:dyDescent="0.2">
      <c r="B112" t="s">
        <v>62</v>
      </c>
      <c r="C112" t="s">
        <v>13</v>
      </c>
      <c r="D112" t="s">
        <v>13</v>
      </c>
      <c r="E112" t="s">
        <v>63</v>
      </c>
      <c r="F112" t="s">
        <v>2590</v>
      </c>
      <c r="G112" s="11">
        <v>-921819.78</v>
      </c>
      <c r="H112" s="11">
        <v>-922397.33000000007</v>
      </c>
      <c r="I112" s="11">
        <v>-922974.88</v>
      </c>
      <c r="J112" s="11">
        <v>-923552.43</v>
      </c>
      <c r="K112" s="11">
        <v>-924129.98</v>
      </c>
      <c r="L112" s="11">
        <v>-924707.53</v>
      </c>
      <c r="M112" s="11">
        <v>-925285.08000000007</v>
      </c>
      <c r="N112" s="11">
        <v>-1015104.69</v>
      </c>
      <c r="O112" s="11">
        <v>-1015843.29</v>
      </c>
      <c r="P112" s="11">
        <v>-1016581.89</v>
      </c>
      <c r="Q112" s="11">
        <v>-1017320.49</v>
      </c>
      <c r="R112" s="11">
        <v>-1018059.09</v>
      </c>
      <c r="S112" s="11">
        <v>-920905.37</v>
      </c>
      <c r="T112" s="6">
        <f t="shared" si="2"/>
        <v>-962276.60458333325</v>
      </c>
      <c r="U112" s="1">
        <v>39</v>
      </c>
      <c r="V112" t="s">
        <v>903</v>
      </c>
      <c r="W112">
        <v>19</v>
      </c>
      <c r="X112" t="s">
        <v>903</v>
      </c>
      <c r="Y112" s="1">
        <v>0</v>
      </c>
      <c r="Z112" s="1">
        <v>0</v>
      </c>
      <c r="AA112" s="26" t="str">
        <f t="shared" si="3"/>
        <v>39.0.0</v>
      </c>
    </row>
    <row r="113" spans="2:27" hidden="1" x14ac:dyDescent="0.2">
      <c r="B113" t="s">
        <v>64</v>
      </c>
      <c r="C113" t="s">
        <v>13</v>
      </c>
      <c r="D113" t="s">
        <v>13</v>
      </c>
      <c r="E113" t="s">
        <v>65</v>
      </c>
      <c r="F113" t="s">
        <v>2591</v>
      </c>
      <c r="G113" s="11">
        <v>500000</v>
      </c>
      <c r="H113" s="11">
        <v>500000</v>
      </c>
      <c r="I113" s="11">
        <v>500000</v>
      </c>
      <c r="J113" s="11">
        <v>500000</v>
      </c>
      <c r="K113" s="11">
        <v>500000</v>
      </c>
      <c r="L113" s="11">
        <v>500000</v>
      </c>
      <c r="M113" s="11">
        <v>500000</v>
      </c>
      <c r="N113" s="11">
        <v>500000</v>
      </c>
      <c r="O113" s="11">
        <v>500000</v>
      </c>
      <c r="P113" s="11">
        <v>500000</v>
      </c>
      <c r="Q113" s="11">
        <v>500000</v>
      </c>
      <c r="R113" s="11">
        <v>500000</v>
      </c>
      <c r="S113" s="11">
        <v>500000</v>
      </c>
      <c r="T113" s="6">
        <f t="shared" si="2"/>
        <v>500000</v>
      </c>
      <c r="U113" s="1">
        <v>41</v>
      </c>
      <c r="V113" t="s">
        <v>903</v>
      </c>
      <c r="W113">
        <v>19</v>
      </c>
      <c r="X113" t="s">
        <v>903</v>
      </c>
      <c r="Y113" s="1">
        <v>0</v>
      </c>
      <c r="Z113" s="1">
        <v>0</v>
      </c>
      <c r="AA113" s="26" t="str">
        <f t="shared" si="3"/>
        <v>41.0.0</v>
      </c>
    </row>
    <row r="114" spans="2:27" hidden="1" x14ac:dyDescent="0.2">
      <c r="B114" t="s">
        <v>66</v>
      </c>
      <c r="C114" t="s">
        <v>13</v>
      </c>
      <c r="D114" t="s">
        <v>13</v>
      </c>
      <c r="E114" t="s">
        <v>67</v>
      </c>
      <c r="F114" t="s">
        <v>2592</v>
      </c>
      <c r="G114" s="11">
        <v>11547000</v>
      </c>
      <c r="H114" s="11">
        <v>11547000</v>
      </c>
      <c r="I114" s="11">
        <v>11547000</v>
      </c>
      <c r="J114" s="11">
        <v>11547000</v>
      </c>
      <c r="K114" s="11">
        <v>11547000</v>
      </c>
      <c r="L114" s="11">
        <v>11547000</v>
      </c>
      <c r="M114" s="11">
        <v>11547000</v>
      </c>
      <c r="N114" s="11">
        <v>11547000</v>
      </c>
      <c r="O114" s="11">
        <v>11547000</v>
      </c>
      <c r="P114" s="11">
        <v>11547000</v>
      </c>
      <c r="Q114" s="11">
        <v>11547000</v>
      </c>
      <c r="R114" s="11">
        <v>11547000</v>
      </c>
      <c r="S114" s="11">
        <v>11547000</v>
      </c>
      <c r="T114" s="6">
        <f t="shared" si="2"/>
        <v>11547000</v>
      </c>
      <c r="U114" s="1">
        <v>41</v>
      </c>
      <c r="V114" t="s">
        <v>903</v>
      </c>
      <c r="W114">
        <v>19</v>
      </c>
      <c r="X114" t="s">
        <v>903</v>
      </c>
      <c r="Y114" s="1">
        <v>0</v>
      </c>
      <c r="Z114" s="1">
        <v>0</v>
      </c>
      <c r="AA114" s="26" t="str">
        <f t="shared" si="3"/>
        <v>41.0.0</v>
      </c>
    </row>
    <row r="115" spans="2:27" hidden="1" x14ac:dyDescent="0.2">
      <c r="B115" t="s">
        <v>68</v>
      </c>
      <c r="C115" t="s">
        <v>13</v>
      </c>
      <c r="D115" t="s">
        <v>13</v>
      </c>
      <c r="E115" t="s">
        <v>950</v>
      </c>
      <c r="F115" t="s">
        <v>2593</v>
      </c>
      <c r="G115" s="11">
        <v>216728832.72</v>
      </c>
      <c r="H115" s="11">
        <v>216739813.53</v>
      </c>
      <c r="I115" s="11">
        <v>215547296.66999999</v>
      </c>
      <c r="J115" s="11">
        <v>214541721.90000001</v>
      </c>
      <c r="K115" s="11">
        <v>214740692.13</v>
      </c>
      <c r="L115" s="11">
        <v>214748803.5</v>
      </c>
      <c r="M115" s="11">
        <v>214684623.44</v>
      </c>
      <c r="N115" s="11">
        <v>214578187.31999999</v>
      </c>
      <c r="O115" s="11">
        <v>214667971.22</v>
      </c>
      <c r="P115" s="11">
        <v>214386545.58000001</v>
      </c>
      <c r="Q115" s="11">
        <v>214496501.59999999</v>
      </c>
      <c r="R115" s="11">
        <v>214501594.33000001</v>
      </c>
      <c r="S115" s="11">
        <v>206225547.55000001</v>
      </c>
      <c r="T115" s="6">
        <f t="shared" si="2"/>
        <v>214592578.44624996</v>
      </c>
      <c r="U115" s="1">
        <v>40</v>
      </c>
      <c r="V115" t="s">
        <v>903</v>
      </c>
      <c r="W115">
        <v>19</v>
      </c>
      <c r="X115" t="s">
        <v>903</v>
      </c>
      <c r="Y115" s="1">
        <v>0</v>
      </c>
      <c r="Z115" s="1">
        <v>0</v>
      </c>
      <c r="AA115" s="26" t="str">
        <f t="shared" si="3"/>
        <v>40.0.0</v>
      </c>
    </row>
    <row r="116" spans="2:27" hidden="1" x14ac:dyDescent="0.2">
      <c r="B116" t="s">
        <v>69</v>
      </c>
      <c r="C116" t="s">
        <v>13</v>
      </c>
      <c r="D116" t="s">
        <v>13</v>
      </c>
      <c r="E116" t="s">
        <v>951</v>
      </c>
      <c r="F116" t="s">
        <v>2594</v>
      </c>
      <c r="G116" s="11">
        <v>-102654241.05</v>
      </c>
      <c r="H116" s="11">
        <v>-102601092.04000001</v>
      </c>
      <c r="I116" s="11">
        <v>-102678849.44</v>
      </c>
      <c r="J116" s="11">
        <v>-102068941.28</v>
      </c>
      <c r="K116" s="11">
        <v>-101714086.94</v>
      </c>
      <c r="L116" s="11">
        <v>-101117711.05</v>
      </c>
      <c r="M116" s="11">
        <v>-100459448.48999999</v>
      </c>
      <c r="N116" s="11">
        <v>-99560494.730000004</v>
      </c>
      <c r="O116" s="11">
        <v>-97735849.079999998</v>
      </c>
      <c r="P116" s="11">
        <v>-98012798.609999999</v>
      </c>
      <c r="Q116" s="11">
        <v>-97757066.140000001</v>
      </c>
      <c r="R116" s="11">
        <v>-97632615.579999998</v>
      </c>
      <c r="S116" s="11">
        <f>-97539899.8-521101.89</f>
        <v>-98061001.689999998</v>
      </c>
      <c r="T116" s="6">
        <f t="shared" si="2"/>
        <v>-100141381.22916667</v>
      </c>
      <c r="U116" s="1">
        <v>40</v>
      </c>
      <c r="V116" t="s">
        <v>903</v>
      </c>
      <c r="W116">
        <v>19</v>
      </c>
      <c r="X116" t="s">
        <v>903</v>
      </c>
      <c r="Y116" s="1">
        <v>0</v>
      </c>
      <c r="Z116" s="1">
        <v>0</v>
      </c>
      <c r="AA116" s="26" t="str">
        <f t="shared" si="3"/>
        <v>40.0.0</v>
      </c>
    </row>
    <row r="117" spans="2:27" hidden="1" x14ac:dyDescent="0.2">
      <c r="B117" t="s">
        <v>70</v>
      </c>
      <c r="C117" t="s">
        <v>13</v>
      </c>
      <c r="D117" t="s">
        <v>13</v>
      </c>
      <c r="E117" t="s">
        <v>71</v>
      </c>
      <c r="F117" t="s">
        <v>2595</v>
      </c>
      <c r="G117" s="11">
        <v>4472570</v>
      </c>
      <c r="H117" s="11">
        <v>4552761</v>
      </c>
      <c r="I117" s="11">
        <v>4637279</v>
      </c>
      <c r="J117" s="11">
        <v>4738178</v>
      </c>
      <c r="K117" s="11">
        <v>4836705</v>
      </c>
      <c r="L117" s="11">
        <v>4938724</v>
      </c>
      <c r="M117" s="11">
        <v>5037659</v>
      </c>
      <c r="N117" s="11">
        <v>5141457</v>
      </c>
      <c r="O117" s="11">
        <v>5249013</v>
      </c>
      <c r="P117" s="11">
        <v>5347342</v>
      </c>
      <c r="Q117" s="11">
        <v>5453192</v>
      </c>
      <c r="R117" s="11">
        <v>5551522</v>
      </c>
      <c r="S117" s="11">
        <v>5653413</v>
      </c>
      <c r="T117" s="6">
        <f t="shared" si="2"/>
        <v>5045568.625</v>
      </c>
      <c r="U117" s="1">
        <v>40</v>
      </c>
      <c r="V117" t="s">
        <v>903</v>
      </c>
      <c r="W117">
        <v>19</v>
      </c>
      <c r="X117" t="s">
        <v>903</v>
      </c>
      <c r="Y117" s="1">
        <v>0</v>
      </c>
      <c r="Z117" s="1">
        <v>0</v>
      </c>
      <c r="AA117" s="26" t="str">
        <f t="shared" si="3"/>
        <v>40.0.0</v>
      </c>
    </row>
    <row r="118" spans="2:27" hidden="1" x14ac:dyDescent="0.2">
      <c r="B118" t="s">
        <v>72</v>
      </c>
      <c r="C118" t="s">
        <v>13</v>
      </c>
      <c r="D118" t="s">
        <v>13</v>
      </c>
      <c r="E118" t="s">
        <v>73</v>
      </c>
      <c r="F118" t="s">
        <v>2596</v>
      </c>
      <c r="G118" s="11">
        <v>167261</v>
      </c>
      <c r="H118" s="11">
        <v>37411</v>
      </c>
      <c r="I118" s="11">
        <v>143923</v>
      </c>
      <c r="J118" s="11">
        <v>96780</v>
      </c>
      <c r="K118" s="11">
        <v>151964</v>
      </c>
      <c r="L118" s="11">
        <v>-251229</v>
      </c>
      <c r="M118" s="11">
        <v>-1136058</v>
      </c>
      <c r="N118" s="11">
        <v>-1351712</v>
      </c>
      <c r="O118" s="11">
        <v>-1508654</v>
      </c>
      <c r="P118" s="11">
        <v>-1532246</v>
      </c>
      <c r="Q118" s="11">
        <v>-1065434</v>
      </c>
      <c r="R118" s="11">
        <v>-1132054</v>
      </c>
      <c r="S118" s="11">
        <v>-1585855</v>
      </c>
      <c r="T118" s="6">
        <f t="shared" si="2"/>
        <v>-688050.5</v>
      </c>
      <c r="U118" s="1">
        <v>40</v>
      </c>
      <c r="V118" t="s">
        <v>903</v>
      </c>
      <c r="W118">
        <v>19</v>
      </c>
      <c r="X118" t="s">
        <v>903</v>
      </c>
      <c r="Y118" s="1">
        <v>0</v>
      </c>
      <c r="Z118" s="1">
        <v>0</v>
      </c>
      <c r="AA118" s="26" t="str">
        <f t="shared" si="3"/>
        <v>40.0.0</v>
      </c>
    </row>
    <row r="119" spans="2:27" hidden="1" x14ac:dyDescent="0.2">
      <c r="B119" t="s">
        <v>1530</v>
      </c>
      <c r="C119" t="s">
        <v>13</v>
      </c>
      <c r="D119" t="s">
        <v>13</v>
      </c>
      <c r="E119" t="s">
        <v>1531</v>
      </c>
      <c r="F119" t="s">
        <v>2597</v>
      </c>
      <c r="G119" s="11">
        <v>0</v>
      </c>
      <c r="H119" s="11">
        <v>0</v>
      </c>
      <c r="I119" s="11">
        <v>0</v>
      </c>
      <c r="J119" s="11">
        <v>-9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6">
        <f t="shared" si="2"/>
        <v>-0.75</v>
      </c>
      <c r="U119" s="1">
        <v>40</v>
      </c>
      <c r="V119" t="s">
        <v>903</v>
      </c>
      <c r="W119">
        <v>19</v>
      </c>
      <c r="X119" t="s">
        <v>903</v>
      </c>
      <c r="Y119" s="1">
        <v>0</v>
      </c>
      <c r="Z119" s="1">
        <v>0</v>
      </c>
      <c r="AA119" s="26" t="str">
        <f t="shared" si="3"/>
        <v>40.0.0</v>
      </c>
    </row>
    <row r="120" spans="2:27" hidden="1" x14ac:dyDescent="0.2">
      <c r="B120" t="s">
        <v>1047</v>
      </c>
      <c r="C120" t="s">
        <v>13</v>
      </c>
      <c r="D120" t="s">
        <v>13</v>
      </c>
      <c r="E120" t="s">
        <v>1048</v>
      </c>
      <c r="F120" t="s">
        <v>2598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6">
        <f t="shared" si="2"/>
        <v>0</v>
      </c>
      <c r="U120" s="1"/>
      <c r="V120" t="s">
        <v>903</v>
      </c>
      <c r="W120">
        <v>19</v>
      </c>
      <c r="X120" t="s">
        <v>903</v>
      </c>
      <c r="Y120" s="1"/>
      <c r="Z120" s="1"/>
      <c r="AA120" s="26"/>
    </row>
    <row r="121" spans="2:27" hidden="1" x14ac:dyDescent="0.2">
      <c r="B121" t="s">
        <v>1049</v>
      </c>
      <c r="C121" t="s">
        <v>13</v>
      </c>
      <c r="D121" t="s">
        <v>13</v>
      </c>
      <c r="E121" t="s">
        <v>1050</v>
      </c>
      <c r="F121" t="s">
        <v>2599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6">
        <f t="shared" si="2"/>
        <v>0</v>
      </c>
      <c r="U121" s="1"/>
      <c r="V121" t="s">
        <v>903</v>
      </c>
      <c r="W121">
        <v>19</v>
      </c>
      <c r="X121" t="s">
        <v>903</v>
      </c>
      <c r="Y121" s="1"/>
      <c r="Z121" s="1"/>
      <c r="AA121" s="26"/>
    </row>
    <row r="122" spans="2:27" hidden="1" x14ac:dyDescent="0.2">
      <c r="B122" t="s">
        <v>1051</v>
      </c>
      <c r="C122" t="s">
        <v>13</v>
      </c>
      <c r="D122" t="s">
        <v>13</v>
      </c>
      <c r="E122" t="s">
        <v>1052</v>
      </c>
      <c r="F122" t="s">
        <v>2600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6">
        <f t="shared" si="2"/>
        <v>0</v>
      </c>
      <c r="U122" s="1"/>
      <c r="V122" t="s">
        <v>903</v>
      </c>
      <c r="W122">
        <v>19</v>
      </c>
      <c r="X122" t="s">
        <v>903</v>
      </c>
      <c r="Y122" s="1"/>
      <c r="Z122" s="1"/>
      <c r="AA122" s="26"/>
    </row>
    <row r="123" spans="2:27" hidden="1" x14ac:dyDescent="0.2">
      <c r="B123" t="s">
        <v>1053</v>
      </c>
      <c r="C123" t="s">
        <v>2</v>
      </c>
      <c r="D123" t="s">
        <v>6</v>
      </c>
      <c r="E123" t="s">
        <v>1054</v>
      </c>
      <c r="F123" t="s">
        <v>2601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6">
        <f t="shared" si="2"/>
        <v>0</v>
      </c>
      <c r="U123" s="1"/>
      <c r="V123" t="s">
        <v>903</v>
      </c>
      <c r="W123">
        <v>19</v>
      </c>
      <c r="X123" t="s">
        <v>903</v>
      </c>
      <c r="Y123" s="1"/>
      <c r="Z123" s="1"/>
      <c r="AA123" s="26"/>
    </row>
    <row r="124" spans="2:27" hidden="1" x14ac:dyDescent="0.2">
      <c r="B124" t="s">
        <v>1053</v>
      </c>
      <c r="C124" t="s">
        <v>13</v>
      </c>
      <c r="D124" t="s">
        <v>13</v>
      </c>
      <c r="E124" t="s">
        <v>1054</v>
      </c>
      <c r="F124" t="s">
        <v>2602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6">
        <f t="shared" si="2"/>
        <v>0</v>
      </c>
      <c r="U124" s="1"/>
      <c r="V124" t="s">
        <v>903</v>
      </c>
      <c r="W124">
        <v>19</v>
      </c>
      <c r="X124" t="s">
        <v>903</v>
      </c>
      <c r="Y124" s="1"/>
      <c r="Z124" s="1"/>
      <c r="AA124" s="26"/>
    </row>
    <row r="125" spans="2:27" hidden="1" x14ac:dyDescent="0.2">
      <c r="B125" t="s">
        <v>74</v>
      </c>
      <c r="C125" t="s">
        <v>7</v>
      </c>
      <c r="D125" t="s">
        <v>5</v>
      </c>
      <c r="E125" t="s">
        <v>75</v>
      </c>
      <c r="F125" t="s">
        <v>2603</v>
      </c>
      <c r="G125" s="11">
        <v>61177.47</v>
      </c>
      <c r="H125" s="11">
        <v>61177.47</v>
      </c>
      <c r="I125" s="11">
        <v>61177.47</v>
      </c>
      <c r="J125" s="11">
        <v>61177.47</v>
      </c>
      <c r="K125" s="11">
        <v>61177.47</v>
      </c>
      <c r="L125" s="11">
        <v>61177.47</v>
      </c>
      <c r="M125" s="11">
        <v>61177.47</v>
      </c>
      <c r="N125" s="11">
        <v>61177.47</v>
      </c>
      <c r="O125" s="11">
        <v>61177.47</v>
      </c>
      <c r="P125" s="11">
        <v>61177.47</v>
      </c>
      <c r="Q125" s="11">
        <v>61177.47</v>
      </c>
      <c r="R125" s="11">
        <v>61177.47</v>
      </c>
      <c r="S125" s="11">
        <v>61177.47</v>
      </c>
      <c r="T125" s="6">
        <f t="shared" si="2"/>
        <v>61177.469999999979</v>
      </c>
      <c r="U125" s="1">
        <v>41</v>
      </c>
      <c r="V125" t="s">
        <v>903</v>
      </c>
      <c r="W125">
        <v>19</v>
      </c>
      <c r="X125" t="s">
        <v>903</v>
      </c>
      <c r="Y125" s="1">
        <v>0</v>
      </c>
      <c r="Z125" s="1">
        <v>0</v>
      </c>
      <c r="AA125" s="26" t="str">
        <f t="shared" si="3"/>
        <v>41.0.0</v>
      </c>
    </row>
    <row r="126" spans="2:27" hidden="1" x14ac:dyDescent="0.2">
      <c r="B126" t="s">
        <v>74</v>
      </c>
      <c r="C126" t="s">
        <v>13</v>
      </c>
      <c r="D126" t="s">
        <v>13</v>
      </c>
      <c r="E126" t="s">
        <v>75</v>
      </c>
      <c r="F126" t="s">
        <v>2604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6">
        <f t="shared" si="2"/>
        <v>0</v>
      </c>
      <c r="U126" s="1"/>
      <c r="V126" t="s">
        <v>903</v>
      </c>
      <c r="W126">
        <v>19</v>
      </c>
      <c r="X126" t="s">
        <v>903</v>
      </c>
      <c r="Y126" s="1"/>
      <c r="Z126" s="1"/>
      <c r="AA126" s="26"/>
    </row>
    <row r="127" spans="2:27" hidden="1" x14ac:dyDescent="0.2">
      <c r="B127" t="s">
        <v>76</v>
      </c>
      <c r="C127" t="s">
        <v>13</v>
      </c>
      <c r="D127" t="s">
        <v>13</v>
      </c>
      <c r="E127" t="s">
        <v>77</v>
      </c>
      <c r="F127" t="s">
        <v>2605</v>
      </c>
      <c r="G127" s="11">
        <v>14677302.92</v>
      </c>
      <c r="H127" s="11">
        <v>14677302.92</v>
      </c>
      <c r="I127" s="11">
        <v>14677302.92</v>
      </c>
      <c r="J127" s="11">
        <v>14677302.92</v>
      </c>
      <c r="K127" s="11">
        <v>14677302.92</v>
      </c>
      <c r="L127" s="11">
        <v>14677302.92</v>
      </c>
      <c r="M127" s="11">
        <v>14677302.92</v>
      </c>
      <c r="N127" s="11">
        <v>14677302.92</v>
      </c>
      <c r="O127" s="11">
        <v>14677302.92</v>
      </c>
      <c r="P127" s="11">
        <v>14677302.92</v>
      </c>
      <c r="Q127" s="11">
        <v>14677302.92</v>
      </c>
      <c r="R127" s="11">
        <v>16195137.77</v>
      </c>
      <c r="S127" s="11">
        <v>16195137.77</v>
      </c>
      <c r="T127" s="6">
        <f t="shared" si="2"/>
        <v>14867032.276249999</v>
      </c>
      <c r="U127" s="1">
        <v>41</v>
      </c>
      <c r="V127" t="s">
        <v>903</v>
      </c>
      <c r="W127">
        <v>19</v>
      </c>
      <c r="X127" t="s">
        <v>903</v>
      </c>
      <c r="Y127" s="1">
        <v>0</v>
      </c>
      <c r="Z127" s="1">
        <v>0</v>
      </c>
      <c r="AA127" s="26" t="str">
        <f t="shared" si="3"/>
        <v>41.0.0</v>
      </c>
    </row>
    <row r="128" spans="2:27" hidden="1" x14ac:dyDescent="0.2">
      <c r="B128" t="s">
        <v>78</v>
      </c>
      <c r="C128" t="s">
        <v>13</v>
      </c>
      <c r="D128" t="s">
        <v>13</v>
      </c>
      <c r="E128" t="s">
        <v>79</v>
      </c>
      <c r="F128" t="s">
        <v>2606</v>
      </c>
      <c r="G128" s="11">
        <v>-14677302.92</v>
      </c>
      <c r="H128" s="11">
        <v>-14677302.92</v>
      </c>
      <c r="I128" s="11">
        <v>-14677302.92</v>
      </c>
      <c r="J128" s="11">
        <v>-14677302.92</v>
      </c>
      <c r="K128" s="11">
        <v>-14677302.92</v>
      </c>
      <c r="L128" s="11">
        <v>-14677302.92</v>
      </c>
      <c r="M128" s="11">
        <v>-14677302.92</v>
      </c>
      <c r="N128" s="11">
        <v>-14677302.92</v>
      </c>
      <c r="O128" s="11">
        <v>-14677302.92</v>
      </c>
      <c r="P128" s="11">
        <v>-14677302.92</v>
      </c>
      <c r="Q128" s="11">
        <v>-14677302.92</v>
      </c>
      <c r="R128" s="11">
        <v>-16195137.77</v>
      </c>
      <c r="S128" s="11">
        <v>-16195137.77</v>
      </c>
      <c r="T128" s="6">
        <f t="shared" si="2"/>
        <v>-14867032.276249999</v>
      </c>
      <c r="U128" s="1">
        <v>41</v>
      </c>
      <c r="V128" t="s">
        <v>903</v>
      </c>
      <c r="W128">
        <v>19</v>
      </c>
      <c r="X128" t="s">
        <v>903</v>
      </c>
      <c r="Y128" s="1">
        <v>0</v>
      </c>
      <c r="Z128" s="1">
        <v>0</v>
      </c>
      <c r="AA128" s="26" t="str">
        <f t="shared" si="3"/>
        <v>41.0.0</v>
      </c>
    </row>
    <row r="129" spans="1:27" hidden="1" x14ac:dyDescent="0.2">
      <c r="B129" t="s">
        <v>80</v>
      </c>
      <c r="C129" t="s">
        <v>2</v>
      </c>
      <c r="D129" t="s">
        <v>3</v>
      </c>
      <c r="E129" t="s">
        <v>81</v>
      </c>
      <c r="F129" t="s">
        <v>2607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6">
        <f t="shared" si="2"/>
        <v>0</v>
      </c>
      <c r="U129" s="1"/>
      <c r="V129" t="s">
        <v>903</v>
      </c>
      <c r="W129">
        <v>19</v>
      </c>
      <c r="X129" t="s">
        <v>903</v>
      </c>
      <c r="Y129" s="1"/>
      <c r="Z129" s="1"/>
      <c r="AA129" s="26"/>
    </row>
    <row r="130" spans="1:27" hidden="1" x14ac:dyDescent="0.2">
      <c r="B130" t="s">
        <v>80</v>
      </c>
      <c r="C130" t="s">
        <v>2</v>
      </c>
      <c r="D130" t="s">
        <v>12</v>
      </c>
      <c r="E130" t="s">
        <v>81</v>
      </c>
      <c r="F130" t="s">
        <v>2608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6">
        <f t="shared" si="2"/>
        <v>0</v>
      </c>
      <c r="U130" s="1"/>
      <c r="V130" t="s">
        <v>903</v>
      </c>
      <c r="W130">
        <v>19</v>
      </c>
      <c r="X130" t="s">
        <v>903</v>
      </c>
      <c r="Y130" s="1"/>
      <c r="Z130" s="1"/>
      <c r="AA130" s="26"/>
    </row>
    <row r="131" spans="1:27" hidden="1" x14ac:dyDescent="0.2">
      <c r="B131" t="s">
        <v>80</v>
      </c>
      <c r="C131" t="s">
        <v>9</v>
      </c>
      <c r="D131" t="s">
        <v>5</v>
      </c>
      <c r="E131" t="s">
        <v>81</v>
      </c>
      <c r="F131" t="s">
        <v>2609</v>
      </c>
      <c r="G131" s="11">
        <v>0</v>
      </c>
      <c r="H131" s="11">
        <v>0</v>
      </c>
      <c r="I131" s="11">
        <v>9919.8000000000011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6">
        <f t="shared" si="2"/>
        <v>826.65000000000009</v>
      </c>
      <c r="U131" s="1">
        <v>41</v>
      </c>
      <c r="V131" t="s">
        <v>903</v>
      </c>
      <c r="W131">
        <v>19</v>
      </c>
      <c r="X131" t="s">
        <v>903</v>
      </c>
      <c r="Y131" s="1">
        <v>0</v>
      </c>
      <c r="Z131" s="1">
        <v>0</v>
      </c>
      <c r="AA131" s="26" t="str">
        <f t="shared" si="3"/>
        <v>41.0.0</v>
      </c>
    </row>
    <row r="132" spans="1:27" hidden="1" x14ac:dyDescent="0.2">
      <c r="B132" t="s">
        <v>80</v>
      </c>
      <c r="C132" t="s">
        <v>9</v>
      </c>
      <c r="D132" t="s">
        <v>12</v>
      </c>
      <c r="E132" t="s">
        <v>81</v>
      </c>
      <c r="F132" t="s">
        <v>2610</v>
      </c>
      <c r="G132" s="11">
        <v>44731.53</v>
      </c>
      <c r="H132" s="11">
        <v>40637.46</v>
      </c>
      <c r="I132" s="11">
        <v>40299.81</v>
      </c>
      <c r="J132" s="11">
        <v>39577.65</v>
      </c>
      <c r="K132" s="11">
        <v>40206.06</v>
      </c>
      <c r="L132" s="11">
        <v>41871.97</v>
      </c>
      <c r="M132" s="11">
        <v>41612.550000000003</v>
      </c>
      <c r="N132" s="11">
        <v>41081.660000000003</v>
      </c>
      <c r="O132" s="11">
        <v>40594.74</v>
      </c>
      <c r="P132" s="11">
        <v>40249.22</v>
      </c>
      <c r="Q132" s="11">
        <v>39705.4</v>
      </c>
      <c r="R132" s="11">
        <v>39311.919999999998</v>
      </c>
      <c r="S132" s="11">
        <v>36345.67</v>
      </c>
      <c r="T132" s="6">
        <f t="shared" si="2"/>
        <v>40473.919999999998</v>
      </c>
      <c r="U132" s="1">
        <v>41</v>
      </c>
      <c r="V132" t="s">
        <v>903</v>
      </c>
      <c r="W132">
        <v>19</v>
      </c>
      <c r="X132" t="s">
        <v>903</v>
      </c>
      <c r="Y132" s="1">
        <v>0</v>
      </c>
      <c r="Z132" s="1">
        <v>0</v>
      </c>
      <c r="AA132" s="26" t="str">
        <f t="shared" si="3"/>
        <v>41.0.0</v>
      </c>
    </row>
    <row r="133" spans="1:27" hidden="1" x14ac:dyDescent="0.2">
      <c r="B133" t="s">
        <v>80</v>
      </c>
      <c r="C133" t="s">
        <v>9</v>
      </c>
      <c r="D133" t="s">
        <v>13</v>
      </c>
      <c r="E133" t="s">
        <v>81</v>
      </c>
      <c r="F133" t="s">
        <v>2611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6">
        <f t="shared" si="2"/>
        <v>0</v>
      </c>
      <c r="U133" s="1"/>
      <c r="V133" t="s">
        <v>903</v>
      </c>
      <c r="W133">
        <v>19</v>
      </c>
      <c r="X133" t="s">
        <v>903</v>
      </c>
      <c r="Y133" s="1"/>
      <c r="Z133" s="1"/>
      <c r="AA133" s="26"/>
    </row>
    <row r="134" spans="1:27" hidden="1" x14ac:dyDescent="0.2">
      <c r="B134" t="s">
        <v>80</v>
      </c>
      <c r="C134" t="s">
        <v>13</v>
      </c>
      <c r="D134" t="s">
        <v>13</v>
      </c>
      <c r="E134" t="s">
        <v>81</v>
      </c>
      <c r="F134" t="s">
        <v>2612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6">
        <f t="shared" si="2"/>
        <v>0</v>
      </c>
      <c r="U134" s="1"/>
      <c r="V134" t="s">
        <v>903</v>
      </c>
      <c r="W134">
        <v>19</v>
      </c>
      <c r="X134" t="s">
        <v>903</v>
      </c>
      <c r="Y134" s="1"/>
      <c r="Z134" s="1"/>
      <c r="AA134" s="26"/>
    </row>
    <row r="135" spans="1:27" hidden="1" x14ac:dyDescent="0.2">
      <c r="B135" t="s">
        <v>1055</v>
      </c>
      <c r="C135" t="s">
        <v>13</v>
      </c>
      <c r="D135" t="s">
        <v>13</v>
      </c>
      <c r="E135" t="s">
        <v>1056</v>
      </c>
      <c r="F135" t="s">
        <v>2613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6">
        <f t="shared" ref="T135:T198" si="4">(G135+S135+SUM(H135:R135)*2)/24</f>
        <v>0</v>
      </c>
      <c r="U135" s="1"/>
      <c r="V135" t="s">
        <v>903</v>
      </c>
      <c r="W135">
        <v>19</v>
      </c>
      <c r="X135" t="s">
        <v>903</v>
      </c>
      <c r="Y135" s="1"/>
      <c r="Z135" s="1"/>
      <c r="AA135" s="26"/>
    </row>
    <row r="136" spans="1:27" hidden="1" x14ac:dyDescent="0.2">
      <c r="B136" t="s">
        <v>1057</v>
      </c>
      <c r="C136" t="s">
        <v>13</v>
      </c>
      <c r="D136" t="s">
        <v>13</v>
      </c>
      <c r="E136" t="s">
        <v>1058</v>
      </c>
      <c r="F136" t="s">
        <v>2614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6">
        <f t="shared" si="4"/>
        <v>0</v>
      </c>
      <c r="U136" s="1"/>
      <c r="V136" t="s">
        <v>903</v>
      </c>
      <c r="W136">
        <v>19</v>
      </c>
      <c r="X136" t="s">
        <v>903</v>
      </c>
      <c r="Y136" s="1"/>
      <c r="Z136" s="1"/>
      <c r="AA136" s="26"/>
    </row>
    <row r="137" spans="1:27" hidden="1" x14ac:dyDescent="0.2">
      <c r="B137" t="s">
        <v>1059</v>
      </c>
      <c r="C137" t="s">
        <v>13</v>
      </c>
      <c r="D137" t="s">
        <v>13</v>
      </c>
      <c r="E137" t="s">
        <v>1060</v>
      </c>
      <c r="F137" t="s">
        <v>2615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6">
        <f t="shared" si="4"/>
        <v>0</v>
      </c>
      <c r="U137" s="1"/>
      <c r="V137" t="s">
        <v>903</v>
      </c>
      <c r="W137">
        <v>19</v>
      </c>
      <c r="X137" t="s">
        <v>903</v>
      </c>
      <c r="Y137" s="1"/>
      <c r="Z137" s="1"/>
      <c r="AA137" s="26"/>
    </row>
    <row r="138" spans="1:27" hidden="1" x14ac:dyDescent="0.2">
      <c r="B138" t="s">
        <v>82</v>
      </c>
      <c r="C138" t="s">
        <v>7</v>
      </c>
      <c r="D138" t="s">
        <v>6</v>
      </c>
      <c r="E138" t="s">
        <v>83</v>
      </c>
      <c r="F138" t="s">
        <v>2616</v>
      </c>
      <c r="G138" s="11">
        <v>79626000</v>
      </c>
      <c r="H138" s="11">
        <v>79626000</v>
      </c>
      <c r="I138" s="11">
        <v>79626000</v>
      </c>
      <c r="J138" s="11">
        <v>79626000</v>
      </c>
      <c r="K138" s="11">
        <v>79626000</v>
      </c>
      <c r="L138" s="11">
        <v>79626000</v>
      </c>
      <c r="M138" s="11">
        <v>79626000</v>
      </c>
      <c r="N138" s="11">
        <v>79626000</v>
      </c>
      <c r="O138" s="11">
        <v>79626000</v>
      </c>
      <c r="P138" s="11">
        <v>79626000</v>
      </c>
      <c r="Q138" s="11">
        <v>79626000</v>
      </c>
      <c r="R138" s="11">
        <v>79626000</v>
      </c>
      <c r="S138" s="11">
        <v>79626000</v>
      </c>
      <c r="T138" s="6">
        <f t="shared" si="4"/>
        <v>79626000</v>
      </c>
      <c r="U138" s="1">
        <v>27</v>
      </c>
      <c r="V138" t="s">
        <v>903</v>
      </c>
      <c r="W138">
        <v>19</v>
      </c>
      <c r="X138" t="s">
        <v>903</v>
      </c>
      <c r="Y138" s="1">
        <v>0</v>
      </c>
      <c r="Z138" s="1">
        <v>0</v>
      </c>
      <c r="AA138" s="26" t="str">
        <f t="shared" ref="AA138:AA198" si="5">U138&amp;"."&amp;Y138&amp;"."&amp;Z138</f>
        <v>27.0.0</v>
      </c>
    </row>
    <row r="139" spans="1:27" hidden="1" x14ac:dyDescent="0.2">
      <c r="B139" t="s">
        <v>84</v>
      </c>
      <c r="C139" t="s">
        <v>7</v>
      </c>
      <c r="D139" t="s">
        <v>6</v>
      </c>
      <c r="E139" t="s">
        <v>85</v>
      </c>
      <c r="F139" t="s">
        <v>2617</v>
      </c>
      <c r="G139" s="11">
        <v>-63292854.079999998</v>
      </c>
      <c r="H139" s="11">
        <v>-63497023.310000002</v>
      </c>
      <c r="I139" s="11">
        <v>-63701192.539999999</v>
      </c>
      <c r="J139" s="11">
        <v>-63905361.770000003</v>
      </c>
      <c r="K139" s="11">
        <v>-64109531</v>
      </c>
      <c r="L139" s="11">
        <v>-64313700.229999997</v>
      </c>
      <c r="M139" s="11">
        <v>-64517869.460000001</v>
      </c>
      <c r="N139" s="11">
        <v>-64722038.689999998</v>
      </c>
      <c r="O139" s="11">
        <v>-64926207.920000002</v>
      </c>
      <c r="P139" s="11">
        <v>-65130377.149999999</v>
      </c>
      <c r="Q139" s="11">
        <v>-65334546.380000003</v>
      </c>
      <c r="R139" s="11">
        <v>-65538715.609999999</v>
      </c>
      <c r="S139" s="11">
        <v>-65742884.840000004</v>
      </c>
      <c r="T139" s="6">
        <f t="shared" si="4"/>
        <v>-64517869.460000008</v>
      </c>
      <c r="U139" s="1">
        <v>27</v>
      </c>
      <c r="V139" t="s">
        <v>903</v>
      </c>
      <c r="W139">
        <v>19</v>
      </c>
      <c r="X139" t="s">
        <v>903</v>
      </c>
      <c r="Y139" s="1">
        <v>0</v>
      </c>
      <c r="Z139" s="1">
        <v>0</v>
      </c>
      <c r="AA139" s="26" t="str">
        <f t="shared" si="5"/>
        <v>27.0.0</v>
      </c>
    </row>
    <row r="140" spans="1:27" hidden="1" x14ac:dyDescent="0.2">
      <c r="B140" t="s">
        <v>952</v>
      </c>
      <c r="C140" t="s">
        <v>7</v>
      </c>
      <c r="D140" t="s">
        <v>4</v>
      </c>
      <c r="E140" t="s">
        <v>953</v>
      </c>
      <c r="F140" t="s">
        <v>2618</v>
      </c>
      <c r="G140" s="11">
        <v>0.25</v>
      </c>
      <c r="H140" s="11">
        <v>0.25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6">
        <f t="shared" si="4"/>
        <v>3.125E-2</v>
      </c>
      <c r="U140" s="1">
        <v>41</v>
      </c>
      <c r="V140" t="s">
        <v>903</v>
      </c>
      <c r="W140">
        <v>19</v>
      </c>
      <c r="X140" t="s">
        <v>903</v>
      </c>
      <c r="Y140" s="1">
        <v>0</v>
      </c>
      <c r="Z140" s="1">
        <v>0</v>
      </c>
      <c r="AA140" s="26" t="str">
        <f t="shared" si="5"/>
        <v>41.0.0</v>
      </c>
    </row>
    <row r="141" spans="1:27" hidden="1" x14ac:dyDescent="0.2">
      <c r="B141" t="s">
        <v>952</v>
      </c>
      <c r="C141" t="s">
        <v>13</v>
      </c>
      <c r="D141" t="s">
        <v>13</v>
      </c>
      <c r="E141" t="s">
        <v>953</v>
      </c>
      <c r="F141" t="s">
        <v>2619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6">
        <f t="shared" si="4"/>
        <v>0</v>
      </c>
      <c r="U141" s="1"/>
      <c r="V141" t="s">
        <v>903</v>
      </c>
      <c r="W141">
        <v>19</v>
      </c>
      <c r="X141" t="s">
        <v>903</v>
      </c>
      <c r="Y141" s="1"/>
      <c r="Z141" s="1"/>
      <c r="AA141" s="26"/>
    </row>
    <row r="142" spans="1:27" x14ac:dyDescent="0.2">
      <c r="A142">
        <f>+A85+1</f>
        <v>3</v>
      </c>
      <c r="B142" t="s">
        <v>86</v>
      </c>
      <c r="C142" t="s">
        <v>13</v>
      </c>
      <c r="D142" t="s">
        <v>13</v>
      </c>
      <c r="E142" t="s">
        <v>87</v>
      </c>
      <c r="F142" t="s">
        <v>2620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6">
        <f t="shared" si="4"/>
        <v>0</v>
      </c>
      <c r="U142" s="1">
        <v>0</v>
      </c>
      <c r="V142" t="s">
        <v>903</v>
      </c>
      <c r="W142">
        <v>19</v>
      </c>
      <c r="X142" t="s">
        <v>903</v>
      </c>
      <c r="Y142" s="1">
        <v>1</v>
      </c>
      <c r="Z142" s="1" t="s">
        <v>5370</v>
      </c>
      <c r="AA142" s="26" t="str">
        <f t="shared" si="5"/>
        <v>0.1.ED.AN</v>
      </c>
    </row>
    <row r="143" spans="1:27" x14ac:dyDescent="0.2">
      <c r="A143">
        <f>+A142+1</f>
        <v>4</v>
      </c>
      <c r="B143" t="s">
        <v>88</v>
      </c>
      <c r="C143" t="s">
        <v>13</v>
      </c>
      <c r="D143" t="s">
        <v>13</v>
      </c>
      <c r="E143" t="s">
        <v>89</v>
      </c>
      <c r="F143" t="s">
        <v>2621</v>
      </c>
      <c r="G143" s="11">
        <v>281274</v>
      </c>
      <c r="H143" s="11">
        <v>281274</v>
      </c>
      <c r="I143" s="11">
        <v>263821.94</v>
      </c>
      <c r="J143" s="11">
        <v>661240.82000000007</v>
      </c>
      <c r="K143" s="11">
        <v>661397.02</v>
      </c>
      <c r="L143" s="11">
        <v>661397.02</v>
      </c>
      <c r="M143" s="11">
        <v>928535.23</v>
      </c>
      <c r="N143" s="11">
        <v>947131.91</v>
      </c>
      <c r="O143" s="11">
        <v>947131.91</v>
      </c>
      <c r="P143" s="11">
        <v>1302001.46</v>
      </c>
      <c r="Q143" s="11">
        <v>1302001.46</v>
      </c>
      <c r="R143" s="11">
        <v>1302001.46</v>
      </c>
      <c r="S143" s="11">
        <v>1657787.9100000001</v>
      </c>
      <c r="T143" s="6">
        <f t="shared" si="4"/>
        <v>852288.76541666675</v>
      </c>
      <c r="U143" s="1">
        <v>0</v>
      </c>
      <c r="V143" t="s">
        <v>903</v>
      </c>
      <c r="W143">
        <v>19</v>
      </c>
      <c r="X143" t="s">
        <v>903</v>
      </c>
      <c r="Y143" s="1">
        <v>1</v>
      </c>
      <c r="Z143" s="1" t="s">
        <v>5370</v>
      </c>
      <c r="AA143" s="26" t="str">
        <f t="shared" si="5"/>
        <v>0.1.ED.AN</v>
      </c>
    </row>
    <row r="144" spans="1:27" hidden="1" x14ac:dyDescent="0.2">
      <c r="B144" t="s">
        <v>1061</v>
      </c>
      <c r="C144" t="s">
        <v>13</v>
      </c>
      <c r="D144" t="s">
        <v>13</v>
      </c>
      <c r="E144" t="s">
        <v>1062</v>
      </c>
      <c r="F144" t="s">
        <v>2622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6">
        <f t="shared" si="4"/>
        <v>0</v>
      </c>
      <c r="U144" s="1"/>
      <c r="V144" t="s">
        <v>903</v>
      </c>
      <c r="W144">
        <v>19</v>
      </c>
      <c r="X144" t="s">
        <v>903</v>
      </c>
      <c r="Y144" s="1"/>
      <c r="Z144" s="1"/>
      <c r="AA144" s="26"/>
    </row>
    <row r="145" spans="1:27" hidden="1" x14ac:dyDescent="0.2">
      <c r="B145" t="s">
        <v>1063</v>
      </c>
      <c r="C145" t="s">
        <v>13</v>
      </c>
      <c r="D145" t="s">
        <v>13</v>
      </c>
      <c r="E145" t="s">
        <v>1064</v>
      </c>
      <c r="F145" t="s">
        <v>2623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6">
        <f t="shared" si="4"/>
        <v>0</v>
      </c>
      <c r="U145" s="1"/>
      <c r="V145" t="s">
        <v>903</v>
      </c>
      <c r="W145">
        <v>19</v>
      </c>
      <c r="X145" t="s">
        <v>903</v>
      </c>
      <c r="Y145" s="1"/>
      <c r="Z145" s="1"/>
      <c r="AA145" s="26"/>
    </row>
    <row r="146" spans="1:27" hidden="1" x14ac:dyDescent="0.2">
      <c r="B146" t="s">
        <v>90</v>
      </c>
      <c r="C146" t="s">
        <v>13</v>
      </c>
      <c r="D146" t="s">
        <v>13</v>
      </c>
      <c r="E146" t="s">
        <v>91</v>
      </c>
      <c r="F146" t="s">
        <v>2624</v>
      </c>
      <c r="G146" s="11">
        <v>8806149.4100000001</v>
      </c>
      <c r="H146" s="11">
        <v>8744940.0199999996</v>
      </c>
      <c r="I146" s="11">
        <v>9109253.7799999993</v>
      </c>
      <c r="J146" s="11">
        <v>9050999.7699999996</v>
      </c>
      <c r="K146" s="11">
        <v>9210968.1400000006</v>
      </c>
      <c r="L146" s="11">
        <v>9261394.1600000001</v>
      </c>
      <c r="M146" s="11">
        <v>9245999.8399999999</v>
      </c>
      <c r="N146" s="11">
        <v>9047496.2100000009</v>
      </c>
      <c r="O146" s="11">
        <v>9313125.9700000007</v>
      </c>
      <c r="P146" s="11">
        <v>8814641.9700000007</v>
      </c>
      <c r="Q146" s="11">
        <v>9052264.3900000006</v>
      </c>
      <c r="R146" s="11">
        <v>9090237.0500000007</v>
      </c>
      <c r="S146" s="11">
        <v>9170450.9299999997</v>
      </c>
      <c r="T146" s="6">
        <f t="shared" si="4"/>
        <v>9077468.4558333326</v>
      </c>
      <c r="U146" s="1">
        <v>42</v>
      </c>
      <c r="V146" t="s">
        <v>903</v>
      </c>
      <c r="W146">
        <v>19</v>
      </c>
      <c r="X146" t="s">
        <v>903</v>
      </c>
      <c r="Y146" s="1">
        <v>0</v>
      </c>
      <c r="Z146" s="1">
        <v>0</v>
      </c>
      <c r="AA146" s="26" t="str">
        <f t="shared" si="5"/>
        <v>42.0.0</v>
      </c>
    </row>
    <row r="147" spans="1:27" x14ac:dyDescent="0.2">
      <c r="A147">
        <v>5</v>
      </c>
      <c r="B147" t="s">
        <v>92</v>
      </c>
      <c r="C147" t="s">
        <v>13</v>
      </c>
      <c r="D147" t="s">
        <v>13</v>
      </c>
      <c r="E147" t="s">
        <v>93</v>
      </c>
      <c r="F147" t="s">
        <v>2625</v>
      </c>
      <c r="G147" s="11">
        <v>67450.930000000008</v>
      </c>
      <c r="H147" s="11">
        <v>67450.930000000008</v>
      </c>
      <c r="I147" s="11">
        <v>67450.930000000008</v>
      </c>
      <c r="J147" s="11">
        <v>67998.97</v>
      </c>
      <c r="K147" s="11">
        <v>67998.97</v>
      </c>
      <c r="L147" s="11">
        <v>67998.97</v>
      </c>
      <c r="M147" s="11">
        <v>68551.460000000006</v>
      </c>
      <c r="N147" s="11">
        <v>68551.460000000006</v>
      </c>
      <c r="O147" s="11">
        <v>68551.460000000006</v>
      </c>
      <c r="P147" s="11">
        <v>69108.44</v>
      </c>
      <c r="Q147" s="11">
        <v>69108.44</v>
      </c>
      <c r="R147" s="11">
        <v>69108.44</v>
      </c>
      <c r="S147" s="11">
        <v>69669.95</v>
      </c>
      <c r="T147" s="6">
        <f t="shared" si="4"/>
        <v>68369.909166666665</v>
      </c>
      <c r="U147" s="1">
        <v>0</v>
      </c>
      <c r="V147" t="s">
        <v>903</v>
      </c>
      <c r="W147">
        <v>19</v>
      </c>
      <c r="X147" t="s">
        <v>903</v>
      </c>
      <c r="Y147" s="1">
        <v>1</v>
      </c>
      <c r="Z147" s="1" t="s">
        <v>5370</v>
      </c>
      <c r="AA147" s="26" t="str">
        <f t="shared" si="5"/>
        <v>0.1.ED.AN</v>
      </c>
    </row>
    <row r="148" spans="1:27" hidden="1" x14ac:dyDescent="0.2">
      <c r="B148" t="s">
        <v>1065</v>
      </c>
      <c r="C148" t="s">
        <v>13</v>
      </c>
      <c r="D148" t="s">
        <v>13</v>
      </c>
      <c r="E148" t="s">
        <v>1066</v>
      </c>
      <c r="F148" t="s">
        <v>2626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6">
        <f t="shared" si="4"/>
        <v>0</v>
      </c>
      <c r="U148" s="1"/>
      <c r="V148" t="s">
        <v>903</v>
      </c>
      <c r="W148">
        <v>19</v>
      </c>
      <c r="X148" t="s">
        <v>903</v>
      </c>
      <c r="Y148" s="1"/>
      <c r="Z148" s="1"/>
      <c r="AA148" s="26"/>
    </row>
    <row r="149" spans="1:27" x14ac:dyDescent="0.2">
      <c r="A149">
        <v>6</v>
      </c>
      <c r="B149" t="s">
        <v>94</v>
      </c>
      <c r="C149" t="s">
        <v>13</v>
      </c>
      <c r="D149" t="s">
        <v>13</v>
      </c>
      <c r="E149" t="s">
        <v>954</v>
      </c>
      <c r="F149" t="s">
        <v>2627</v>
      </c>
      <c r="G149" s="11">
        <v>2611040.21</v>
      </c>
      <c r="H149" s="11">
        <v>2368887.02</v>
      </c>
      <c r="I149" s="11">
        <v>2411424.9300000002</v>
      </c>
      <c r="J149" s="11">
        <v>2016096.49</v>
      </c>
      <c r="K149" s="11">
        <v>4286119.93</v>
      </c>
      <c r="L149" s="11">
        <v>1585458.54</v>
      </c>
      <c r="M149" s="11">
        <v>1165339.8999999999</v>
      </c>
      <c r="N149" s="11">
        <v>1357733.31</v>
      </c>
      <c r="O149" s="11">
        <v>1201497.73</v>
      </c>
      <c r="P149" s="11">
        <v>2390288.7000000002</v>
      </c>
      <c r="Q149" s="11">
        <v>1320417.22</v>
      </c>
      <c r="R149" s="11">
        <v>561143.45000000007</v>
      </c>
      <c r="S149" s="11">
        <v>3530878.15</v>
      </c>
      <c r="T149" s="6">
        <f t="shared" si="4"/>
        <v>1977947.2</v>
      </c>
      <c r="U149" s="1">
        <v>0</v>
      </c>
      <c r="V149" t="s">
        <v>903</v>
      </c>
      <c r="W149">
        <v>19</v>
      </c>
      <c r="X149" t="s">
        <v>903</v>
      </c>
      <c r="Y149" s="1">
        <v>4</v>
      </c>
      <c r="Z149" s="1" t="s">
        <v>5366</v>
      </c>
      <c r="AA149" s="26" t="str">
        <f t="shared" si="5"/>
        <v>0.4.CD.AA</v>
      </c>
    </row>
    <row r="150" spans="1:27" x14ac:dyDescent="0.2">
      <c r="A150">
        <v>7</v>
      </c>
      <c r="B150" t="s">
        <v>95</v>
      </c>
      <c r="C150" t="s">
        <v>13</v>
      </c>
      <c r="D150" t="s">
        <v>13</v>
      </c>
      <c r="E150" t="s">
        <v>96</v>
      </c>
      <c r="F150" t="s">
        <v>2628</v>
      </c>
      <c r="G150" s="11">
        <v>-8182811.4299999997</v>
      </c>
      <c r="H150" s="11">
        <v>-1690948.87</v>
      </c>
      <c r="I150" s="11">
        <v>-1691056.75</v>
      </c>
      <c r="J150" s="11">
        <v>-9937509.1999999993</v>
      </c>
      <c r="K150" s="11">
        <v>-4608907.3100000005</v>
      </c>
      <c r="L150" s="11">
        <v>-6107158.4199999999</v>
      </c>
      <c r="M150" s="11">
        <v>-9735748.6600000001</v>
      </c>
      <c r="N150" s="11">
        <v>-2073778.95</v>
      </c>
      <c r="O150" s="11">
        <v>-6780665.0800000001</v>
      </c>
      <c r="P150" s="11">
        <v>-5204412.51</v>
      </c>
      <c r="Q150" s="11">
        <v>-1470398.59</v>
      </c>
      <c r="R150" s="11">
        <v>-2326734.17</v>
      </c>
      <c r="S150" s="11">
        <v>450506.53</v>
      </c>
      <c r="T150" s="6">
        <f t="shared" si="4"/>
        <v>-4624455.913333335</v>
      </c>
      <c r="U150" s="1">
        <v>0</v>
      </c>
      <c r="V150" t="s">
        <v>903</v>
      </c>
      <c r="W150">
        <v>19</v>
      </c>
      <c r="X150" t="s">
        <v>903</v>
      </c>
      <c r="Y150" s="1">
        <v>4</v>
      </c>
      <c r="Z150" s="1" t="s">
        <v>5366</v>
      </c>
      <c r="AA150" s="26" t="str">
        <f t="shared" si="5"/>
        <v>0.4.CD.AA</v>
      </c>
    </row>
    <row r="151" spans="1:27" x14ac:dyDescent="0.2">
      <c r="A151">
        <v>8</v>
      </c>
      <c r="B151" t="s">
        <v>97</v>
      </c>
      <c r="C151" t="s">
        <v>13</v>
      </c>
      <c r="D151" t="s">
        <v>13</v>
      </c>
      <c r="E151" t="s">
        <v>98</v>
      </c>
      <c r="F151" t="s">
        <v>2629</v>
      </c>
      <c r="G151" s="11">
        <v>5000</v>
      </c>
      <c r="H151" s="11">
        <v>5000</v>
      </c>
      <c r="I151" s="11">
        <v>5000</v>
      </c>
      <c r="J151" s="11">
        <v>5000</v>
      </c>
      <c r="K151" s="11">
        <v>5000</v>
      </c>
      <c r="L151" s="11">
        <v>5000</v>
      </c>
      <c r="M151" s="11">
        <v>5000</v>
      </c>
      <c r="N151" s="11">
        <v>5000</v>
      </c>
      <c r="O151" s="11">
        <v>5000</v>
      </c>
      <c r="P151" s="11">
        <v>5000</v>
      </c>
      <c r="Q151" s="11">
        <v>5000</v>
      </c>
      <c r="R151" s="11">
        <v>5000</v>
      </c>
      <c r="S151" s="11">
        <v>5000</v>
      </c>
      <c r="T151" s="6">
        <f t="shared" si="4"/>
        <v>5000</v>
      </c>
      <c r="U151" s="1">
        <v>0</v>
      </c>
      <c r="V151" t="s">
        <v>903</v>
      </c>
      <c r="W151">
        <v>19</v>
      </c>
      <c r="X151" t="s">
        <v>903</v>
      </c>
      <c r="Y151" s="1">
        <v>4</v>
      </c>
      <c r="Z151" s="1" t="s">
        <v>5366</v>
      </c>
      <c r="AA151" s="26" t="str">
        <f t="shared" si="5"/>
        <v>0.4.CD.AA</v>
      </c>
    </row>
    <row r="152" spans="1:27" hidden="1" x14ac:dyDescent="0.2">
      <c r="B152" t="s">
        <v>1067</v>
      </c>
      <c r="C152" t="s">
        <v>13</v>
      </c>
      <c r="D152" t="s">
        <v>13</v>
      </c>
      <c r="E152" t="s">
        <v>1068</v>
      </c>
      <c r="F152" t="s">
        <v>2630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6">
        <f t="shared" si="4"/>
        <v>0</v>
      </c>
      <c r="U152" s="1"/>
      <c r="V152" t="s">
        <v>903</v>
      </c>
      <c r="W152">
        <v>19</v>
      </c>
      <c r="X152" t="s">
        <v>903</v>
      </c>
      <c r="Y152" s="1"/>
      <c r="Z152" s="1"/>
      <c r="AA152" s="26"/>
    </row>
    <row r="153" spans="1:27" x14ac:dyDescent="0.2">
      <c r="A153">
        <v>9</v>
      </c>
      <c r="B153" t="s">
        <v>99</v>
      </c>
      <c r="C153" t="s">
        <v>13</v>
      </c>
      <c r="D153" t="s">
        <v>13</v>
      </c>
      <c r="E153" t="s">
        <v>100</v>
      </c>
      <c r="F153" t="s">
        <v>2631</v>
      </c>
      <c r="G153" s="11">
        <v>-33040.76</v>
      </c>
      <c r="H153" s="11">
        <v>-18510.87</v>
      </c>
      <c r="I153" s="11">
        <v>-18723.93</v>
      </c>
      <c r="J153" s="11">
        <v>-33226.35</v>
      </c>
      <c r="K153" s="11">
        <v>-19697.63</v>
      </c>
      <c r="L153" s="11">
        <v>-11142.51</v>
      </c>
      <c r="M153" s="11">
        <v>-6214.55</v>
      </c>
      <c r="N153" s="11">
        <v>-46671.76</v>
      </c>
      <c r="O153" s="11">
        <v>-35744.559999999998</v>
      </c>
      <c r="P153" s="11">
        <v>-32414.240000000002</v>
      </c>
      <c r="Q153" s="11">
        <v>-22976.68</v>
      </c>
      <c r="R153" s="11">
        <v>-44552.62</v>
      </c>
      <c r="S153" s="11">
        <v>-44502.400000000001</v>
      </c>
      <c r="T153" s="6">
        <f t="shared" si="4"/>
        <v>-27387.273333333334</v>
      </c>
      <c r="U153" s="1">
        <v>0</v>
      </c>
      <c r="V153" t="s">
        <v>903</v>
      </c>
      <c r="W153">
        <v>19</v>
      </c>
      <c r="X153" t="s">
        <v>903</v>
      </c>
      <c r="Y153" s="1">
        <v>4</v>
      </c>
      <c r="Z153" s="1" t="s">
        <v>5366</v>
      </c>
      <c r="AA153" s="26" t="str">
        <f t="shared" si="5"/>
        <v>0.4.CD.AA</v>
      </c>
    </row>
    <row r="154" spans="1:27" hidden="1" x14ac:dyDescent="0.2">
      <c r="B154" t="s">
        <v>1069</v>
      </c>
      <c r="C154" t="s">
        <v>13</v>
      </c>
      <c r="D154" t="s">
        <v>13</v>
      </c>
      <c r="E154" t="s">
        <v>1070</v>
      </c>
      <c r="F154" t="s">
        <v>2632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6">
        <f t="shared" si="4"/>
        <v>0</v>
      </c>
      <c r="U154" s="1"/>
      <c r="V154" t="s">
        <v>903</v>
      </c>
      <c r="W154">
        <v>19</v>
      </c>
      <c r="X154" t="s">
        <v>903</v>
      </c>
      <c r="Y154" s="1"/>
      <c r="Z154" s="1"/>
      <c r="AA154" s="26"/>
    </row>
    <row r="155" spans="1:27" hidden="1" x14ac:dyDescent="0.2">
      <c r="B155" t="s">
        <v>1071</v>
      </c>
      <c r="C155" t="s">
        <v>13</v>
      </c>
      <c r="D155" t="s">
        <v>13</v>
      </c>
      <c r="E155" t="s">
        <v>1072</v>
      </c>
      <c r="F155" t="s">
        <v>2633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6">
        <f t="shared" si="4"/>
        <v>0</v>
      </c>
      <c r="U155" s="1"/>
      <c r="V155" t="s">
        <v>903</v>
      </c>
      <c r="W155">
        <v>19</v>
      </c>
      <c r="X155" t="s">
        <v>903</v>
      </c>
      <c r="Y155" s="1"/>
      <c r="Z155" s="1"/>
      <c r="AA155" s="26"/>
    </row>
    <row r="156" spans="1:27" x14ac:dyDescent="0.2">
      <c r="A156">
        <v>10</v>
      </c>
      <c r="B156" t="s">
        <v>955</v>
      </c>
      <c r="C156" t="s">
        <v>13</v>
      </c>
      <c r="D156" t="s">
        <v>13</v>
      </c>
      <c r="E156" t="s">
        <v>956</v>
      </c>
      <c r="F156" t="s">
        <v>2634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6">
        <f t="shared" si="4"/>
        <v>0</v>
      </c>
      <c r="U156" s="1">
        <v>0</v>
      </c>
      <c r="V156" t="s">
        <v>903</v>
      </c>
      <c r="W156">
        <v>19</v>
      </c>
      <c r="X156" t="s">
        <v>903</v>
      </c>
      <c r="Y156" s="1">
        <v>4</v>
      </c>
      <c r="Z156" s="1" t="s">
        <v>5366</v>
      </c>
      <c r="AA156" s="26" t="str">
        <f t="shared" si="5"/>
        <v>0.4.CD.AA</v>
      </c>
    </row>
    <row r="157" spans="1:27" hidden="1" x14ac:dyDescent="0.2">
      <c r="B157" t="s">
        <v>1073</v>
      </c>
      <c r="C157" t="s">
        <v>13</v>
      </c>
      <c r="D157" t="s">
        <v>13</v>
      </c>
      <c r="E157" t="s">
        <v>1074</v>
      </c>
      <c r="F157" t="s">
        <v>2635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6">
        <f t="shared" si="4"/>
        <v>0</v>
      </c>
      <c r="U157" s="1"/>
      <c r="V157" t="s">
        <v>903</v>
      </c>
      <c r="W157">
        <v>19</v>
      </c>
      <c r="X157" t="s">
        <v>903</v>
      </c>
      <c r="Y157" s="1"/>
      <c r="Z157" s="1"/>
      <c r="AA157" s="26"/>
    </row>
    <row r="158" spans="1:27" x14ac:dyDescent="0.2">
      <c r="A158">
        <v>11</v>
      </c>
      <c r="B158" t="s">
        <v>957</v>
      </c>
      <c r="C158" t="s">
        <v>13</v>
      </c>
      <c r="D158" t="s">
        <v>13</v>
      </c>
      <c r="E158" t="s">
        <v>958</v>
      </c>
      <c r="F158" t="s">
        <v>2636</v>
      </c>
      <c r="G158" s="11">
        <v>13474.37</v>
      </c>
      <c r="H158" s="11">
        <v>7707.82</v>
      </c>
      <c r="I158" s="11">
        <v>7707.82</v>
      </c>
      <c r="J158" s="11">
        <v>7707.24</v>
      </c>
      <c r="K158" s="11">
        <v>7706.4800000000005</v>
      </c>
      <c r="L158" s="11">
        <v>7706.4800000000005</v>
      </c>
      <c r="M158" s="11">
        <v>3</v>
      </c>
      <c r="N158" s="11">
        <v>3</v>
      </c>
      <c r="O158" s="11">
        <v>3</v>
      </c>
      <c r="P158" s="11">
        <v>3.56</v>
      </c>
      <c r="Q158" s="11">
        <v>1379989.45</v>
      </c>
      <c r="R158" s="11">
        <v>2.61</v>
      </c>
      <c r="S158" s="11">
        <v>7586.7</v>
      </c>
      <c r="T158" s="6">
        <f t="shared" si="4"/>
        <v>119089.24958333332</v>
      </c>
      <c r="U158" s="1">
        <v>0</v>
      </c>
      <c r="V158" t="s">
        <v>903</v>
      </c>
      <c r="W158">
        <v>19</v>
      </c>
      <c r="X158" t="s">
        <v>903</v>
      </c>
      <c r="Y158" s="1">
        <v>4</v>
      </c>
      <c r="Z158" s="1" t="s">
        <v>5366</v>
      </c>
      <c r="AA158" s="26" t="str">
        <f t="shared" si="5"/>
        <v>0.4.CD.AA</v>
      </c>
    </row>
    <row r="159" spans="1:27" x14ac:dyDescent="0.2">
      <c r="A159">
        <v>12</v>
      </c>
      <c r="B159" t="s">
        <v>101</v>
      </c>
      <c r="C159" t="s">
        <v>13</v>
      </c>
      <c r="D159" t="s">
        <v>13</v>
      </c>
      <c r="E159" t="s">
        <v>102</v>
      </c>
      <c r="F159" t="s">
        <v>2637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6">
        <f t="shared" si="4"/>
        <v>0</v>
      </c>
      <c r="U159" s="1">
        <v>0</v>
      </c>
      <c r="V159" t="s">
        <v>903</v>
      </c>
      <c r="W159">
        <v>19</v>
      </c>
      <c r="X159" t="s">
        <v>903</v>
      </c>
      <c r="Y159" s="1">
        <v>4</v>
      </c>
      <c r="Z159" s="1" t="s">
        <v>5366</v>
      </c>
      <c r="AA159" s="26" t="str">
        <f t="shared" si="5"/>
        <v>0.4.CD.AA</v>
      </c>
    </row>
    <row r="160" spans="1:27" x14ac:dyDescent="0.2">
      <c r="A160">
        <v>13</v>
      </c>
      <c r="B160" t="s">
        <v>103</v>
      </c>
      <c r="C160" t="s">
        <v>13</v>
      </c>
      <c r="D160" t="s">
        <v>13</v>
      </c>
      <c r="E160" t="s">
        <v>104</v>
      </c>
      <c r="F160" t="s">
        <v>2638</v>
      </c>
      <c r="G160" s="11">
        <v>10071092.24</v>
      </c>
      <c r="H160" s="11">
        <v>15244033.880000001</v>
      </c>
      <c r="I160" s="11">
        <v>17987169.57</v>
      </c>
      <c r="J160" s="11">
        <v>21526364.210000001</v>
      </c>
      <c r="K160" s="11">
        <v>18449652.149999999</v>
      </c>
      <c r="L160" s="11">
        <v>20548195.140000001</v>
      </c>
      <c r="M160" s="11">
        <v>23189308.780000001</v>
      </c>
      <c r="N160" s="11">
        <v>23605445.190000001</v>
      </c>
      <c r="O160" s="11">
        <v>23709873.609999999</v>
      </c>
      <c r="P160" s="11">
        <v>16820103.609999999</v>
      </c>
      <c r="Q160" s="11">
        <v>15574578.23</v>
      </c>
      <c r="R160" s="11">
        <v>15844298.949999999</v>
      </c>
      <c r="S160" s="11">
        <v>18372919.25</v>
      </c>
      <c r="T160" s="6">
        <f t="shared" si="4"/>
        <v>18893419.088750001</v>
      </c>
      <c r="U160" s="1">
        <v>0</v>
      </c>
      <c r="V160" t="s">
        <v>903</v>
      </c>
      <c r="W160">
        <v>19</v>
      </c>
      <c r="X160" t="s">
        <v>903</v>
      </c>
      <c r="Y160" s="1">
        <v>4</v>
      </c>
      <c r="Z160" s="1" t="s">
        <v>5366</v>
      </c>
      <c r="AA160" s="26" t="str">
        <f t="shared" si="5"/>
        <v>0.4.CD.AA</v>
      </c>
    </row>
    <row r="161" spans="1:27" hidden="1" x14ac:dyDescent="0.2">
      <c r="B161" t="s">
        <v>959</v>
      </c>
      <c r="C161" t="s">
        <v>13</v>
      </c>
      <c r="D161" t="s">
        <v>13</v>
      </c>
      <c r="E161" t="s">
        <v>960</v>
      </c>
      <c r="F161" t="s">
        <v>2639</v>
      </c>
      <c r="G161" s="11">
        <v>-9707309</v>
      </c>
      <c r="H161" s="11">
        <v>-9707309</v>
      </c>
      <c r="I161" s="11">
        <v>-9707309</v>
      </c>
      <c r="J161" s="11">
        <v>-10871790</v>
      </c>
      <c r="K161" s="11">
        <v>-10871790</v>
      </c>
      <c r="L161" s="11">
        <v>-10871790</v>
      </c>
      <c r="M161" s="11">
        <v>-14230015</v>
      </c>
      <c r="N161" s="11">
        <v>-14230015</v>
      </c>
      <c r="O161" s="11">
        <v>-14230015</v>
      </c>
      <c r="P161" s="11">
        <v>-10412718</v>
      </c>
      <c r="Q161" s="11">
        <v>-10412718</v>
      </c>
      <c r="R161" s="11">
        <v>-10412718</v>
      </c>
      <c r="S161" s="11">
        <v>-8732190</v>
      </c>
      <c r="T161" s="6">
        <f t="shared" si="4"/>
        <v>-11264828.041666666</v>
      </c>
      <c r="U161" s="1">
        <v>46</v>
      </c>
      <c r="V161" t="s">
        <v>903</v>
      </c>
      <c r="W161">
        <v>19</v>
      </c>
      <c r="X161" t="s">
        <v>903</v>
      </c>
      <c r="Y161" s="1">
        <v>0</v>
      </c>
      <c r="Z161" s="1">
        <v>0</v>
      </c>
      <c r="AA161" s="26" t="str">
        <f t="shared" si="5"/>
        <v>46.0.0</v>
      </c>
    </row>
    <row r="162" spans="1:27" x14ac:dyDescent="0.2">
      <c r="A162">
        <v>14</v>
      </c>
      <c r="B162" t="s">
        <v>1526</v>
      </c>
      <c r="C162" t="s">
        <v>13</v>
      </c>
      <c r="D162" t="s">
        <v>13</v>
      </c>
      <c r="E162" t="s">
        <v>1527</v>
      </c>
      <c r="F162" t="s">
        <v>2640</v>
      </c>
      <c r="G162" s="11">
        <v>0</v>
      </c>
      <c r="H162" s="11">
        <v>0</v>
      </c>
      <c r="I162" s="11">
        <v>116284.96</v>
      </c>
      <c r="J162" s="11">
        <v>408999.10000000003</v>
      </c>
      <c r="K162" s="11">
        <v>407283.74</v>
      </c>
      <c r="L162" s="11">
        <v>691894.28</v>
      </c>
      <c r="M162" s="11">
        <v>1324568.44</v>
      </c>
      <c r="N162" s="11">
        <v>6762090.5</v>
      </c>
      <c r="O162" s="11">
        <v>10802660.630000001</v>
      </c>
      <c r="P162" s="11">
        <v>6993014.5700000003</v>
      </c>
      <c r="Q162" s="11">
        <v>9263411.5500000007</v>
      </c>
      <c r="R162" s="11">
        <v>8914293.2799999993</v>
      </c>
      <c r="S162" s="11">
        <v>7770972.3100000005</v>
      </c>
      <c r="T162" s="6">
        <f t="shared" si="4"/>
        <v>4130832.2670833333</v>
      </c>
      <c r="U162" s="1">
        <v>0</v>
      </c>
      <c r="V162" t="s">
        <v>903</v>
      </c>
      <c r="W162">
        <v>19</v>
      </c>
      <c r="X162" t="s">
        <v>903</v>
      </c>
      <c r="Y162" s="1">
        <v>4</v>
      </c>
      <c r="Z162" s="1" t="s">
        <v>5366</v>
      </c>
      <c r="AA162" s="26" t="str">
        <f t="shared" si="5"/>
        <v>0.4.CD.AA</v>
      </c>
    </row>
    <row r="163" spans="1:27" x14ac:dyDescent="0.2">
      <c r="A163">
        <v>15</v>
      </c>
      <c r="B163" t="s">
        <v>105</v>
      </c>
      <c r="C163" t="s">
        <v>13</v>
      </c>
      <c r="D163" t="s">
        <v>13</v>
      </c>
      <c r="E163" t="s">
        <v>106</v>
      </c>
      <c r="F163" t="s">
        <v>2641</v>
      </c>
      <c r="G163" s="11">
        <v>1600000</v>
      </c>
      <c r="H163" s="11">
        <v>1600000</v>
      </c>
      <c r="I163" s="11">
        <v>1600000</v>
      </c>
      <c r="J163" s="11">
        <v>1600000</v>
      </c>
      <c r="K163" s="11">
        <v>1600000</v>
      </c>
      <c r="L163" s="11">
        <v>1600000</v>
      </c>
      <c r="M163" s="11">
        <v>1600000</v>
      </c>
      <c r="N163" s="11">
        <v>1600000</v>
      </c>
      <c r="O163" s="11">
        <v>1600000</v>
      </c>
      <c r="P163" s="11">
        <v>1600000</v>
      </c>
      <c r="Q163" s="11">
        <v>1600000</v>
      </c>
      <c r="R163" s="11">
        <v>1600000</v>
      </c>
      <c r="S163" s="11">
        <v>1600000</v>
      </c>
      <c r="T163" s="6">
        <f t="shared" si="4"/>
        <v>1600000</v>
      </c>
      <c r="U163" s="1">
        <v>0</v>
      </c>
      <c r="V163" t="s">
        <v>903</v>
      </c>
      <c r="W163">
        <v>19</v>
      </c>
      <c r="X163" t="s">
        <v>903</v>
      </c>
      <c r="Y163" s="1">
        <v>1</v>
      </c>
      <c r="Z163" s="1" t="s">
        <v>5370</v>
      </c>
      <c r="AA163" s="26" t="str">
        <f t="shared" si="5"/>
        <v>0.1.ED.AN</v>
      </c>
    </row>
    <row r="164" spans="1:27" hidden="1" x14ac:dyDescent="0.2">
      <c r="B164" t="s">
        <v>1075</v>
      </c>
      <c r="C164" t="s">
        <v>13</v>
      </c>
      <c r="D164" t="s">
        <v>13</v>
      </c>
      <c r="E164" t="s">
        <v>1076</v>
      </c>
      <c r="F164" t="s">
        <v>2642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6">
        <f t="shared" si="4"/>
        <v>0</v>
      </c>
      <c r="U164" s="1"/>
      <c r="V164" t="s">
        <v>903</v>
      </c>
      <c r="W164">
        <v>19</v>
      </c>
      <c r="X164" t="s">
        <v>903</v>
      </c>
      <c r="Y164" s="1"/>
      <c r="Z164" s="1"/>
      <c r="AA164" s="26"/>
    </row>
    <row r="165" spans="1:27" hidden="1" x14ac:dyDescent="0.2">
      <c r="B165" t="s">
        <v>1077</v>
      </c>
      <c r="C165" t="s">
        <v>13</v>
      </c>
      <c r="D165" t="s">
        <v>13</v>
      </c>
      <c r="E165" t="s">
        <v>1078</v>
      </c>
      <c r="F165" t="s">
        <v>2643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6">
        <f t="shared" si="4"/>
        <v>0</v>
      </c>
      <c r="U165" s="1"/>
      <c r="V165" t="s">
        <v>903</v>
      </c>
      <c r="W165">
        <v>19</v>
      </c>
      <c r="X165" t="s">
        <v>903</v>
      </c>
      <c r="Y165" s="1"/>
      <c r="Z165" s="1"/>
      <c r="AA165" s="26"/>
    </row>
    <row r="166" spans="1:27" hidden="1" x14ac:dyDescent="0.2">
      <c r="B166" t="s">
        <v>107</v>
      </c>
      <c r="C166" t="s">
        <v>13</v>
      </c>
      <c r="D166" t="s">
        <v>13</v>
      </c>
      <c r="E166" t="s">
        <v>108</v>
      </c>
      <c r="F166" t="s">
        <v>2644</v>
      </c>
      <c r="G166" s="11">
        <v>752550.11</v>
      </c>
      <c r="H166" s="11">
        <v>751744.5</v>
      </c>
      <c r="I166" s="11">
        <v>750410.66</v>
      </c>
      <c r="J166" s="11">
        <v>749450.44000000006</v>
      </c>
      <c r="K166" s="11">
        <v>749257.94000000006</v>
      </c>
      <c r="L166" s="11">
        <v>739401.73</v>
      </c>
      <c r="M166" s="11">
        <v>699120.98</v>
      </c>
      <c r="N166" s="11">
        <v>698482.68</v>
      </c>
      <c r="O166" s="11">
        <v>619883.74</v>
      </c>
      <c r="P166" s="11">
        <v>495011.24</v>
      </c>
      <c r="Q166" s="11">
        <v>474618.93</v>
      </c>
      <c r="R166" s="11">
        <v>465096.47000000003</v>
      </c>
      <c r="S166" s="11">
        <v>271380.53000000003</v>
      </c>
      <c r="T166" s="6">
        <f t="shared" si="4"/>
        <v>642037.05249999999</v>
      </c>
      <c r="U166" s="1">
        <v>43</v>
      </c>
      <c r="V166" t="s">
        <v>903</v>
      </c>
      <c r="W166">
        <v>19</v>
      </c>
      <c r="X166" t="s">
        <v>903</v>
      </c>
      <c r="Y166" s="1">
        <v>4</v>
      </c>
      <c r="Z166" s="1" t="s">
        <v>5366</v>
      </c>
      <c r="AA166" s="26" t="str">
        <f t="shared" si="5"/>
        <v>43.4.CD.AA</v>
      </c>
    </row>
    <row r="167" spans="1:27" x14ac:dyDescent="0.2">
      <c r="A167">
        <v>16</v>
      </c>
      <c r="B167" t="s">
        <v>109</v>
      </c>
      <c r="C167" t="s">
        <v>13</v>
      </c>
      <c r="D167" t="s">
        <v>13</v>
      </c>
      <c r="E167" t="s">
        <v>110</v>
      </c>
      <c r="F167" t="s">
        <v>2645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6">
        <f t="shared" si="4"/>
        <v>0</v>
      </c>
      <c r="U167" s="1">
        <v>0</v>
      </c>
      <c r="V167" t="s">
        <v>903</v>
      </c>
      <c r="W167">
        <v>19</v>
      </c>
      <c r="X167" t="s">
        <v>903</v>
      </c>
      <c r="Y167" s="1">
        <v>4</v>
      </c>
      <c r="Z167" s="1" t="s">
        <v>5366</v>
      </c>
      <c r="AA167" s="26" t="str">
        <f t="shared" si="5"/>
        <v>0.4.CD.AA</v>
      </c>
    </row>
    <row r="168" spans="1:27" hidden="1" x14ac:dyDescent="0.2">
      <c r="B168" t="s">
        <v>1079</v>
      </c>
      <c r="C168" t="s">
        <v>13</v>
      </c>
      <c r="D168" t="s">
        <v>13</v>
      </c>
      <c r="E168" t="s">
        <v>1080</v>
      </c>
      <c r="F168" t="s">
        <v>2646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6">
        <f t="shared" si="4"/>
        <v>0</v>
      </c>
      <c r="U168" s="1"/>
      <c r="V168" t="s">
        <v>903</v>
      </c>
      <c r="W168">
        <v>19</v>
      </c>
      <c r="X168" t="s">
        <v>903</v>
      </c>
      <c r="Y168" s="1"/>
      <c r="Z168" s="1"/>
      <c r="AA168" s="26"/>
    </row>
    <row r="169" spans="1:27" x14ac:dyDescent="0.2">
      <c r="A169">
        <v>17</v>
      </c>
      <c r="B169" t="s">
        <v>111</v>
      </c>
      <c r="C169" t="s">
        <v>13</v>
      </c>
      <c r="D169" t="s">
        <v>13</v>
      </c>
      <c r="E169" t="s">
        <v>112</v>
      </c>
      <c r="F169" t="s">
        <v>2647</v>
      </c>
      <c r="G169" s="11">
        <v>10000</v>
      </c>
      <c r="H169" s="11">
        <v>10000</v>
      </c>
      <c r="I169" s="11">
        <v>10000</v>
      </c>
      <c r="J169" s="11">
        <v>10000</v>
      </c>
      <c r="K169" s="11">
        <v>10000</v>
      </c>
      <c r="L169" s="11">
        <v>10000</v>
      </c>
      <c r="M169" s="11">
        <v>10000</v>
      </c>
      <c r="N169" s="11">
        <v>10000</v>
      </c>
      <c r="O169" s="11">
        <v>10000</v>
      </c>
      <c r="P169" s="11">
        <v>10000</v>
      </c>
      <c r="Q169" s="11">
        <v>10000</v>
      </c>
      <c r="R169" s="11">
        <v>10000</v>
      </c>
      <c r="S169" s="11">
        <v>10000</v>
      </c>
      <c r="T169" s="6">
        <f t="shared" si="4"/>
        <v>10000</v>
      </c>
      <c r="U169" s="1">
        <v>0</v>
      </c>
      <c r="V169" t="s">
        <v>903</v>
      </c>
      <c r="W169">
        <v>19</v>
      </c>
      <c r="X169" t="s">
        <v>903</v>
      </c>
      <c r="Y169" s="1">
        <v>4</v>
      </c>
      <c r="Z169" s="1" t="s">
        <v>5366</v>
      </c>
      <c r="AA169" s="26" t="str">
        <f t="shared" si="5"/>
        <v>0.4.CD.AA</v>
      </c>
    </row>
    <row r="170" spans="1:27" hidden="1" x14ac:dyDescent="0.2">
      <c r="B170" t="s">
        <v>1081</v>
      </c>
      <c r="C170" t="s">
        <v>13</v>
      </c>
      <c r="D170" t="s">
        <v>13</v>
      </c>
      <c r="E170" t="s">
        <v>1082</v>
      </c>
      <c r="F170" t="s">
        <v>2648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6">
        <f t="shared" si="4"/>
        <v>0</v>
      </c>
      <c r="U170" s="1"/>
      <c r="V170" t="s">
        <v>903</v>
      </c>
      <c r="W170">
        <v>19</v>
      </c>
      <c r="X170" t="s">
        <v>903</v>
      </c>
      <c r="Y170" s="1"/>
      <c r="Z170" s="1"/>
      <c r="AA170" s="26"/>
    </row>
    <row r="171" spans="1:27" x14ac:dyDescent="0.2">
      <c r="A171">
        <v>18</v>
      </c>
      <c r="B171" t="s">
        <v>113</v>
      </c>
      <c r="C171" t="s">
        <v>13</v>
      </c>
      <c r="D171" t="s">
        <v>13</v>
      </c>
      <c r="E171" t="s">
        <v>114</v>
      </c>
      <c r="F171" t="s">
        <v>2649</v>
      </c>
      <c r="G171" s="11">
        <v>5000</v>
      </c>
      <c r="H171" s="11">
        <v>5000</v>
      </c>
      <c r="I171" s="11">
        <v>5000</v>
      </c>
      <c r="J171" s="11">
        <v>5000</v>
      </c>
      <c r="K171" s="11">
        <v>5000</v>
      </c>
      <c r="L171" s="11">
        <v>5000</v>
      </c>
      <c r="M171" s="11">
        <v>5000</v>
      </c>
      <c r="N171" s="11">
        <v>5000</v>
      </c>
      <c r="O171" s="11">
        <v>5000</v>
      </c>
      <c r="P171" s="11">
        <v>5000</v>
      </c>
      <c r="Q171" s="11">
        <v>5000</v>
      </c>
      <c r="R171" s="11">
        <v>5000</v>
      </c>
      <c r="S171" s="11">
        <v>5000</v>
      </c>
      <c r="T171" s="6">
        <f t="shared" si="4"/>
        <v>5000</v>
      </c>
      <c r="U171" s="1">
        <v>0</v>
      </c>
      <c r="V171" t="s">
        <v>903</v>
      </c>
      <c r="W171">
        <v>19</v>
      </c>
      <c r="X171" t="s">
        <v>903</v>
      </c>
      <c r="Y171" s="1">
        <v>4</v>
      </c>
      <c r="Z171" s="1" t="s">
        <v>5366</v>
      </c>
      <c r="AA171" s="26" t="str">
        <f t="shared" si="5"/>
        <v>0.4.CD.AA</v>
      </c>
    </row>
    <row r="172" spans="1:27" hidden="1" x14ac:dyDescent="0.2">
      <c r="B172" t="s">
        <v>1083</v>
      </c>
      <c r="C172" t="s">
        <v>13</v>
      </c>
      <c r="D172" t="s">
        <v>13</v>
      </c>
      <c r="E172" t="s">
        <v>1084</v>
      </c>
      <c r="F172" t="s">
        <v>2650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6">
        <f t="shared" si="4"/>
        <v>0</v>
      </c>
      <c r="U172" s="1"/>
      <c r="V172" t="s">
        <v>903</v>
      </c>
      <c r="W172">
        <v>19</v>
      </c>
      <c r="X172" t="s">
        <v>903</v>
      </c>
      <c r="Y172" s="1"/>
      <c r="Z172" s="1"/>
      <c r="AA172" s="26"/>
    </row>
    <row r="173" spans="1:27" hidden="1" x14ac:dyDescent="0.2">
      <c r="B173" t="s">
        <v>1085</v>
      </c>
      <c r="C173" t="s">
        <v>13</v>
      </c>
      <c r="D173" t="s">
        <v>13</v>
      </c>
      <c r="E173" t="s">
        <v>1086</v>
      </c>
      <c r="F173" t="s">
        <v>2651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6">
        <f t="shared" si="4"/>
        <v>0</v>
      </c>
      <c r="U173" s="1"/>
      <c r="V173" t="s">
        <v>903</v>
      </c>
      <c r="W173">
        <v>19</v>
      </c>
      <c r="X173" t="s">
        <v>903</v>
      </c>
      <c r="Y173" s="1"/>
      <c r="Z173" s="1"/>
      <c r="AA173" s="26"/>
    </row>
    <row r="174" spans="1:27" x14ac:dyDescent="0.2">
      <c r="A174">
        <v>19</v>
      </c>
      <c r="B174" t="s">
        <v>115</v>
      </c>
      <c r="C174" t="s">
        <v>13</v>
      </c>
      <c r="D174" t="s">
        <v>13</v>
      </c>
      <c r="E174" t="s">
        <v>116</v>
      </c>
      <c r="F174" t="s">
        <v>2652</v>
      </c>
      <c r="G174" s="11">
        <v>80000</v>
      </c>
      <c r="H174" s="11">
        <v>80000</v>
      </c>
      <c r="I174" s="11">
        <v>80000</v>
      </c>
      <c r="J174" s="11">
        <v>80000</v>
      </c>
      <c r="K174" s="11">
        <v>80000</v>
      </c>
      <c r="L174" s="11">
        <v>80000</v>
      </c>
      <c r="M174" s="11">
        <v>80000</v>
      </c>
      <c r="N174" s="11">
        <v>80000</v>
      </c>
      <c r="O174" s="11">
        <v>80000</v>
      </c>
      <c r="P174" s="11">
        <v>80000</v>
      </c>
      <c r="Q174" s="11">
        <v>80000</v>
      </c>
      <c r="R174" s="11">
        <v>80000</v>
      </c>
      <c r="S174" s="11">
        <v>0</v>
      </c>
      <c r="T174" s="6">
        <f t="shared" si="4"/>
        <v>76666.666666666672</v>
      </c>
      <c r="U174" s="1">
        <v>0</v>
      </c>
      <c r="V174" t="s">
        <v>903</v>
      </c>
      <c r="W174">
        <v>19</v>
      </c>
      <c r="X174" t="s">
        <v>903</v>
      </c>
      <c r="Y174" s="1">
        <v>1</v>
      </c>
      <c r="Z174" s="1" t="s">
        <v>5370</v>
      </c>
      <c r="AA174" s="26" t="str">
        <f t="shared" si="5"/>
        <v>0.1.ED.AN</v>
      </c>
    </row>
    <row r="175" spans="1:27" x14ac:dyDescent="0.2">
      <c r="A175">
        <v>20</v>
      </c>
      <c r="B175" t="s">
        <v>117</v>
      </c>
      <c r="C175" t="s">
        <v>13</v>
      </c>
      <c r="D175" t="s">
        <v>13</v>
      </c>
      <c r="E175" t="s">
        <v>118</v>
      </c>
      <c r="F175" t="s">
        <v>2653</v>
      </c>
      <c r="G175" s="11">
        <v>704065.4</v>
      </c>
      <c r="H175" s="11">
        <v>850721.4</v>
      </c>
      <c r="I175" s="11">
        <v>842114.94000000006</v>
      </c>
      <c r="J175" s="11">
        <v>849092.4</v>
      </c>
      <c r="K175" s="11">
        <v>849092.4</v>
      </c>
      <c r="L175" s="11">
        <v>849092.4</v>
      </c>
      <c r="M175" s="11">
        <v>849092.4</v>
      </c>
      <c r="N175" s="11">
        <v>849092.4</v>
      </c>
      <c r="O175" s="11">
        <v>849092.4</v>
      </c>
      <c r="P175" s="11">
        <v>849092.4</v>
      </c>
      <c r="Q175" s="11">
        <v>849092.4</v>
      </c>
      <c r="R175" s="11">
        <v>849092.4</v>
      </c>
      <c r="S175" s="11">
        <v>849092.4</v>
      </c>
      <c r="T175" s="6">
        <f t="shared" si="4"/>
        <v>842603.90333333344</v>
      </c>
      <c r="U175" s="1">
        <v>0</v>
      </c>
      <c r="V175" t="s">
        <v>903</v>
      </c>
      <c r="W175">
        <v>19</v>
      </c>
      <c r="X175" t="s">
        <v>903</v>
      </c>
      <c r="Y175" s="1">
        <v>1</v>
      </c>
      <c r="Z175" s="1" t="s">
        <v>5370</v>
      </c>
      <c r="AA175" s="26" t="str">
        <f t="shared" si="5"/>
        <v>0.1.ED.AN</v>
      </c>
    </row>
    <row r="176" spans="1:27" x14ac:dyDescent="0.2">
      <c r="A176">
        <v>21</v>
      </c>
      <c r="B176" t="s">
        <v>119</v>
      </c>
      <c r="C176" t="s">
        <v>13</v>
      </c>
      <c r="D176" t="s">
        <v>13</v>
      </c>
      <c r="E176" t="s">
        <v>120</v>
      </c>
      <c r="F176" t="s">
        <v>2654</v>
      </c>
      <c r="G176" s="11">
        <v>251390.15</v>
      </c>
      <c r="H176" s="11">
        <v>2551514.17</v>
      </c>
      <c r="I176" s="11">
        <v>7001688.6500000004</v>
      </c>
      <c r="J176" s="11">
        <v>6401853.0499999998</v>
      </c>
      <c r="K176" s="11">
        <v>602006.80000000005</v>
      </c>
      <c r="L176" s="11">
        <v>1402108.94</v>
      </c>
      <c r="M176" s="11">
        <v>1402157.3</v>
      </c>
      <c r="N176" s="11">
        <v>202186.27000000002</v>
      </c>
      <c r="O176" s="11">
        <v>1702214.4</v>
      </c>
      <c r="P176" s="11">
        <v>248.33</v>
      </c>
      <c r="Q176" s="11">
        <v>250252.15</v>
      </c>
      <c r="R176" s="11">
        <v>0</v>
      </c>
      <c r="S176" s="11">
        <v>0</v>
      </c>
      <c r="T176" s="6">
        <f t="shared" si="4"/>
        <v>1803493.7612499997</v>
      </c>
      <c r="U176" s="1">
        <v>0</v>
      </c>
      <c r="V176" t="s">
        <v>903</v>
      </c>
      <c r="W176">
        <v>19</v>
      </c>
      <c r="X176" t="s">
        <v>903</v>
      </c>
      <c r="Y176" s="1">
        <v>4</v>
      </c>
      <c r="Z176" s="1" t="s">
        <v>5366</v>
      </c>
      <c r="AA176" s="26" t="str">
        <f t="shared" si="5"/>
        <v>0.4.CD.AA</v>
      </c>
    </row>
    <row r="177" spans="1:27" hidden="1" x14ac:dyDescent="0.2">
      <c r="B177" t="s">
        <v>1087</v>
      </c>
      <c r="C177" t="s">
        <v>13</v>
      </c>
      <c r="D177" t="s">
        <v>13</v>
      </c>
      <c r="E177" t="s">
        <v>1088</v>
      </c>
      <c r="F177" t="s">
        <v>2655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6">
        <f t="shared" si="4"/>
        <v>0</v>
      </c>
      <c r="U177" s="1"/>
      <c r="V177" t="s">
        <v>903</v>
      </c>
      <c r="W177">
        <v>19</v>
      </c>
      <c r="X177" t="s">
        <v>903</v>
      </c>
      <c r="Y177" s="1"/>
      <c r="Z177" s="1"/>
      <c r="AA177" s="26"/>
    </row>
    <row r="178" spans="1:27" hidden="1" x14ac:dyDescent="0.2">
      <c r="B178" t="s">
        <v>1089</v>
      </c>
      <c r="C178" t="s">
        <v>13</v>
      </c>
      <c r="D178" t="s">
        <v>13</v>
      </c>
      <c r="E178" t="s">
        <v>1090</v>
      </c>
      <c r="F178" t="s">
        <v>2656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6">
        <f t="shared" si="4"/>
        <v>0</v>
      </c>
      <c r="U178" s="1"/>
      <c r="V178" t="s">
        <v>903</v>
      </c>
      <c r="W178">
        <v>19</v>
      </c>
      <c r="X178" t="s">
        <v>903</v>
      </c>
      <c r="Y178" s="1"/>
      <c r="Z178" s="1"/>
      <c r="AA178" s="26"/>
    </row>
    <row r="179" spans="1:27" hidden="1" x14ac:dyDescent="0.2">
      <c r="B179" t="s">
        <v>1091</v>
      </c>
      <c r="C179" t="s">
        <v>13</v>
      </c>
      <c r="D179" t="s">
        <v>13</v>
      </c>
      <c r="E179" t="s">
        <v>1092</v>
      </c>
      <c r="F179" t="s">
        <v>2657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6">
        <f t="shared" si="4"/>
        <v>0</v>
      </c>
      <c r="U179" s="1"/>
      <c r="V179" t="s">
        <v>903</v>
      </c>
      <c r="W179">
        <v>19</v>
      </c>
      <c r="X179" t="s">
        <v>903</v>
      </c>
      <c r="Y179" s="1"/>
      <c r="Z179" s="1"/>
      <c r="AA179" s="26"/>
    </row>
    <row r="180" spans="1:27" x14ac:dyDescent="0.2">
      <c r="A180">
        <v>22</v>
      </c>
      <c r="B180" t="s">
        <v>961</v>
      </c>
      <c r="C180" t="s">
        <v>13</v>
      </c>
      <c r="D180" t="s">
        <v>13</v>
      </c>
      <c r="E180" t="s">
        <v>962</v>
      </c>
      <c r="F180" t="s">
        <v>2658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6">
        <f t="shared" si="4"/>
        <v>0</v>
      </c>
      <c r="U180" s="1">
        <v>0</v>
      </c>
      <c r="V180" t="s">
        <v>903</v>
      </c>
      <c r="W180">
        <v>19</v>
      </c>
      <c r="X180" t="s">
        <v>903</v>
      </c>
      <c r="Y180" s="1">
        <v>4</v>
      </c>
      <c r="Z180" s="1" t="s">
        <v>5366</v>
      </c>
      <c r="AA180" s="26" t="str">
        <f t="shared" si="5"/>
        <v>0.4.CD.AA</v>
      </c>
    </row>
    <row r="181" spans="1:27" hidden="1" x14ac:dyDescent="0.2">
      <c r="B181" t="s">
        <v>1093</v>
      </c>
      <c r="C181" t="s">
        <v>13</v>
      </c>
      <c r="D181" t="s">
        <v>13</v>
      </c>
      <c r="E181" t="s">
        <v>1094</v>
      </c>
      <c r="F181" t="s">
        <v>2659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6">
        <f t="shared" si="4"/>
        <v>0</v>
      </c>
      <c r="U181" s="1"/>
      <c r="V181" t="s">
        <v>903</v>
      </c>
      <c r="W181">
        <v>19</v>
      </c>
      <c r="X181" t="s">
        <v>903</v>
      </c>
      <c r="Y181" s="1"/>
      <c r="Z181" s="1"/>
      <c r="AA181" s="26"/>
    </row>
    <row r="182" spans="1:27" hidden="1" x14ac:dyDescent="0.2">
      <c r="B182" t="s">
        <v>1095</v>
      </c>
      <c r="C182" t="s">
        <v>13</v>
      </c>
      <c r="D182" t="s">
        <v>13</v>
      </c>
      <c r="E182" t="s">
        <v>1096</v>
      </c>
      <c r="F182" t="s">
        <v>2660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6">
        <f t="shared" si="4"/>
        <v>0</v>
      </c>
      <c r="U182" s="1"/>
      <c r="V182" t="s">
        <v>903</v>
      </c>
      <c r="W182">
        <v>19</v>
      </c>
      <c r="X182" t="s">
        <v>903</v>
      </c>
      <c r="Y182" s="1"/>
      <c r="Z182" s="1"/>
      <c r="AA182" s="26"/>
    </row>
    <row r="183" spans="1:27" hidden="1" x14ac:dyDescent="0.2">
      <c r="B183" t="s">
        <v>121</v>
      </c>
      <c r="C183" t="s">
        <v>13</v>
      </c>
      <c r="D183" t="s">
        <v>13</v>
      </c>
      <c r="E183" t="s">
        <v>122</v>
      </c>
      <c r="F183" t="s">
        <v>2661</v>
      </c>
      <c r="G183" s="11">
        <v>234900.99</v>
      </c>
      <c r="H183" s="11">
        <v>220059.2</v>
      </c>
      <c r="I183" s="11">
        <v>204768.4</v>
      </c>
      <c r="J183" s="11">
        <v>126198.5</v>
      </c>
      <c r="K183" s="11">
        <v>110821.05</v>
      </c>
      <c r="L183" s="11">
        <v>95269.32</v>
      </c>
      <c r="M183" s="11">
        <v>79628.97</v>
      </c>
      <c r="N183" s="11">
        <v>63812.36</v>
      </c>
      <c r="O183" s="11">
        <v>47994.25</v>
      </c>
      <c r="P183" s="11">
        <v>32086.510000000002</v>
      </c>
      <c r="Q183" s="11">
        <v>180.88</v>
      </c>
      <c r="R183" s="11">
        <v>0.08</v>
      </c>
      <c r="S183" s="11">
        <v>0</v>
      </c>
      <c r="T183" s="6">
        <f t="shared" si="4"/>
        <v>91522.501249999987</v>
      </c>
      <c r="U183" s="1">
        <v>49</v>
      </c>
      <c r="V183" t="s">
        <v>903</v>
      </c>
      <c r="W183">
        <v>19</v>
      </c>
      <c r="X183" t="s">
        <v>903</v>
      </c>
      <c r="Y183" s="1">
        <v>0</v>
      </c>
      <c r="Z183" s="1">
        <v>0</v>
      </c>
      <c r="AA183" s="26" t="str">
        <f t="shared" si="5"/>
        <v>49.0.0</v>
      </c>
    </row>
    <row r="184" spans="1:27" x14ac:dyDescent="0.2">
      <c r="A184">
        <v>23</v>
      </c>
      <c r="B184" t="s">
        <v>123</v>
      </c>
      <c r="C184" t="s">
        <v>13</v>
      </c>
      <c r="D184" t="s">
        <v>13</v>
      </c>
      <c r="E184" t="s">
        <v>124</v>
      </c>
      <c r="F184" t="s">
        <v>2662</v>
      </c>
      <c r="G184" s="11">
        <v>54951151.939999998</v>
      </c>
      <c r="H184" s="11">
        <v>71200033.829999998</v>
      </c>
      <c r="I184" s="11">
        <v>77059552.840000004</v>
      </c>
      <c r="J184" s="11">
        <v>72213825.180000007</v>
      </c>
      <c r="K184" s="11">
        <v>62066669.299999997</v>
      </c>
      <c r="L184" s="11">
        <v>54501742.740000002</v>
      </c>
      <c r="M184" s="11">
        <v>52283800.880000003</v>
      </c>
      <c r="N184" s="11">
        <v>42746382.100000001</v>
      </c>
      <c r="O184" s="11">
        <v>42489007.899999999</v>
      </c>
      <c r="P184" s="11">
        <v>40549516.640000001</v>
      </c>
      <c r="Q184" s="11">
        <v>35916443.93</v>
      </c>
      <c r="R184" s="11">
        <v>47634671.689999998</v>
      </c>
      <c r="S184" s="11">
        <v>74972859.560000002</v>
      </c>
      <c r="T184" s="6">
        <f t="shared" si="4"/>
        <v>55301971.064999998</v>
      </c>
      <c r="U184" s="1">
        <v>0</v>
      </c>
      <c r="V184" t="s">
        <v>903</v>
      </c>
      <c r="W184">
        <v>19</v>
      </c>
      <c r="X184" t="s">
        <v>903</v>
      </c>
      <c r="Y184" s="1">
        <v>4</v>
      </c>
      <c r="Z184" s="1" t="s">
        <v>5366</v>
      </c>
      <c r="AA184" s="26" t="str">
        <f t="shared" si="5"/>
        <v>0.4.CD.AA</v>
      </c>
    </row>
    <row r="185" spans="1:27" x14ac:dyDescent="0.2">
      <c r="A185">
        <v>24</v>
      </c>
      <c r="B185" t="s">
        <v>125</v>
      </c>
      <c r="C185" t="s">
        <v>13</v>
      </c>
      <c r="D185" t="s">
        <v>13</v>
      </c>
      <c r="E185" t="s">
        <v>126</v>
      </c>
      <c r="F185" t="s">
        <v>2663</v>
      </c>
      <c r="G185" s="11">
        <v>6543047.1100000003</v>
      </c>
      <c r="H185" s="11">
        <v>1591004.3599999999</v>
      </c>
      <c r="I185" s="11">
        <v>104246.34</v>
      </c>
      <c r="J185" s="11">
        <v>241854.41</v>
      </c>
      <c r="K185" s="11">
        <v>1217836.6299999999</v>
      </c>
      <c r="L185" s="11">
        <v>3391948</v>
      </c>
      <c r="M185" s="11">
        <v>67875</v>
      </c>
      <c r="N185" s="11">
        <v>548781.57999999996</v>
      </c>
      <c r="O185" s="11">
        <v>426298.9</v>
      </c>
      <c r="P185" s="11">
        <v>67874.649999999994</v>
      </c>
      <c r="Q185" s="11">
        <v>1411265.92</v>
      </c>
      <c r="R185" s="11">
        <v>131604.08000000002</v>
      </c>
      <c r="S185" s="11">
        <v>70125.650000000009</v>
      </c>
      <c r="T185" s="6">
        <f t="shared" si="4"/>
        <v>1042264.6875000001</v>
      </c>
      <c r="U185" s="1">
        <v>0</v>
      </c>
      <c r="V185" t="s">
        <v>903</v>
      </c>
      <c r="W185">
        <v>19</v>
      </c>
      <c r="X185" t="s">
        <v>903</v>
      </c>
      <c r="Y185" s="1">
        <v>1</v>
      </c>
      <c r="Z185" s="1" t="s">
        <v>5370</v>
      </c>
      <c r="AA185" s="26" t="str">
        <f t="shared" si="5"/>
        <v>0.1.ED.AN</v>
      </c>
    </row>
    <row r="186" spans="1:27" hidden="1" x14ac:dyDescent="0.2">
      <c r="B186" t="s">
        <v>1097</v>
      </c>
      <c r="C186" t="s">
        <v>13</v>
      </c>
      <c r="D186" t="s">
        <v>13</v>
      </c>
      <c r="E186" t="s">
        <v>1098</v>
      </c>
      <c r="F186" t="s">
        <v>2664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6">
        <f t="shared" si="4"/>
        <v>0</v>
      </c>
      <c r="U186" s="1"/>
      <c r="V186" t="s">
        <v>903</v>
      </c>
      <c r="W186">
        <v>19</v>
      </c>
      <c r="X186" t="s">
        <v>903</v>
      </c>
      <c r="Y186" s="1"/>
      <c r="Z186" s="1"/>
      <c r="AA186" s="26"/>
    </row>
    <row r="187" spans="1:27" x14ac:dyDescent="0.2">
      <c r="A187">
        <v>25</v>
      </c>
      <c r="B187" t="s">
        <v>963</v>
      </c>
      <c r="C187" t="s">
        <v>13</v>
      </c>
      <c r="D187" t="s">
        <v>13</v>
      </c>
      <c r="E187" t="s">
        <v>964</v>
      </c>
      <c r="F187" t="s">
        <v>2665</v>
      </c>
      <c r="G187" s="11">
        <v>-19348719.48</v>
      </c>
      <c r="H187" s="11">
        <v>0</v>
      </c>
      <c r="I187" s="11">
        <v>0</v>
      </c>
      <c r="J187" s="11">
        <v>-14739497.060000001</v>
      </c>
      <c r="K187" s="11">
        <v>0</v>
      </c>
      <c r="L187" s="11">
        <v>0</v>
      </c>
      <c r="M187" s="11">
        <v>-5818195.3100000005</v>
      </c>
      <c r="N187" s="11">
        <v>0</v>
      </c>
      <c r="O187" s="11">
        <v>0</v>
      </c>
      <c r="P187" s="11">
        <v>-8159520.9100000001</v>
      </c>
      <c r="Q187" s="11">
        <v>0</v>
      </c>
      <c r="R187" s="11">
        <v>0</v>
      </c>
      <c r="S187" s="11">
        <v>-13821843.99</v>
      </c>
      <c r="T187" s="6">
        <f t="shared" si="4"/>
        <v>-3775207.9179166667</v>
      </c>
      <c r="U187" s="1">
        <v>0</v>
      </c>
      <c r="V187" t="s">
        <v>903</v>
      </c>
      <c r="W187">
        <v>19</v>
      </c>
      <c r="X187" t="s">
        <v>903</v>
      </c>
      <c r="Y187" s="1">
        <v>4</v>
      </c>
      <c r="Z187" s="1" t="s">
        <v>5366</v>
      </c>
      <c r="AA187" s="26" t="str">
        <f t="shared" si="5"/>
        <v>0.4.CD.AA</v>
      </c>
    </row>
    <row r="188" spans="1:27" x14ac:dyDescent="0.2">
      <c r="A188">
        <v>26</v>
      </c>
      <c r="B188" t="s">
        <v>127</v>
      </c>
      <c r="C188" t="s">
        <v>13</v>
      </c>
      <c r="D188" t="s">
        <v>13</v>
      </c>
      <c r="E188" t="s">
        <v>128</v>
      </c>
      <c r="F188" t="s">
        <v>2666</v>
      </c>
      <c r="G188" s="11">
        <v>45662683</v>
      </c>
      <c r="H188" s="11">
        <v>45639715</v>
      </c>
      <c r="I188" s="11">
        <v>39408395</v>
      </c>
      <c r="J188" s="11">
        <v>37147018</v>
      </c>
      <c r="K188" s="11">
        <v>34459492</v>
      </c>
      <c r="L188" s="11">
        <v>33795640</v>
      </c>
      <c r="M188" s="11">
        <v>32032339</v>
      </c>
      <c r="N188" s="11">
        <v>38611361</v>
      </c>
      <c r="O188" s="11">
        <v>40963873</v>
      </c>
      <c r="P188" s="11">
        <v>35724665</v>
      </c>
      <c r="Q188" s="11">
        <v>36639732</v>
      </c>
      <c r="R188" s="11">
        <v>42520530</v>
      </c>
      <c r="S188" s="11">
        <v>45118983</v>
      </c>
      <c r="T188" s="6">
        <f t="shared" si="4"/>
        <v>38527799.416666664</v>
      </c>
      <c r="U188" s="1">
        <v>0</v>
      </c>
      <c r="V188" t="s">
        <v>903</v>
      </c>
      <c r="W188">
        <v>19</v>
      </c>
      <c r="X188" t="s">
        <v>903</v>
      </c>
      <c r="Y188" s="1">
        <v>1</v>
      </c>
      <c r="Z188" s="1" t="s">
        <v>5370</v>
      </c>
      <c r="AA188" s="26" t="str">
        <f t="shared" si="5"/>
        <v>0.1.ED.AN</v>
      </c>
    </row>
    <row r="189" spans="1:27" x14ac:dyDescent="0.2">
      <c r="A189">
        <v>27</v>
      </c>
      <c r="B189" t="s">
        <v>129</v>
      </c>
      <c r="C189" t="s">
        <v>13</v>
      </c>
      <c r="D189" t="s">
        <v>13</v>
      </c>
      <c r="E189" t="s">
        <v>130</v>
      </c>
      <c r="F189" t="s">
        <v>2667</v>
      </c>
      <c r="G189" s="11">
        <v>31635255</v>
      </c>
      <c r="H189" s="11">
        <v>34943436</v>
      </c>
      <c r="I189" s="11">
        <v>25416931</v>
      </c>
      <c r="J189" s="11">
        <v>20359659</v>
      </c>
      <c r="K189" s="11">
        <v>15300112</v>
      </c>
      <c r="L189" s="11">
        <v>9415371</v>
      </c>
      <c r="M189" s="11">
        <v>7029857</v>
      </c>
      <c r="N189" s="11">
        <v>5981551</v>
      </c>
      <c r="O189" s="11">
        <v>6625351</v>
      </c>
      <c r="P189" s="11">
        <v>8124059</v>
      </c>
      <c r="Q189" s="11">
        <v>16771724</v>
      </c>
      <c r="R189" s="11">
        <v>28055060</v>
      </c>
      <c r="S189" s="11">
        <v>35939806</v>
      </c>
      <c r="T189" s="6">
        <f t="shared" si="4"/>
        <v>17650886.791666668</v>
      </c>
      <c r="U189" s="1">
        <v>0</v>
      </c>
      <c r="V189" t="s">
        <v>903</v>
      </c>
      <c r="W189">
        <v>19</v>
      </c>
      <c r="X189" t="s">
        <v>903</v>
      </c>
      <c r="Y189" s="1">
        <v>4</v>
      </c>
      <c r="Z189" s="1" t="s">
        <v>5374</v>
      </c>
      <c r="AA189" s="26" t="str">
        <f t="shared" si="5"/>
        <v>0.4.GD.AA</v>
      </c>
    </row>
    <row r="190" spans="1:27" x14ac:dyDescent="0.2">
      <c r="A190">
        <v>28</v>
      </c>
      <c r="B190" t="s">
        <v>131</v>
      </c>
      <c r="C190" t="s">
        <v>13</v>
      </c>
      <c r="D190" t="s">
        <v>13</v>
      </c>
      <c r="E190" t="s">
        <v>132</v>
      </c>
      <c r="F190" t="s">
        <v>2668</v>
      </c>
      <c r="G190" s="11">
        <v>17120776.199999999</v>
      </c>
      <c r="H190" s="11">
        <v>22580665.469999999</v>
      </c>
      <c r="I190" s="11">
        <v>6520661.0300000003</v>
      </c>
      <c r="J190" s="11">
        <v>18030770.719999999</v>
      </c>
      <c r="K190" s="11">
        <v>11414484.34</v>
      </c>
      <c r="L190" s="11">
        <v>9602081.8499999996</v>
      </c>
      <c r="M190" s="11">
        <v>9819025.8200000003</v>
      </c>
      <c r="N190" s="11">
        <v>10356117.07</v>
      </c>
      <c r="O190" s="11">
        <v>8647260.8800000008</v>
      </c>
      <c r="P190" s="11">
        <v>11104293.779999999</v>
      </c>
      <c r="Q190" s="11">
        <v>7255167.6600000001</v>
      </c>
      <c r="R190" s="11">
        <v>14088844.210000001</v>
      </c>
      <c r="S190" s="11">
        <v>20729945.989999998</v>
      </c>
      <c r="T190" s="6">
        <f t="shared" si="4"/>
        <v>12362061.160416665</v>
      </c>
      <c r="U190" s="1">
        <v>0</v>
      </c>
      <c r="V190" t="s">
        <v>903</v>
      </c>
      <c r="W190">
        <v>19</v>
      </c>
      <c r="X190" t="s">
        <v>903</v>
      </c>
      <c r="Y190" s="1">
        <v>4</v>
      </c>
      <c r="Z190" s="1" t="s">
        <v>5374</v>
      </c>
      <c r="AA190" s="26" t="str">
        <f t="shared" si="5"/>
        <v>0.4.GD.AA</v>
      </c>
    </row>
    <row r="191" spans="1:27" x14ac:dyDescent="0.2">
      <c r="A191">
        <v>29</v>
      </c>
      <c r="B191" t="s">
        <v>133</v>
      </c>
      <c r="C191" t="s">
        <v>13</v>
      </c>
      <c r="D191" t="s">
        <v>13</v>
      </c>
      <c r="E191" t="s">
        <v>134</v>
      </c>
      <c r="F191" t="s">
        <v>2669</v>
      </c>
      <c r="G191" s="11">
        <v>13181704.26</v>
      </c>
      <c r="H191" s="11">
        <v>11694192.91</v>
      </c>
      <c r="I191" s="11">
        <v>14652199.060000001</v>
      </c>
      <c r="J191" s="11">
        <v>16931748.420000002</v>
      </c>
      <c r="K191" s="11">
        <v>18455835.59</v>
      </c>
      <c r="L191" s="11">
        <v>16887688.43</v>
      </c>
      <c r="M191" s="11">
        <v>11134904.42</v>
      </c>
      <c r="N191" s="11">
        <v>11079357.52</v>
      </c>
      <c r="O191" s="11">
        <v>8475159.8599999994</v>
      </c>
      <c r="P191" s="11">
        <v>8299894.6600000001</v>
      </c>
      <c r="Q191" s="11">
        <v>10693455.210000001</v>
      </c>
      <c r="R191" s="11">
        <v>11987652.310000001</v>
      </c>
      <c r="S191" s="11">
        <v>13932006.039999999</v>
      </c>
      <c r="T191" s="6">
        <f t="shared" si="4"/>
        <v>12820745.295</v>
      </c>
      <c r="U191" s="1">
        <v>0</v>
      </c>
      <c r="V191" t="s">
        <v>903</v>
      </c>
      <c r="W191">
        <v>19</v>
      </c>
      <c r="X191" t="s">
        <v>903</v>
      </c>
      <c r="Y191" s="1">
        <v>1</v>
      </c>
      <c r="Z191" s="1" t="s">
        <v>5370</v>
      </c>
      <c r="AA191" s="26" t="str">
        <f t="shared" si="5"/>
        <v>0.1.ED.AN</v>
      </c>
    </row>
    <row r="192" spans="1:27" hidden="1" x14ac:dyDescent="0.2">
      <c r="B192" t="s">
        <v>1099</v>
      </c>
      <c r="C192" t="s">
        <v>13</v>
      </c>
      <c r="D192" t="s">
        <v>13</v>
      </c>
      <c r="E192" t="s">
        <v>1100</v>
      </c>
      <c r="F192" t="s">
        <v>2670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6">
        <f t="shared" si="4"/>
        <v>0</v>
      </c>
      <c r="U192" s="1"/>
      <c r="V192" t="s">
        <v>903</v>
      </c>
      <c r="W192">
        <v>19</v>
      </c>
      <c r="X192" t="s">
        <v>903</v>
      </c>
      <c r="Y192" s="1"/>
      <c r="Z192" s="1"/>
      <c r="AA192" s="26"/>
    </row>
    <row r="193" spans="1:27" hidden="1" x14ac:dyDescent="0.2">
      <c r="B193" t="s">
        <v>1101</v>
      </c>
      <c r="C193" t="s">
        <v>13</v>
      </c>
      <c r="D193" t="s">
        <v>13</v>
      </c>
      <c r="E193" t="s">
        <v>1102</v>
      </c>
      <c r="F193" t="s">
        <v>2671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6">
        <f t="shared" si="4"/>
        <v>0</v>
      </c>
      <c r="U193" s="1"/>
      <c r="V193" t="s">
        <v>903</v>
      </c>
      <c r="W193">
        <v>19</v>
      </c>
      <c r="X193" t="s">
        <v>903</v>
      </c>
      <c r="Y193" s="1"/>
      <c r="Z193" s="1"/>
      <c r="AA193" s="26"/>
    </row>
    <row r="194" spans="1:27" x14ac:dyDescent="0.2">
      <c r="A194">
        <v>30</v>
      </c>
      <c r="B194" t="s">
        <v>135</v>
      </c>
      <c r="C194" t="s">
        <v>13</v>
      </c>
      <c r="D194" t="s">
        <v>13</v>
      </c>
      <c r="E194" t="s">
        <v>136</v>
      </c>
      <c r="F194" t="s">
        <v>2672</v>
      </c>
      <c r="G194" s="11">
        <v>509003.10000000003</v>
      </c>
      <c r="H194" s="11">
        <v>543413.29</v>
      </c>
      <c r="I194" s="11">
        <v>536733.27</v>
      </c>
      <c r="J194" s="11">
        <v>2376547.92</v>
      </c>
      <c r="K194" s="11">
        <v>1247361.32</v>
      </c>
      <c r="L194" s="11">
        <v>1208323.3500000001</v>
      </c>
      <c r="M194" s="11">
        <v>2004527.7</v>
      </c>
      <c r="N194" s="11">
        <v>2035425.88</v>
      </c>
      <c r="O194" s="11">
        <v>1056815.6299999999</v>
      </c>
      <c r="P194" s="11">
        <v>1057363.73</v>
      </c>
      <c r="Q194" s="11">
        <v>1942343.08</v>
      </c>
      <c r="R194" s="11">
        <v>2733862.67</v>
      </c>
      <c r="S194" s="11">
        <v>3622887.52</v>
      </c>
      <c r="T194" s="6">
        <f t="shared" si="4"/>
        <v>1567388.5958333332</v>
      </c>
      <c r="U194" s="1">
        <v>0</v>
      </c>
      <c r="V194" t="s">
        <v>903</v>
      </c>
      <c r="W194">
        <v>19</v>
      </c>
      <c r="X194" t="s">
        <v>903</v>
      </c>
      <c r="Y194" s="1">
        <v>4</v>
      </c>
      <c r="Z194" s="1" t="s">
        <v>5366</v>
      </c>
      <c r="AA194" s="26" t="str">
        <f t="shared" si="5"/>
        <v>0.4.CD.AA</v>
      </c>
    </row>
    <row r="195" spans="1:27" x14ac:dyDescent="0.2">
      <c r="A195">
        <v>31</v>
      </c>
      <c r="B195" t="s">
        <v>137</v>
      </c>
      <c r="C195" t="s">
        <v>13</v>
      </c>
      <c r="D195" t="s">
        <v>13</v>
      </c>
      <c r="E195" t="s">
        <v>138</v>
      </c>
      <c r="F195" t="s">
        <v>2673</v>
      </c>
      <c r="G195" s="11">
        <v>714294.21</v>
      </c>
      <c r="H195" s="11">
        <v>439271.81</v>
      </c>
      <c r="I195" s="11">
        <v>-704401.8</v>
      </c>
      <c r="J195" s="11">
        <v>-1618470.3</v>
      </c>
      <c r="K195" s="11">
        <v>-253529.61000000002</v>
      </c>
      <c r="L195" s="11">
        <v>-253529.61000000002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6">
        <f t="shared" si="4"/>
        <v>-169459.36708333332</v>
      </c>
      <c r="U195" s="1">
        <v>0</v>
      </c>
      <c r="V195" t="s">
        <v>903</v>
      </c>
      <c r="W195">
        <v>19</v>
      </c>
      <c r="X195" t="s">
        <v>903</v>
      </c>
      <c r="Y195" s="1">
        <v>4</v>
      </c>
      <c r="Z195" s="1" t="s">
        <v>5366</v>
      </c>
      <c r="AA195" s="26" t="str">
        <f t="shared" si="5"/>
        <v>0.4.CD.AA</v>
      </c>
    </row>
    <row r="196" spans="1:27" x14ac:dyDescent="0.2">
      <c r="A196">
        <v>32</v>
      </c>
      <c r="B196" t="s">
        <v>139</v>
      </c>
      <c r="C196" t="s">
        <v>13</v>
      </c>
      <c r="D196" t="s">
        <v>13</v>
      </c>
      <c r="E196" t="s">
        <v>140</v>
      </c>
      <c r="F196" t="s">
        <v>2674</v>
      </c>
      <c r="G196" s="11">
        <v>3142.7000000000003</v>
      </c>
      <c r="H196" s="11">
        <v>-2248.9</v>
      </c>
      <c r="I196" s="11">
        <v>-7640.5</v>
      </c>
      <c r="J196" s="11">
        <v>-171913.81</v>
      </c>
      <c r="K196" s="11">
        <v>-7640.5</v>
      </c>
      <c r="L196" s="11">
        <v>-171443.91</v>
      </c>
      <c r="M196" s="11">
        <v>-172744.44</v>
      </c>
      <c r="N196" s="11">
        <v>-7655.5</v>
      </c>
      <c r="O196" s="11">
        <v>-172812.07</v>
      </c>
      <c r="P196" s="11">
        <v>-8622.06</v>
      </c>
      <c r="Q196" s="11">
        <v>-7655.5</v>
      </c>
      <c r="R196" s="11">
        <v>-173578.12</v>
      </c>
      <c r="S196" s="11">
        <v>-6827.79</v>
      </c>
      <c r="T196" s="6">
        <f t="shared" si="4"/>
        <v>-75483.154583333351</v>
      </c>
      <c r="U196" s="1">
        <v>0</v>
      </c>
      <c r="V196" t="s">
        <v>903</v>
      </c>
      <c r="W196">
        <v>19</v>
      </c>
      <c r="X196" t="s">
        <v>903</v>
      </c>
      <c r="Y196" s="1">
        <v>4</v>
      </c>
      <c r="Z196" s="1" t="s">
        <v>5366</v>
      </c>
      <c r="AA196" s="26" t="str">
        <f t="shared" si="5"/>
        <v>0.4.CD.AA</v>
      </c>
    </row>
    <row r="197" spans="1:27" hidden="1" x14ac:dyDescent="0.2">
      <c r="B197" t="s">
        <v>1103</v>
      </c>
      <c r="C197" t="s">
        <v>13</v>
      </c>
      <c r="D197" t="s">
        <v>13</v>
      </c>
      <c r="E197" t="s">
        <v>1104</v>
      </c>
      <c r="F197" t="s">
        <v>2675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6">
        <f t="shared" si="4"/>
        <v>0</v>
      </c>
      <c r="U197" s="1"/>
      <c r="V197" t="s">
        <v>903</v>
      </c>
      <c r="W197">
        <v>19</v>
      </c>
      <c r="X197" t="s">
        <v>903</v>
      </c>
      <c r="Y197" s="1"/>
      <c r="Z197" s="1"/>
      <c r="AA197" s="26"/>
    </row>
    <row r="198" spans="1:27" x14ac:dyDescent="0.2">
      <c r="A198">
        <v>33</v>
      </c>
      <c r="B198" t="s">
        <v>141</v>
      </c>
      <c r="C198" t="s">
        <v>13</v>
      </c>
      <c r="D198" t="s">
        <v>13</v>
      </c>
      <c r="E198" t="s">
        <v>142</v>
      </c>
      <c r="F198" t="s">
        <v>2676</v>
      </c>
      <c r="G198" s="11">
        <v>360000</v>
      </c>
      <c r="H198" s="11">
        <v>231514.41</v>
      </c>
      <c r="I198" s="11">
        <v>234014.41</v>
      </c>
      <c r="J198" s="11">
        <v>229580.61000000002</v>
      </c>
      <c r="K198" s="11">
        <v>170446.63</v>
      </c>
      <c r="L198" s="11">
        <v>16446.63</v>
      </c>
      <c r="M198" s="11">
        <v>16446.63</v>
      </c>
      <c r="N198" s="11">
        <v>16446.63</v>
      </c>
      <c r="O198" s="11">
        <v>16446.63</v>
      </c>
      <c r="P198" s="11">
        <v>47696.63</v>
      </c>
      <c r="Q198" s="11">
        <v>81446.63</v>
      </c>
      <c r="R198" s="11">
        <v>16446.63</v>
      </c>
      <c r="S198" s="11">
        <v>635069.39</v>
      </c>
      <c r="T198" s="6">
        <f t="shared" si="4"/>
        <v>131205.59708333333</v>
      </c>
      <c r="U198" s="1">
        <v>0</v>
      </c>
      <c r="V198" t="s">
        <v>903</v>
      </c>
      <c r="W198">
        <v>19</v>
      </c>
      <c r="X198" t="s">
        <v>903</v>
      </c>
      <c r="Y198" s="1">
        <v>4</v>
      </c>
      <c r="Z198" s="1" t="s">
        <v>5366</v>
      </c>
      <c r="AA198" s="26" t="str">
        <f t="shared" si="5"/>
        <v>0.4.CD.AA</v>
      </c>
    </row>
    <row r="199" spans="1:27" x14ac:dyDescent="0.2">
      <c r="A199">
        <v>34</v>
      </c>
      <c r="B199" t="s">
        <v>143</v>
      </c>
      <c r="C199" t="s">
        <v>13</v>
      </c>
      <c r="D199" t="s">
        <v>13</v>
      </c>
      <c r="E199" t="s">
        <v>144</v>
      </c>
      <c r="F199" t="s">
        <v>2677</v>
      </c>
      <c r="G199" s="11">
        <v>624258.5</v>
      </c>
      <c r="H199" s="11">
        <v>869803.02</v>
      </c>
      <c r="I199" s="11">
        <v>1038484.12</v>
      </c>
      <c r="J199" s="11">
        <v>1200078.95</v>
      </c>
      <c r="K199" s="11">
        <v>1128455.42</v>
      </c>
      <c r="L199" s="11">
        <v>1235660.98</v>
      </c>
      <c r="M199" s="11">
        <v>1575733.62</v>
      </c>
      <c r="N199" s="11">
        <v>2261449.52</v>
      </c>
      <c r="O199" s="11">
        <v>1481431.1</v>
      </c>
      <c r="P199" s="11">
        <v>1897537.25</v>
      </c>
      <c r="Q199" s="11">
        <v>1114363.55</v>
      </c>
      <c r="R199" s="11">
        <v>1755045.67</v>
      </c>
      <c r="S199" s="11">
        <v>918925.23</v>
      </c>
      <c r="T199" s="6">
        <f t="shared" ref="T199:T262" si="6">(G199+S199+SUM(H199:R199)*2)/24</f>
        <v>1360802.9220833334</v>
      </c>
      <c r="U199" s="1">
        <v>0</v>
      </c>
      <c r="V199" t="s">
        <v>903</v>
      </c>
      <c r="W199">
        <v>19</v>
      </c>
      <c r="X199" t="s">
        <v>903</v>
      </c>
      <c r="Y199" s="1">
        <v>1</v>
      </c>
      <c r="Z199" s="1" t="s">
        <v>5370</v>
      </c>
      <c r="AA199" s="26" t="str">
        <f t="shared" ref="AA199:AA262" si="7">U199&amp;"."&amp;Y199&amp;"."&amp;Z199</f>
        <v>0.1.ED.AN</v>
      </c>
    </row>
    <row r="200" spans="1:27" hidden="1" x14ac:dyDescent="0.2">
      <c r="B200" t="s">
        <v>1105</v>
      </c>
      <c r="C200" t="s">
        <v>13</v>
      </c>
      <c r="D200" t="s">
        <v>13</v>
      </c>
      <c r="E200" t="s">
        <v>1106</v>
      </c>
      <c r="F200" t="s">
        <v>2678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6">
        <f t="shared" si="6"/>
        <v>0</v>
      </c>
      <c r="U200" s="1"/>
      <c r="V200" t="s">
        <v>903</v>
      </c>
      <c r="W200">
        <v>19</v>
      </c>
      <c r="X200" t="s">
        <v>903</v>
      </c>
      <c r="Y200" s="1"/>
      <c r="Z200" s="1"/>
      <c r="AA200" s="26"/>
    </row>
    <row r="201" spans="1:27" hidden="1" x14ac:dyDescent="0.2">
      <c r="B201" t="s">
        <v>1107</v>
      </c>
      <c r="C201" t="s">
        <v>13</v>
      </c>
      <c r="D201" t="s">
        <v>13</v>
      </c>
      <c r="E201" t="s">
        <v>1108</v>
      </c>
      <c r="F201" t="s">
        <v>2679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6">
        <f t="shared" si="6"/>
        <v>0</v>
      </c>
      <c r="U201" s="1"/>
      <c r="V201" t="s">
        <v>903</v>
      </c>
      <c r="W201">
        <v>19</v>
      </c>
      <c r="X201" t="s">
        <v>903</v>
      </c>
      <c r="Y201" s="1"/>
      <c r="Z201" s="1"/>
      <c r="AA201" s="26"/>
    </row>
    <row r="202" spans="1:27" x14ac:dyDescent="0.2">
      <c r="A202">
        <v>35</v>
      </c>
      <c r="B202" t="s">
        <v>145</v>
      </c>
      <c r="C202" t="s">
        <v>13</v>
      </c>
      <c r="D202" t="s">
        <v>13</v>
      </c>
      <c r="E202" t="s">
        <v>146</v>
      </c>
      <c r="F202" t="s">
        <v>2680</v>
      </c>
      <c r="G202" s="11">
        <v>4044.4100000000003</v>
      </c>
      <c r="H202" s="11">
        <v>3044.41</v>
      </c>
      <c r="I202" s="11">
        <v>2589.41</v>
      </c>
      <c r="J202" s="11">
        <v>2849.41</v>
      </c>
      <c r="K202" s="11">
        <v>3834.41</v>
      </c>
      <c r="L202" s="11">
        <v>3044.41</v>
      </c>
      <c r="M202" s="11">
        <v>3914.41</v>
      </c>
      <c r="N202" s="11">
        <v>4749.41</v>
      </c>
      <c r="O202" s="11">
        <v>4749.41</v>
      </c>
      <c r="P202" s="11">
        <v>4849.41</v>
      </c>
      <c r="Q202" s="11">
        <v>3979.4100000000003</v>
      </c>
      <c r="R202" s="11">
        <v>3914.41</v>
      </c>
      <c r="S202" s="11">
        <v>5044.41</v>
      </c>
      <c r="T202" s="6">
        <f t="shared" si="6"/>
        <v>3838.5766666666677</v>
      </c>
      <c r="U202" s="1">
        <v>0</v>
      </c>
      <c r="V202" t="s">
        <v>903</v>
      </c>
      <c r="W202">
        <v>19</v>
      </c>
      <c r="X202" t="s">
        <v>903</v>
      </c>
      <c r="Y202" s="1">
        <v>4</v>
      </c>
      <c r="Z202" s="1" t="s">
        <v>5366</v>
      </c>
      <c r="AA202" s="26" t="str">
        <f t="shared" si="7"/>
        <v>0.4.CD.AA</v>
      </c>
    </row>
    <row r="203" spans="1:27" x14ac:dyDescent="0.2">
      <c r="A203">
        <v>36</v>
      </c>
      <c r="B203" t="s">
        <v>147</v>
      </c>
      <c r="C203" t="s">
        <v>13</v>
      </c>
      <c r="D203" t="s">
        <v>13</v>
      </c>
      <c r="E203" t="s">
        <v>148</v>
      </c>
      <c r="F203" t="s">
        <v>2681</v>
      </c>
      <c r="G203" s="11">
        <v>2271244.63</v>
      </c>
      <c r="H203" s="11">
        <v>1608155.29</v>
      </c>
      <c r="I203" s="11">
        <v>801360.13</v>
      </c>
      <c r="J203" s="11">
        <v>961915.23</v>
      </c>
      <c r="K203" s="11">
        <v>925426.51</v>
      </c>
      <c r="L203" s="11">
        <v>1307070.05</v>
      </c>
      <c r="M203" s="11">
        <v>711630.28</v>
      </c>
      <c r="N203" s="11">
        <v>707502.9</v>
      </c>
      <c r="O203" s="11">
        <v>680782.31</v>
      </c>
      <c r="P203" s="11">
        <v>1072043.69</v>
      </c>
      <c r="Q203" s="11">
        <v>759558.02</v>
      </c>
      <c r="R203" s="11">
        <v>871362.91</v>
      </c>
      <c r="S203" s="11">
        <v>2475489.19</v>
      </c>
      <c r="T203" s="6">
        <f t="shared" si="6"/>
        <v>1065014.5191666668</v>
      </c>
      <c r="U203" s="1">
        <v>0</v>
      </c>
      <c r="V203" t="s">
        <v>903</v>
      </c>
      <c r="W203">
        <v>19</v>
      </c>
      <c r="X203" t="s">
        <v>903</v>
      </c>
      <c r="Y203" s="1">
        <v>4</v>
      </c>
      <c r="Z203" s="1" t="s">
        <v>5366</v>
      </c>
      <c r="AA203" s="26" t="str">
        <f t="shared" si="7"/>
        <v>0.4.CD.AA</v>
      </c>
    </row>
    <row r="204" spans="1:27" x14ac:dyDescent="0.2">
      <c r="A204">
        <v>37</v>
      </c>
      <c r="B204" t="s">
        <v>149</v>
      </c>
      <c r="C204" t="s">
        <v>13</v>
      </c>
      <c r="D204" t="s">
        <v>13</v>
      </c>
      <c r="E204" t="s">
        <v>150</v>
      </c>
      <c r="F204" t="s">
        <v>2682</v>
      </c>
      <c r="G204" s="11">
        <v>0</v>
      </c>
      <c r="H204" s="11">
        <v>47841.440000000002</v>
      </c>
      <c r="I204" s="11">
        <v>29101.3</v>
      </c>
      <c r="J204" s="11">
        <v>44552.11</v>
      </c>
      <c r="K204" s="11">
        <v>57168</v>
      </c>
      <c r="L204" s="11">
        <v>-2012.93</v>
      </c>
      <c r="M204" s="11">
        <v>0</v>
      </c>
      <c r="N204" s="11">
        <v>147194.04</v>
      </c>
      <c r="O204" s="11">
        <v>88480.01</v>
      </c>
      <c r="P204" s="11">
        <v>64821.75</v>
      </c>
      <c r="Q204" s="11">
        <v>66222.69</v>
      </c>
      <c r="R204" s="11">
        <v>61458.69</v>
      </c>
      <c r="S204" s="11">
        <v>232375.04000000001</v>
      </c>
      <c r="T204" s="6">
        <f t="shared" si="6"/>
        <v>60084.551666666674</v>
      </c>
      <c r="U204" s="1">
        <v>0</v>
      </c>
      <c r="V204" t="s">
        <v>903</v>
      </c>
      <c r="W204">
        <v>19</v>
      </c>
      <c r="X204" t="s">
        <v>903</v>
      </c>
      <c r="Y204" s="1">
        <v>1</v>
      </c>
      <c r="Z204" s="1" t="s">
        <v>5370</v>
      </c>
      <c r="AA204" s="26" t="str">
        <f t="shared" si="7"/>
        <v>0.1.ED.AN</v>
      </c>
    </row>
    <row r="205" spans="1:27" x14ac:dyDescent="0.2">
      <c r="A205">
        <v>38</v>
      </c>
      <c r="B205" t="s">
        <v>151</v>
      </c>
      <c r="C205" t="s">
        <v>13</v>
      </c>
      <c r="D205" t="s">
        <v>13</v>
      </c>
      <c r="E205" t="s">
        <v>152</v>
      </c>
      <c r="F205" t="s">
        <v>2683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5000</v>
      </c>
      <c r="Q205" s="11">
        <v>1000</v>
      </c>
      <c r="R205" s="11">
        <v>6000</v>
      </c>
      <c r="S205" s="11">
        <v>0</v>
      </c>
      <c r="T205" s="6">
        <f t="shared" si="6"/>
        <v>1000</v>
      </c>
      <c r="U205" s="1">
        <v>0</v>
      </c>
      <c r="V205" t="s">
        <v>903</v>
      </c>
      <c r="W205">
        <v>19</v>
      </c>
      <c r="X205" t="s">
        <v>903</v>
      </c>
      <c r="Y205" s="1">
        <v>1</v>
      </c>
      <c r="Z205" s="1" t="s">
        <v>5370</v>
      </c>
      <c r="AA205" s="26" t="str">
        <f t="shared" si="7"/>
        <v>0.1.ED.AN</v>
      </c>
    </row>
    <row r="206" spans="1:27" x14ac:dyDescent="0.2">
      <c r="A206">
        <v>39</v>
      </c>
      <c r="B206" t="s">
        <v>153</v>
      </c>
      <c r="C206" t="s">
        <v>13</v>
      </c>
      <c r="D206" t="s">
        <v>13</v>
      </c>
      <c r="E206" t="s">
        <v>154</v>
      </c>
      <c r="F206" t="s">
        <v>2684</v>
      </c>
      <c r="G206" s="11">
        <v>0</v>
      </c>
      <c r="H206" s="11">
        <v>16179.710000000001</v>
      </c>
      <c r="I206" s="11">
        <v>16179.710000000001</v>
      </c>
      <c r="J206" s="11">
        <v>16179.710000000001</v>
      </c>
      <c r="K206" s="11">
        <v>16179.710000000001</v>
      </c>
      <c r="L206" s="11">
        <v>0</v>
      </c>
      <c r="M206" s="11">
        <v>16179.710000000001</v>
      </c>
      <c r="N206" s="11">
        <v>0</v>
      </c>
      <c r="O206" s="11">
        <v>16179.710000000001</v>
      </c>
      <c r="P206" s="11">
        <v>0</v>
      </c>
      <c r="Q206" s="11">
        <v>0</v>
      </c>
      <c r="R206" s="11">
        <v>16179.710000000001</v>
      </c>
      <c r="S206" s="11">
        <v>0</v>
      </c>
      <c r="T206" s="6">
        <f t="shared" si="6"/>
        <v>9438.1641666666674</v>
      </c>
      <c r="U206" s="1">
        <v>0</v>
      </c>
      <c r="V206" t="s">
        <v>903</v>
      </c>
      <c r="W206">
        <v>19</v>
      </c>
      <c r="X206" t="s">
        <v>903</v>
      </c>
      <c r="Y206" s="1">
        <v>4</v>
      </c>
      <c r="Z206" s="1" t="s">
        <v>5366</v>
      </c>
      <c r="AA206" s="26" t="str">
        <f t="shared" si="7"/>
        <v>0.4.CD.AA</v>
      </c>
    </row>
    <row r="207" spans="1:27" x14ac:dyDescent="0.2">
      <c r="A207">
        <v>40</v>
      </c>
      <c r="B207" t="s">
        <v>155</v>
      </c>
      <c r="C207" t="s">
        <v>13</v>
      </c>
      <c r="D207" t="s">
        <v>13</v>
      </c>
      <c r="E207" t="s">
        <v>156</v>
      </c>
      <c r="F207" t="s">
        <v>2685</v>
      </c>
      <c r="G207" s="11">
        <v>702691.43</v>
      </c>
      <c r="H207" s="11">
        <v>802023.38</v>
      </c>
      <c r="I207" s="11">
        <v>763245.78</v>
      </c>
      <c r="J207" s="11">
        <v>725057.73</v>
      </c>
      <c r="K207" s="11">
        <v>604195.52</v>
      </c>
      <c r="L207" s="11">
        <v>544461</v>
      </c>
      <c r="M207" s="11">
        <v>551361.9</v>
      </c>
      <c r="N207" s="11">
        <v>567287.1</v>
      </c>
      <c r="O207" s="11">
        <v>581547.79</v>
      </c>
      <c r="P207" s="11">
        <v>599307.16</v>
      </c>
      <c r="Q207" s="11">
        <v>614393.75</v>
      </c>
      <c r="R207" s="11">
        <v>653389.24</v>
      </c>
      <c r="S207" s="11">
        <v>509552.59</v>
      </c>
      <c r="T207" s="6">
        <f t="shared" si="6"/>
        <v>634366.03</v>
      </c>
      <c r="U207" s="1">
        <v>0</v>
      </c>
      <c r="V207" t="s">
        <v>903</v>
      </c>
      <c r="W207">
        <v>19</v>
      </c>
      <c r="X207" t="s">
        <v>903</v>
      </c>
      <c r="Y207" s="1">
        <v>4</v>
      </c>
      <c r="Z207" s="1" t="s">
        <v>5366</v>
      </c>
      <c r="AA207" s="26" t="str">
        <f t="shared" si="7"/>
        <v>0.4.CD.AA</v>
      </c>
    </row>
    <row r="208" spans="1:27" hidden="1" x14ac:dyDescent="0.2">
      <c r="B208" t="s">
        <v>1109</v>
      </c>
      <c r="C208" t="s">
        <v>13</v>
      </c>
      <c r="D208" t="s">
        <v>13</v>
      </c>
      <c r="E208" t="s">
        <v>1110</v>
      </c>
      <c r="F208" t="s">
        <v>2686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6">
        <f t="shared" si="6"/>
        <v>0</v>
      </c>
      <c r="U208" s="1"/>
      <c r="V208" t="s">
        <v>903</v>
      </c>
      <c r="W208">
        <v>19</v>
      </c>
      <c r="X208" t="s">
        <v>903</v>
      </c>
      <c r="Y208" s="1"/>
      <c r="Z208" s="1"/>
      <c r="AA208" s="26"/>
    </row>
    <row r="209" spans="1:27" x14ac:dyDescent="0.2">
      <c r="A209">
        <v>41</v>
      </c>
      <c r="B209" t="s">
        <v>157</v>
      </c>
      <c r="C209" t="s">
        <v>13</v>
      </c>
      <c r="D209" t="s">
        <v>13</v>
      </c>
      <c r="E209" t="s">
        <v>965</v>
      </c>
      <c r="F209" t="s">
        <v>2687</v>
      </c>
      <c r="G209" s="11">
        <v>0</v>
      </c>
      <c r="H209" s="11">
        <v>0</v>
      </c>
      <c r="I209" s="11">
        <v>1559.6100000000001</v>
      </c>
      <c r="J209" s="11">
        <v>1559.6100000000001</v>
      </c>
      <c r="K209" s="11">
        <v>1559.6100000000001</v>
      </c>
      <c r="L209" s="11">
        <v>0</v>
      </c>
      <c r="M209" s="11">
        <v>1559.6100000000001</v>
      </c>
      <c r="N209" s="11">
        <v>0</v>
      </c>
      <c r="O209" s="11">
        <v>1559.6100000000001</v>
      </c>
      <c r="P209" s="11">
        <v>3119.2200000000003</v>
      </c>
      <c r="Q209" s="11">
        <v>-2205.39</v>
      </c>
      <c r="R209" s="11">
        <v>34437.56</v>
      </c>
      <c r="S209" s="11">
        <v>24663.87</v>
      </c>
      <c r="T209" s="6">
        <f t="shared" si="6"/>
        <v>4623.447916666667</v>
      </c>
      <c r="U209" s="1">
        <v>0</v>
      </c>
      <c r="V209" t="s">
        <v>903</v>
      </c>
      <c r="W209">
        <v>19</v>
      </c>
      <c r="X209" t="s">
        <v>903</v>
      </c>
      <c r="Y209" s="1">
        <v>4</v>
      </c>
      <c r="Z209" s="1" t="s">
        <v>5366</v>
      </c>
      <c r="AA209" s="26" t="str">
        <f t="shared" si="7"/>
        <v>0.4.CD.AA</v>
      </c>
    </row>
    <row r="210" spans="1:27" hidden="1" x14ac:dyDescent="0.2">
      <c r="B210" t="s">
        <v>1111</v>
      </c>
      <c r="C210" t="s">
        <v>2</v>
      </c>
      <c r="D210" t="s">
        <v>6</v>
      </c>
      <c r="E210" t="s">
        <v>1112</v>
      </c>
      <c r="F210" t="s">
        <v>2688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6">
        <f t="shared" si="6"/>
        <v>0</v>
      </c>
      <c r="U210" s="1"/>
      <c r="V210" t="s">
        <v>903</v>
      </c>
      <c r="W210">
        <v>19</v>
      </c>
      <c r="X210" t="s">
        <v>903</v>
      </c>
      <c r="Y210" s="1"/>
      <c r="Z210" s="1"/>
      <c r="AA210" s="26"/>
    </row>
    <row r="211" spans="1:27" hidden="1" x14ac:dyDescent="0.2">
      <c r="B211" t="s">
        <v>1111</v>
      </c>
      <c r="C211" t="s">
        <v>13</v>
      </c>
      <c r="D211" t="s">
        <v>13</v>
      </c>
      <c r="E211" t="s">
        <v>1112</v>
      </c>
      <c r="F211" t="s">
        <v>2689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6">
        <f t="shared" si="6"/>
        <v>0</v>
      </c>
      <c r="U211" s="1"/>
      <c r="V211" t="s">
        <v>903</v>
      </c>
      <c r="W211">
        <v>19</v>
      </c>
      <c r="X211" t="s">
        <v>903</v>
      </c>
      <c r="Y211" s="1"/>
      <c r="Z211" s="1"/>
      <c r="AA211" s="26"/>
    </row>
    <row r="212" spans="1:27" hidden="1" x14ac:dyDescent="0.2">
      <c r="B212" t="s">
        <v>1113</v>
      </c>
      <c r="C212" t="s">
        <v>13</v>
      </c>
      <c r="D212" t="s">
        <v>13</v>
      </c>
      <c r="E212" t="s">
        <v>1114</v>
      </c>
      <c r="F212" t="s">
        <v>2690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6">
        <f t="shared" si="6"/>
        <v>0</v>
      </c>
      <c r="U212" s="1"/>
      <c r="V212" t="s">
        <v>903</v>
      </c>
      <c r="W212">
        <v>19</v>
      </c>
      <c r="X212" t="s">
        <v>903</v>
      </c>
      <c r="Y212" s="1"/>
      <c r="Z212" s="1"/>
      <c r="AA212" s="26"/>
    </row>
    <row r="213" spans="1:27" x14ac:dyDescent="0.2">
      <c r="A213">
        <v>42</v>
      </c>
      <c r="B213" t="s">
        <v>158</v>
      </c>
      <c r="C213" t="s">
        <v>7</v>
      </c>
      <c r="D213" t="s">
        <v>4</v>
      </c>
      <c r="E213" t="s">
        <v>159</v>
      </c>
      <c r="F213" t="s">
        <v>2691</v>
      </c>
      <c r="G213" s="11">
        <v>-53939.23</v>
      </c>
      <c r="H213" s="11">
        <v>-58345.85</v>
      </c>
      <c r="I213" s="11">
        <v>-56772.1</v>
      </c>
      <c r="J213" s="11">
        <v>-58727.78</v>
      </c>
      <c r="K213" s="11">
        <v>-50346.76</v>
      </c>
      <c r="L213" s="11">
        <v>-42620.270000000004</v>
      </c>
      <c r="M213" s="11">
        <v>-45842.91</v>
      </c>
      <c r="N213" s="11">
        <v>-45396.270000000004</v>
      </c>
      <c r="O213" s="11">
        <v>-42070.090000000004</v>
      </c>
      <c r="P213" s="11">
        <v>-47851.82</v>
      </c>
      <c r="Q213" s="11">
        <v>-57879.89</v>
      </c>
      <c r="R213" s="11">
        <v>-59649.26</v>
      </c>
      <c r="S213" s="11">
        <v>-44020.639999999999</v>
      </c>
      <c r="T213" s="6">
        <f t="shared" si="6"/>
        <v>-51206.911250000005</v>
      </c>
      <c r="U213" s="1">
        <v>0</v>
      </c>
      <c r="V213" t="s">
        <v>903</v>
      </c>
      <c r="W213">
        <v>19</v>
      </c>
      <c r="X213" t="s">
        <v>903</v>
      </c>
      <c r="Y213" s="1">
        <v>2</v>
      </c>
      <c r="Z213" s="1" t="s">
        <v>5370</v>
      </c>
      <c r="AA213" s="26" t="str">
        <f t="shared" si="7"/>
        <v>0.2.ED.AN</v>
      </c>
    </row>
    <row r="214" spans="1:27" hidden="1" x14ac:dyDescent="0.2">
      <c r="B214" t="s">
        <v>158</v>
      </c>
      <c r="C214" t="s">
        <v>7</v>
      </c>
      <c r="D214" t="s">
        <v>5</v>
      </c>
      <c r="E214" t="s">
        <v>159</v>
      </c>
      <c r="F214" t="s">
        <v>2692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6">
        <f t="shared" si="6"/>
        <v>0</v>
      </c>
      <c r="U214" s="1"/>
      <c r="V214" t="s">
        <v>903</v>
      </c>
      <c r="W214">
        <v>19</v>
      </c>
      <c r="X214" t="s">
        <v>903</v>
      </c>
      <c r="Y214" s="1"/>
      <c r="Z214" s="1"/>
      <c r="AA214" s="26"/>
    </row>
    <row r="215" spans="1:27" x14ac:dyDescent="0.2">
      <c r="A215">
        <v>43</v>
      </c>
      <c r="B215" t="s">
        <v>158</v>
      </c>
      <c r="C215" t="s">
        <v>7</v>
      </c>
      <c r="D215" t="s">
        <v>6</v>
      </c>
      <c r="E215" t="s">
        <v>159</v>
      </c>
      <c r="F215" t="s">
        <v>2693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6">
        <f t="shared" si="6"/>
        <v>0</v>
      </c>
      <c r="U215" s="1">
        <v>0</v>
      </c>
      <c r="V215" t="s">
        <v>903</v>
      </c>
      <c r="W215">
        <v>19</v>
      </c>
      <c r="X215" t="s">
        <v>903</v>
      </c>
      <c r="Y215" s="1">
        <v>2</v>
      </c>
      <c r="Z215" s="1" t="s">
        <v>5373</v>
      </c>
      <c r="AA215" s="26" t="str">
        <f t="shared" si="7"/>
        <v>0.2.ED.WA</v>
      </c>
    </row>
    <row r="216" spans="1:27" x14ac:dyDescent="0.2">
      <c r="A216">
        <v>44</v>
      </c>
      <c r="B216" t="s">
        <v>158</v>
      </c>
      <c r="C216" t="s">
        <v>9</v>
      </c>
      <c r="D216" t="s">
        <v>4</v>
      </c>
      <c r="E216" t="s">
        <v>159</v>
      </c>
      <c r="F216" t="s">
        <v>2694</v>
      </c>
      <c r="G216" s="11">
        <v>-5735.91</v>
      </c>
      <c r="H216" s="11">
        <v>-5801.26</v>
      </c>
      <c r="I216" s="11">
        <v>-5027.82</v>
      </c>
      <c r="J216" s="11">
        <v>-5648.31</v>
      </c>
      <c r="K216" s="11">
        <v>-3824.7400000000002</v>
      </c>
      <c r="L216" s="11">
        <v>-3788.39</v>
      </c>
      <c r="M216" s="11">
        <v>-3566.2000000000003</v>
      </c>
      <c r="N216" s="11">
        <v>-3580.9300000000003</v>
      </c>
      <c r="O216" s="11">
        <v>-3317.2400000000002</v>
      </c>
      <c r="P216" s="11">
        <v>-3332.2400000000002</v>
      </c>
      <c r="Q216" s="11">
        <v>-5257.28</v>
      </c>
      <c r="R216" s="11">
        <v>-6659.85</v>
      </c>
      <c r="S216" s="11">
        <v>-4843.95</v>
      </c>
      <c r="T216" s="6">
        <f t="shared" si="6"/>
        <v>-4591.1824999999999</v>
      </c>
      <c r="U216" s="1">
        <v>0</v>
      </c>
      <c r="V216" t="s">
        <v>903</v>
      </c>
      <c r="W216">
        <v>19</v>
      </c>
      <c r="X216" t="s">
        <v>903</v>
      </c>
      <c r="Y216" s="1">
        <v>2</v>
      </c>
      <c r="Z216" s="1" t="s">
        <v>5375</v>
      </c>
      <c r="AA216" s="26" t="str">
        <f t="shared" si="7"/>
        <v>0.2.GD.AN</v>
      </c>
    </row>
    <row r="217" spans="1:27" hidden="1" x14ac:dyDescent="0.2">
      <c r="B217" t="s">
        <v>158</v>
      </c>
      <c r="C217" t="s">
        <v>9</v>
      </c>
      <c r="D217" t="s">
        <v>10</v>
      </c>
      <c r="E217" t="s">
        <v>159</v>
      </c>
      <c r="F217" t="s">
        <v>2695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6">
        <f t="shared" si="6"/>
        <v>0</v>
      </c>
      <c r="U217" s="1"/>
      <c r="V217" t="s">
        <v>903</v>
      </c>
      <c r="W217">
        <v>19</v>
      </c>
      <c r="X217" t="s">
        <v>903</v>
      </c>
      <c r="Y217" s="1"/>
      <c r="Z217" s="1"/>
      <c r="AA217" s="26"/>
    </row>
    <row r="218" spans="1:27" hidden="1" x14ac:dyDescent="0.2">
      <c r="B218" t="s">
        <v>158</v>
      </c>
      <c r="C218" t="s">
        <v>9</v>
      </c>
      <c r="D218" t="s">
        <v>5</v>
      </c>
      <c r="E218" t="s">
        <v>159</v>
      </c>
      <c r="F218" t="s">
        <v>2696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6">
        <f t="shared" si="6"/>
        <v>0</v>
      </c>
      <c r="U218" s="1"/>
      <c r="V218" t="s">
        <v>903</v>
      </c>
      <c r="W218">
        <v>19</v>
      </c>
      <c r="X218" t="s">
        <v>903</v>
      </c>
      <c r="Y218" s="1"/>
      <c r="Z218" s="1"/>
      <c r="AA218" s="26"/>
    </row>
    <row r="219" spans="1:27" x14ac:dyDescent="0.2">
      <c r="A219">
        <v>45</v>
      </c>
      <c r="B219" t="s">
        <v>158</v>
      </c>
      <c r="C219" t="s">
        <v>9</v>
      </c>
      <c r="D219" t="s">
        <v>12</v>
      </c>
      <c r="E219" t="s">
        <v>159</v>
      </c>
      <c r="F219" t="s">
        <v>2697</v>
      </c>
      <c r="G219" s="11">
        <v>-3555.25</v>
      </c>
      <c r="H219" s="11">
        <v>-4158.2</v>
      </c>
      <c r="I219" s="11">
        <v>-3682</v>
      </c>
      <c r="J219" s="11">
        <v>-4280.92</v>
      </c>
      <c r="K219" s="11">
        <v>-4666.45</v>
      </c>
      <c r="L219" s="11">
        <v>-4381.21</v>
      </c>
      <c r="M219" s="11">
        <v>-4681.21</v>
      </c>
      <c r="N219" s="11">
        <v>-4818.12</v>
      </c>
      <c r="O219" s="11">
        <v>-4370.82</v>
      </c>
      <c r="P219" s="11">
        <v>-4385.82</v>
      </c>
      <c r="Q219" s="11">
        <v>-5585.82</v>
      </c>
      <c r="R219" s="11">
        <v>-5481.8</v>
      </c>
      <c r="S219" s="11">
        <v>-5546.38</v>
      </c>
      <c r="T219" s="6">
        <f t="shared" si="6"/>
        <v>-4586.9320833333331</v>
      </c>
      <c r="U219" s="1">
        <v>0</v>
      </c>
      <c r="V219" t="s">
        <v>903</v>
      </c>
      <c r="W219">
        <v>19</v>
      </c>
      <c r="X219" t="s">
        <v>903</v>
      </c>
      <c r="Y219" s="1">
        <v>1</v>
      </c>
      <c r="Z219" s="1" t="s">
        <v>5377</v>
      </c>
      <c r="AA219" s="26" t="str">
        <f t="shared" si="7"/>
        <v>0.1.GD.OR</v>
      </c>
    </row>
    <row r="220" spans="1:27" x14ac:dyDescent="0.2">
      <c r="A220">
        <v>46</v>
      </c>
      <c r="B220" t="s">
        <v>158</v>
      </c>
      <c r="C220" t="s">
        <v>9</v>
      </c>
      <c r="D220" t="s">
        <v>6</v>
      </c>
      <c r="E220" t="s">
        <v>159</v>
      </c>
      <c r="F220" t="s">
        <v>2698</v>
      </c>
      <c r="G220" s="11">
        <v>-18.330000000000002</v>
      </c>
      <c r="H220" s="11">
        <v>-18.330000000000002</v>
      </c>
      <c r="I220" s="11">
        <v>-18.330000000000002</v>
      </c>
      <c r="J220" s="11">
        <v>-18.330000000000002</v>
      </c>
      <c r="K220" s="11">
        <v>-18.330000000000002</v>
      </c>
      <c r="L220" s="11">
        <v>-18.330000000000002</v>
      </c>
      <c r="M220" s="11">
        <v>-18.330000000000002</v>
      </c>
      <c r="N220" s="11">
        <v>-18.330000000000002</v>
      </c>
      <c r="O220" s="11">
        <v>-18.330000000000002</v>
      </c>
      <c r="P220" s="11">
        <v>-18.330000000000002</v>
      </c>
      <c r="Q220" s="11">
        <v>-18.330000000000002</v>
      </c>
      <c r="R220" s="11">
        <v>-18.330000000000002</v>
      </c>
      <c r="S220" s="11">
        <v>-18.330000000000002</v>
      </c>
      <c r="T220" s="6">
        <f t="shared" si="6"/>
        <v>-18.330000000000005</v>
      </c>
      <c r="U220" s="1">
        <v>0</v>
      </c>
      <c r="V220" t="s">
        <v>903</v>
      </c>
      <c r="W220">
        <v>19</v>
      </c>
      <c r="X220" t="s">
        <v>903</v>
      </c>
      <c r="Y220" s="1">
        <v>2</v>
      </c>
      <c r="Z220" s="1" t="s">
        <v>5378</v>
      </c>
      <c r="AA220" s="26" t="str">
        <f t="shared" si="7"/>
        <v>0.2.GD.WA</v>
      </c>
    </row>
    <row r="221" spans="1:27" hidden="1" x14ac:dyDescent="0.2">
      <c r="B221" t="s">
        <v>1115</v>
      </c>
      <c r="C221" t="s">
        <v>7</v>
      </c>
      <c r="D221" t="s">
        <v>5</v>
      </c>
      <c r="E221" t="s">
        <v>1116</v>
      </c>
      <c r="F221" t="s">
        <v>2699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6">
        <f t="shared" si="6"/>
        <v>0</v>
      </c>
      <c r="U221" s="1"/>
      <c r="V221" t="s">
        <v>903</v>
      </c>
      <c r="W221">
        <v>19</v>
      </c>
      <c r="X221" t="s">
        <v>903</v>
      </c>
      <c r="Y221" s="1"/>
      <c r="Z221" s="1"/>
      <c r="AA221" s="26"/>
    </row>
    <row r="222" spans="1:27" hidden="1" x14ac:dyDescent="0.2">
      <c r="B222" t="s">
        <v>1115</v>
      </c>
      <c r="C222" t="s">
        <v>9</v>
      </c>
      <c r="D222" t="s">
        <v>12</v>
      </c>
      <c r="E222" t="s">
        <v>1116</v>
      </c>
      <c r="F222" t="s">
        <v>2700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6">
        <f t="shared" si="6"/>
        <v>0</v>
      </c>
      <c r="U222" s="1"/>
      <c r="V222" t="s">
        <v>903</v>
      </c>
      <c r="W222">
        <v>19</v>
      </c>
      <c r="X222" t="s">
        <v>903</v>
      </c>
      <c r="Y222" s="1"/>
      <c r="Z222" s="1"/>
      <c r="AA222" s="26"/>
    </row>
    <row r="223" spans="1:27" hidden="1" x14ac:dyDescent="0.2">
      <c r="B223" t="s">
        <v>1115</v>
      </c>
      <c r="C223" t="s">
        <v>13</v>
      </c>
      <c r="D223" t="s">
        <v>13</v>
      </c>
      <c r="E223" t="s">
        <v>1116</v>
      </c>
      <c r="F223" t="s">
        <v>2701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6">
        <f t="shared" si="6"/>
        <v>0</v>
      </c>
      <c r="U223" s="1"/>
      <c r="V223" t="s">
        <v>903</v>
      </c>
      <c r="W223">
        <v>19</v>
      </c>
      <c r="X223" t="s">
        <v>903</v>
      </c>
      <c r="Y223" s="1"/>
      <c r="Z223" s="1"/>
      <c r="AA223" s="26"/>
    </row>
    <row r="224" spans="1:27" hidden="1" x14ac:dyDescent="0.2">
      <c r="B224" t="s">
        <v>1117</v>
      </c>
      <c r="C224" t="s">
        <v>2</v>
      </c>
      <c r="D224" t="s">
        <v>3</v>
      </c>
      <c r="E224" t="s">
        <v>1118</v>
      </c>
      <c r="F224" t="s">
        <v>2702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6">
        <f t="shared" si="6"/>
        <v>0</v>
      </c>
      <c r="U224" s="1"/>
      <c r="V224" t="s">
        <v>903</v>
      </c>
      <c r="W224">
        <v>19</v>
      </c>
      <c r="X224" t="s">
        <v>903</v>
      </c>
      <c r="Y224" s="1"/>
      <c r="Z224" s="1"/>
      <c r="AA224" s="26"/>
    </row>
    <row r="225" spans="1:27" hidden="1" x14ac:dyDescent="0.2">
      <c r="B225" t="s">
        <v>1117</v>
      </c>
      <c r="C225" t="s">
        <v>13</v>
      </c>
      <c r="D225" t="s">
        <v>13</v>
      </c>
      <c r="E225" t="s">
        <v>1118</v>
      </c>
      <c r="F225" t="s">
        <v>2703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6">
        <f t="shared" si="6"/>
        <v>0</v>
      </c>
      <c r="U225" s="1"/>
      <c r="V225" t="s">
        <v>903</v>
      </c>
      <c r="W225">
        <v>19</v>
      </c>
      <c r="X225" t="s">
        <v>903</v>
      </c>
      <c r="Y225" s="1"/>
      <c r="Z225" s="1"/>
      <c r="AA225" s="26"/>
    </row>
    <row r="226" spans="1:27" hidden="1" x14ac:dyDescent="0.2">
      <c r="B226" t="s">
        <v>160</v>
      </c>
      <c r="C226" t="s">
        <v>2</v>
      </c>
      <c r="D226" t="s">
        <v>3</v>
      </c>
      <c r="E226" t="s">
        <v>161</v>
      </c>
      <c r="F226" t="s">
        <v>2704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6">
        <f t="shared" si="6"/>
        <v>0</v>
      </c>
      <c r="U226" s="1"/>
      <c r="V226" t="s">
        <v>903</v>
      </c>
      <c r="W226">
        <v>19</v>
      </c>
      <c r="X226" t="s">
        <v>903</v>
      </c>
      <c r="Y226" s="1"/>
      <c r="Z226" s="1"/>
      <c r="AA226" s="26"/>
    </row>
    <row r="227" spans="1:27" x14ac:dyDescent="0.2">
      <c r="A227">
        <v>47</v>
      </c>
      <c r="B227" t="s">
        <v>160</v>
      </c>
      <c r="C227" t="s">
        <v>2</v>
      </c>
      <c r="D227" t="s">
        <v>5</v>
      </c>
      <c r="E227" t="s">
        <v>161</v>
      </c>
      <c r="F227" t="s">
        <v>2705</v>
      </c>
      <c r="G227" s="11">
        <v>25578103.940000001</v>
      </c>
      <c r="H227" s="11">
        <v>23535653.739999998</v>
      </c>
      <c r="I227" s="11">
        <v>21971904.170000002</v>
      </c>
      <c r="J227" s="11">
        <v>15796957.34</v>
      </c>
      <c r="K227" s="11">
        <v>15921222.35</v>
      </c>
      <c r="L227" s="11">
        <v>16210915.119999999</v>
      </c>
      <c r="M227" s="11">
        <v>16414713.710000001</v>
      </c>
      <c r="N227" s="11">
        <v>16575083.460000001</v>
      </c>
      <c r="O227" s="11">
        <v>16722781.24</v>
      </c>
      <c r="P227" s="11">
        <v>16846599.149999999</v>
      </c>
      <c r="Q227" s="11">
        <v>16954062.550000001</v>
      </c>
      <c r="R227" s="11">
        <v>17049409.379999999</v>
      </c>
      <c r="S227" s="11">
        <v>17126034.059999999</v>
      </c>
      <c r="T227" s="6">
        <f t="shared" si="6"/>
        <v>17945947.600833338</v>
      </c>
      <c r="U227" s="1">
        <v>0</v>
      </c>
      <c r="V227" t="s">
        <v>903</v>
      </c>
      <c r="W227">
        <v>19</v>
      </c>
      <c r="X227" t="s">
        <v>903</v>
      </c>
      <c r="Y227" s="1">
        <v>2</v>
      </c>
      <c r="Z227" s="1" t="s">
        <v>5368</v>
      </c>
      <c r="AA227" s="26" t="str">
        <f t="shared" si="7"/>
        <v>0.2.CD.ID</v>
      </c>
    </row>
    <row r="228" spans="1:27" x14ac:dyDescent="0.2">
      <c r="A228">
        <v>48</v>
      </c>
      <c r="B228" t="s">
        <v>160</v>
      </c>
      <c r="C228" t="s">
        <v>2</v>
      </c>
      <c r="D228" t="s">
        <v>6</v>
      </c>
      <c r="E228" t="s">
        <v>161</v>
      </c>
      <c r="F228" t="s">
        <v>2706</v>
      </c>
      <c r="G228" s="11">
        <v>56688093.390000001</v>
      </c>
      <c r="H228" s="11">
        <v>52911804.289999999</v>
      </c>
      <c r="I228" s="11">
        <v>49817094.590000004</v>
      </c>
      <c r="J228" s="11">
        <v>32435988.440000001</v>
      </c>
      <c r="K228" s="11">
        <v>32796817.5</v>
      </c>
      <c r="L228" s="11">
        <v>35183847.990000002</v>
      </c>
      <c r="M228" s="11">
        <v>35661575.399999999</v>
      </c>
      <c r="N228" s="11">
        <v>36108554.350000001</v>
      </c>
      <c r="O228" s="11">
        <v>36533414.609999999</v>
      </c>
      <c r="P228" s="11">
        <v>36903399.640000001</v>
      </c>
      <c r="Q228" s="11">
        <v>37282717.57</v>
      </c>
      <c r="R228" s="11">
        <v>37568546.060000002</v>
      </c>
      <c r="S228" s="11">
        <v>38101549.789999999</v>
      </c>
      <c r="T228" s="6">
        <f t="shared" si="6"/>
        <v>39216548.502499998</v>
      </c>
      <c r="U228" s="1">
        <v>0</v>
      </c>
      <c r="V228" t="s">
        <v>903</v>
      </c>
      <c r="W228">
        <v>19</v>
      </c>
      <c r="X228" t="s">
        <v>903</v>
      </c>
      <c r="Y228" s="1">
        <v>2</v>
      </c>
      <c r="Z228" s="1" t="s">
        <v>5369</v>
      </c>
      <c r="AA228" s="26" t="str">
        <f t="shared" si="7"/>
        <v>0.2.CD.WA</v>
      </c>
    </row>
    <row r="229" spans="1:27" hidden="1" x14ac:dyDescent="0.2">
      <c r="B229" t="s">
        <v>160</v>
      </c>
      <c r="C229" t="s">
        <v>2</v>
      </c>
      <c r="D229" t="s">
        <v>13</v>
      </c>
      <c r="E229" t="s">
        <v>161</v>
      </c>
      <c r="F229" t="s">
        <v>2707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6">
        <f t="shared" si="6"/>
        <v>0</v>
      </c>
      <c r="U229" s="1"/>
      <c r="V229" t="s">
        <v>903</v>
      </c>
      <c r="W229">
        <v>19</v>
      </c>
      <c r="X229" t="s">
        <v>903</v>
      </c>
      <c r="Y229" s="1"/>
      <c r="Z229" s="1"/>
      <c r="AA229" s="26"/>
    </row>
    <row r="230" spans="1:27" hidden="1" x14ac:dyDescent="0.2">
      <c r="B230" t="s">
        <v>160</v>
      </c>
      <c r="C230" t="s">
        <v>7</v>
      </c>
      <c r="D230" t="s">
        <v>8</v>
      </c>
      <c r="E230" t="s">
        <v>161</v>
      </c>
      <c r="F230" t="s">
        <v>2708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6">
        <f t="shared" si="6"/>
        <v>0</v>
      </c>
      <c r="U230" s="1"/>
      <c r="V230" t="s">
        <v>903</v>
      </c>
      <c r="W230">
        <v>19</v>
      </c>
      <c r="X230" t="s">
        <v>903</v>
      </c>
      <c r="Y230" s="1"/>
      <c r="Z230" s="1"/>
      <c r="AA230" s="26"/>
    </row>
    <row r="231" spans="1:27" x14ac:dyDescent="0.2">
      <c r="A231">
        <v>49</v>
      </c>
      <c r="B231" t="s">
        <v>160</v>
      </c>
      <c r="C231" t="s">
        <v>9</v>
      </c>
      <c r="D231" t="s">
        <v>11</v>
      </c>
      <c r="E231" t="s">
        <v>161</v>
      </c>
      <c r="F231" t="s">
        <v>2709</v>
      </c>
      <c r="G231" s="11">
        <v>964460.5</v>
      </c>
      <c r="H231" s="11">
        <v>854177.48</v>
      </c>
      <c r="I231" s="11">
        <v>834221.66</v>
      </c>
      <c r="J231" s="11">
        <v>512764.56</v>
      </c>
      <c r="K231" s="11">
        <v>512764.56</v>
      </c>
      <c r="L231" s="11">
        <v>160521.1</v>
      </c>
      <c r="M231" s="11">
        <v>160521.1</v>
      </c>
      <c r="N231" s="11">
        <v>160521.1</v>
      </c>
      <c r="O231" s="11">
        <v>160521.1</v>
      </c>
      <c r="P231" s="11">
        <v>160521.1</v>
      </c>
      <c r="Q231" s="11">
        <v>160521.1</v>
      </c>
      <c r="R231" s="11">
        <v>160521.1</v>
      </c>
      <c r="S231" s="11">
        <v>160521.1</v>
      </c>
      <c r="T231" s="6">
        <f t="shared" si="6"/>
        <v>366672.23000000004</v>
      </c>
      <c r="U231" s="1">
        <v>0</v>
      </c>
      <c r="V231" t="s">
        <v>903</v>
      </c>
      <c r="W231">
        <v>19</v>
      </c>
      <c r="X231" t="s">
        <v>903</v>
      </c>
      <c r="Y231" s="1">
        <v>2</v>
      </c>
      <c r="Z231" s="1" t="s">
        <v>5366</v>
      </c>
      <c r="AA231" s="26" t="str">
        <f t="shared" si="7"/>
        <v>0.2.CD.AA</v>
      </c>
    </row>
    <row r="232" spans="1:27" x14ac:dyDescent="0.2">
      <c r="A232">
        <v>50</v>
      </c>
      <c r="B232" t="s">
        <v>160</v>
      </c>
      <c r="C232" t="s">
        <v>9</v>
      </c>
      <c r="D232" t="s">
        <v>12</v>
      </c>
      <c r="E232" t="s">
        <v>161</v>
      </c>
      <c r="F232" t="s">
        <v>2710</v>
      </c>
      <c r="G232" s="11">
        <v>14758547.02</v>
      </c>
      <c r="H232" s="11">
        <v>13918032.539999999</v>
      </c>
      <c r="I232" s="11">
        <v>13605099.550000001</v>
      </c>
      <c r="J232" s="11">
        <v>11630917.109999999</v>
      </c>
      <c r="K232" s="11">
        <v>11736979.869999999</v>
      </c>
      <c r="L232" s="11">
        <v>10163805.710000001</v>
      </c>
      <c r="M232" s="11">
        <v>10307125.060000001</v>
      </c>
      <c r="N232" s="11">
        <v>10445118.539999999</v>
      </c>
      <c r="O232" s="11">
        <v>10554246.49</v>
      </c>
      <c r="P232" s="11">
        <v>10635933.630000001</v>
      </c>
      <c r="Q232" s="11">
        <v>10695961.84</v>
      </c>
      <c r="R232" s="11">
        <v>10735581.57</v>
      </c>
      <c r="S232" s="11">
        <v>10780378.73</v>
      </c>
      <c r="T232" s="6">
        <f t="shared" si="6"/>
        <v>11433188.732083334</v>
      </c>
      <c r="U232" s="1">
        <v>0</v>
      </c>
      <c r="V232" t="s">
        <v>903</v>
      </c>
      <c r="W232">
        <v>19</v>
      </c>
      <c r="X232" t="s">
        <v>903</v>
      </c>
      <c r="Y232" s="1">
        <v>1</v>
      </c>
      <c r="Z232" s="1" t="s">
        <v>5377</v>
      </c>
      <c r="AA232" s="26" t="str">
        <f t="shared" si="7"/>
        <v>0.1.GD.OR</v>
      </c>
    </row>
    <row r="233" spans="1:27" hidden="1" x14ac:dyDescent="0.2">
      <c r="B233" t="s">
        <v>162</v>
      </c>
      <c r="C233" t="s">
        <v>2</v>
      </c>
      <c r="D233" t="s">
        <v>3</v>
      </c>
      <c r="E233" t="s">
        <v>163</v>
      </c>
      <c r="F233" t="s">
        <v>2711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6">
        <f t="shared" si="6"/>
        <v>0</v>
      </c>
      <c r="U233" s="1"/>
      <c r="V233" t="s">
        <v>903</v>
      </c>
      <c r="W233">
        <v>19</v>
      </c>
      <c r="X233" t="s">
        <v>903</v>
      </c>
      <c r="Y233" s="1"/>
      <c r="Z233" s="1"/>
      <c r="AA233" s="26"/>
    </row>
    <row r="234" spans="1:27" x14ac:dyDescent="0.2">
      <c r="A234">
        <v>51</v>
      </c>
      <c r="B234" t="s">
        <v>162</v>
      </c>
      <c r="C234" t="s">
        <v>2</v>
      </c>
      <c r="D234" t="s">
        <v>5</v>
      </c>
      <c r="E234" t="s">
        <v>163</v>
      </c>
      <c r="F234" t="s">
        <v>2712</v>
      </c>
      <c r="G234" s="11">
        <v>-4952143.92</v>
      </c>
      <c r="H234" s="11">
        <v>-4899981.0199999996</v>
      </c>
      <c r="I234" s="11">
        <v>-4755785.38</v>
      </c>
      <c r="J234" s="11">
        <v>-4629295.09</v>
      </c>
      <c r="K234" s="11">
        <v>-4657969.55</v>
      </c>
      <c r="L234" s="11">
        <v>-4690453.03</v>
      </c>
      <c r="M234" s="11">
        <v>-4716335.83</v>
      </c>
      <c r="N234" s="11">
        <v>-4751880.67</v>
      </c>
      <c r="O234" s="11">
        <v>-4778844.58</v>
      </c>
      <c r="P234" s="11">
        <v>-4814113.7699999996</v>
      </c>
      <c r="Q234" s="11">
        <v>-4853806.95</v>
      </c>
      <c r="R234" s="11">
        <v>-4888882.7699999996</v>
      </c>
      <c r="S234" s="11">
        <v>-4912578.3899999997</v>
      </c>
      <c r="T234" s="6">
        <f t="shared" si="6"/>
        <v>-4780809.1495833332</v>
      </c>
      <c r="U234" s="1">
        <v>0</v>
      </c>
      <c r="V234" t="s">
        <v>903</v>
      </c>
      <c r="W234">
        <v>19</v>
      </c>
      <c r="X234" t="s">
        <v>903</v>
      </c>
      <c r="Y234" s="1">
        <v>2</v>
      </c>
      <c r="Z234" s="1" t="s">
        <v>5368</v>
      </c>
      <c r="AA234" s="26" t="str">
        <f t="shared" si="7"/>
        <v>0.2.CD.ID</v>
      </c>
    </row>
    <row r="235" spans="1:27" x14ac:dyDescent="0.2">
      <c r="A235">
        <v>52</v>
      </c>
      <c r="B235" t="s">
        <v>162</v>
      </c>
      <c r="C235" t="s">
        <v>2</v>
      </c>
      <c r="D235" t="s">
        <v>6</v>
      </c>
      <c r="E235" t="s">
        <v>163</v>
      </c>
      <c r="F235" t="s">
        <v>2713</v>
      </c>
      <c r="G235" s="11">
        <v>-10584122.6</v>
      </c>
      <c r="H235" s="11">
        <v>-10604704.07</v>
      </c>
      <c r="I235" s="11">
        <v>-10448918.720000001</v>
      </c>
      <c r="J235" s="11">
        <v>-10156438.689999999</v>
      </c>
      <c r="K235" s="11">
        <v>-10233858.029999999</v>
      </c>
      <c r="L235" s="11">
        <v>-10319815.51</v>
      </c>
      <c r="M235" s="11">
        <v>-10387912.949999999</v>
      </c>
      <c r="N235" s="11">
        <v>-10457499.789999999</v>
      </c>
      <c r="O235" s="11">
        <v>-10531005.890000001</v>
      </c>
      <c r="P235" s="11">
        <v>-10605238.630000001</v>
      </c>
      <c r="Q235" s="11">
        <v>-10667089.65</v>
      </c>
      <c r="R235" s="11">
        <v>-10730648.85</v>
      </c>
      <c r="S235" s="11">
        <v>-10786222.189999999</v>
      </c>
      <c r="T235" s="6">
        <f t="shared" si="6"/>
        <v>-10485691.931249999</v>
      </c>
      <c r="U235" s="1">
        <v>0</v>
      </c>
      <c r="V235" t="s">
        <v>903</v>
      </c>
      <c r="W235">
        <v>19</v>
      </c>
      <c r="X235" t="s">
        <v>903</v>
      </c>
      <c r="Y235" s="1">
        <v>2</v>
      </c>
      <c r="Z235" s="1" t="s">
        <v>5369</v>
      </c>
      <c r="AA235" s="26" t="str">
        <f t="shared" si="7"/>
        <v>0.2.CD.WA</v>
      </c>
    </row>
    <row r="236" spans="1:27" hidden="1" x14ac:dyDescent="0.2">
      <c r="B236" t="s">
        <v>162</v>
      </c>
      <c r="C236" t="s">
        <v>7</v>
      </c>
      <c r="D236" t="s">
        <v>6</v>
      </c>
      <c r="E236" t="s">
        <v>163</v>
      </c>
      <c r="F236" t="s">
        <v>2714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6">
        <f t="shared" si="6"/>
        <v>0</v>
      </c>
      <c r="U236" s="1"/>
      <c r="V236" t="s">
        <v>903</v>
      </c>
      <c r="W236">
        <v>19</v>
      </c>
      <c r="X236" t="s">
        <v>903</v>
      </c>
      <c r="Y236" s="1"/>
      <c r="Z236" s="1"/>
      <c r="AA236" s="26"/>
    </row>
    <row r="237" spans="1:27" x14ac:dyDescent="0.2">
      <c r="A237">
        <v>53</v>
      </c>
      <c r="B237" t="s">
        <v>162</v>
      </c>
      <c r="C237" t="s">
        <v>9</v>
      </c>
      <c r="D237" t="s">
        <v>11</v>
      </c>
      <c r="E237" t="s">
        <v>163</v>
      </c>
      <c r="F237" t="s">
        <v>2715</v>
      </c>
      <c r="G237" s="11">
        <v>-84099.44</v>
      </c>
      <c r="H237" s="11">
        <v>-83503.08</v>
      </c>
      <c r="I237" s="11">
        <v>-81673.66</v>
      </c>
      <c r="J237" s="11">
        <v>-80198.400000000009</v>
      </c>
      <c r="K237" s="11">
        <v>-80198.400000000009</v>
      </c>
      <c r="L237" s="11">
        <v>-80198.400000000009</v>
      </c>
      <c r="M237" s="11">
        <v>-80198.400000000009</v>
      </c>
      <c r="N237" s="11">
        <v>-80198.400000000009</v>
      </c>
      <c r="O237" s="11">
        <v>-80198.400000000009</v>
      </c>
      <c r="P237" s="11">
        <v>-80198.400000000009</v>
      </c>
      <c r="Q237" s="11">
        <v>-80198.400000000009</v>
      </c>
      <c r="R237" s="11">
        <v>-80198.400000000009</v>
      </c>
      <c r="S237" s="11">
        <v>-80198.400000000009</v>
      </c>
      <c r="T237" s="6">
        <f t="shared" si="6"/>
        <v>-80759.271666666682</v>
      </c>
      <c r="U237" s="1">
        <v>0</v>
      </c>
      <c r="V237" t="s">
        <v>903</v>
      </c>
      <c r="W237">
        <v>19</v>
      </c>
      <c r="X237" t="s">
        <v>903</v>
      </c>
      <c r="Y237" s="1">
        <v>2</v>
      </c>
      <c r="Z237" s="1" t="s">
        <v>5366</v>
      </c>
      <c r="AA237" s="26" t="str">
        <f t="shared" si="7"/>
        <v>0.2.CD.AA</v>
      </c>
    </row>
    <row r="238" spans="1:27" x14ac:dyDescent="0.2">
      <c r="A238">
        <v>54</v>
      </c>
      <c r="B238" t="s">
        <v>162</v>
      </c>
      <c r="C238" t="s">
        <v>9</v>
      </c>
      <c r="D238" t="s">
        <v>12</v>
      </c>
      <c r="E238" t="s">
        <v>163</v>
      </c>
      <c r="F238" t="s">
        <v>2716</v>
      </c>
      <c r="G238" s="11">
        <v>-2340801.7999999998</v>
      </c>
      <c r="H238" s="11">
        <v>-2341970.46</v>
      </c>
      <c r="I238" s="11">
        <v>-2275784.11</v>
      </c>
      <c r="J238" s="11">
        <v>-2297558.64</v>
      </c>
      <c r="K238" s="11">
        <v>-2312670.6800000002</v>
      </c>
      <c r="L238" s="11">
        <v>-2323598.2800000003</v>
      </c>
      <c r="M238" s="11">
        <v>-2340121.7400000002</v>
      </c>
      <c r="N238" s="11">
        <v>-2352792.79</v>
      </c>
      <c r="O238" s="11">
        <v>-2366111.04</v>
      </c>
      <c r="P238" s="11">
        <v>-2391498.83</v>
      </c>
      <c r="Q238" s="11">
        <v>-2426587.04</v>
      </c>
      <c r="R238" s="11">
        <v>-2456964</v>
      </c>
      <c r="S238" s="11">
        <v>-2486053.65</v>
      </c>
      <c r="T238" s="6">
        <f t="shared" si="6"/>
        <v>-2358257.1112500001</v>
      </c>
      <c r="U238" s="1">
        <v>0</v>
      </c>
      <c r="V238" t="s">
        <v>903</v>
      </c>
      <c r="W238">
        <v>19</v>
      </c>
      <c r="X238" t="s">
        <v>903</v>
      </c>
      <c r="Y238" s="1">
        <v>1</v>
      </c>
      <c r="Z238" s="1" t="s">
        <v>5377</v>
      </c>
      <c r="AA238" s="26" t="str">
        <f t="shared" si="7"/>
        <v>0.1.GD.OR</v>
      </c>
    </row>
    <row r="239" spans="1:27" x14ac:dyDescent="0.2">
      <c r="A239">
        <v>55</v>
      </c>
      <c r="B239" t="s">
        <v>164</v>
      </c>
      <c r="C239" t="s">
        <v>7</v>
      </c>
      <c r="D239" t="s">
        <v>4</v>
      </c>
      <c r="E239" t="s">
        <v>165</v>
      </c>
      <c r="F239" t="s">
        <v>2717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6">
        <f t="shared" si="6"/>
        <v>0</v>
      </c>
      <c r="U239" s="1">
        <v>0</v>
      </c>
      <c r="V239" t="s">
        <v>903</v>
      </c>
      <c r="W239">
        <v>19</v>
      </c>
      <c r="X239" t="s">
        <v>903</v>
      </c>
      <c r="Y239" s="1">
        <v>2</v>
      </c>
      <c r="Z239" s="1" t="s">
        <v>5370</v>
      </c>
      <c r="AA239" s="26" t="str">
        <f t="shared" si="7"/>
        <v>0.2.ED.AN</v>
      </c>
    </row>
    <row r="240" spans="1:27" x14ac:dyDescent="0.2">
      <c r="A240">
        <v>56</v>
      </c>
      <c r="B240" t="s">
        <v>164</v>
      </c>
      <c r="C240" t="s">
        <v>9</v>
      </c>
      <c r="D240" t="s">
        <v>3</v>
      </c>
      <c r="E240" t="s">
        <v>165</v>
      </c>
      <c r="F240" t="s">
        <v>2718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6">
        <f t="shared" si="6"/>
        <v>0</v>
      </c>
      <c r="U240" s="1">
        <v>0</v>
      </c>
      <c r="V240" t="s">
        <v>903</v>
      </c>
      <c r="W240">
        <v>19</v>
      </c>
      <c r="X240" t="s">
        <v>903</v>
      </c>
      <c r="Y240" s="1">
        <v>2</v>
      </c>
      <c r="Z240" s="1" t="s">
        <v>5374</v>
      </c>
      <c r="AA240" s="26" t="str">
        <f t="shared" si="7"/>
        <v>0.2.GD.AA</v>
      </c>
    </row>
    <row r="241" spans="1:27" x14ac:dyDescent="0.2">
      <c r="A241">
        <v>57</v>
      </c>
      <c r="B241" t="s">
        <v>166</v>
      </c>
      <c r="C241" t="s">
        <v>2</v>
      </c>
      <c r="D241" t="s">
        <v>5</v>
      </c>
      <c r="E241" t="s">
        <v>167</v>
      </c>
      <c r="F241" t="s">
        <v>2719</v>
      </c>
      <c r="G241" s="11">
        <v>-4374415.96</v>
      </c>
      <c r="H241" s="11">
        <v>-2544263.96</v>
      </c>
      <c r="I241" s="11">
        <v>-2467378.77</v>
      </c>
      <c r="J241" s="11">
        <v>-2279562.9</v>
      </c>
      <c r="K241" s="11">
        <v>-2301003.7800000003</v>
      </c>
      <c r="L241" s="11">
        <v>-2321922.0300000003</v>
      </c>
      <c r="M241" s="11">
        <v>-2341726.9300000002</v>
      </c>
      <c r="N241" s="11">
        <v>-2366044.2200000002</v>
      </c>
      <c r="O241" s="11">
        <v>-2393824.37</v>
      </c>
      <c r="P241" s="11">
        <v>-2413438.2400000002</v>
      </c>
      <c r="Q241" s="11">
        <v>-2434283.06</v>
      </c>
      <c r="R241" s="11">
        <v>-2454406.7200000002</v>
      </c>
      <c r="S241" s="11">
        <v>-2470108.37</v>
      </c>
      <c r="T241" s="6">
        <f t="shared" si="6"/>
        <v>-2478343.0954166665</v>
      </c>
      <c r="U241" s="1">
        <v>0</v>
      </c>
      <c r="V241" t="s">
        <v>903</v>
      </c>
      <c r="W241">
        <v>19</v>
      </c>
      <c r="X241" t="s">
        <v>903</v>
      </c>
      <c r="Y241" s="1">
        <v>2</v>
      </c>
      <c r="Z241" s="1" t="s">
        <v>5368</v>
      </c>
      <c r="AA241" s="26" t="str">
        <f t="shared" si="7"/>
        <v>0.2.CD.ID</v>
      </c>
    </row>
    <row r="242" spans="1:27" x14ac:dyDescent="0.2">
      <c r="A242">
        <v>58</v>
      </c>
      <c r="B242" t="s">
        <v>166</v>
      </c>
      <c r="C242" t="s">
        <v>2</v>
      </c>
      <c r="D242" t="s">
        <v>6</v>
      </c>
      <c r="E242" t="s">
        <v>167</v>
      </c>
      <c r="F242" t="s">
        <v>2720</v>
      </c>
      <c r="G242" s="11">
        <v>-8938244.3300000001</v>
      </c>
      <c r="H242" s="11">
        <v>-5204501.33</v>
      </c>
      <c r="I242" s="11">
        <v>-5012296.45</v>
      </c>
      <c r="J242" s="11">
        <v>-4517836.2699999996</v>
      </c>
      <c r="K242" s="11">
        <v>-4570889.8600000003</v>
      </c>
      <c r="L242" s="11">
        <v>-4630854.88</v>
      </c>
      <c r="M242" s="11">
        <v>-4672897.3</v>
      </c>
      <c r="N242" s="11">
        <v>-4731858.84</v>
      </c>
      <c r="O242" s="11">
        <v>-4800715.9000000004</v>
      </c>
      <c r="P242" s="11">
        <v>-4853380.3</v>
      </c>
      <c r="Q242" s="11">
        <v>-4923457.87</v>
      </c>
      <c r="R242" s="11">
        <v>-4963111.62</v>
      </c>
      <c r="S242" s="11">
        <v>-5012658.66</v>
      </c>
      <c r="T242" s="6">
        <f t="shared" si="6"/>
        <v>-4988104.3429166656</v>
      </c>
      <c r="U242" s="1">
        <v>0</v>
      </c>
      <c r="V242" t="s">
        <v>903</v>
      </c>
      <c r="W242">
        <v>19</v>
      </c>
      <c r="X242" t="s">
        <v>903</v>
      </c>
      <c r="Y242" s="1">
        <v>2</v>
      </c>
      <c r="Z242" s="1" t="s">
        <v>5369</v>
      </c>
      <c r="AA242" s="26" t="str">
        <f t="shared" si="7"/>
        <v>0.2.CD.WA</v>
      </c>
    </row>
    <row r="243" spans="1:27" hidden="1" x14ac:dyDescent="0.2">
      <c r="B243" t="s">
        <v>166</v>
      </c>
      <c r="C243" t="s">
        <v>7</v>
      </c>
      <c r="D243" t="s">
        <v>5</v>
      </c>
      <c r="E243" t="s">
        <v>167</v>
      </c>
      <c r="F243" t="s">
        <v>2721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6">
        <f t="shared" si="6"/>
        <v>0</v>
      </c>
      <c r="U243" s="1"/>
      <c r="V243" t="s">
        <v>903</v>
      </c>
      <c r="W243">
        <v>19</v>
      </c>
      <c r="X243" t="s">
        <v>903</v>
      </c>
      <c r="Y243" s="1"/>
      <c r="Z243" s="1"/>
      <c r="AA243" s="26"/>
    </row>
    <row r="244" spans="1:27" hidden="1" x14ac:dyDescent="0.2">
      <c r="B244" t="s">
        <v>166</v>
      </c>
      <c r="C244" t="s">
        <v>7</v>
      </c>
      <c r="D244" t="s">
        <v>6</v>
      </c>
      <c r="E244" t="s">
        <v>167</v>
      </c>
      <c r="F244" t="s">
        <v>2722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6">
        <f t="shared" si="6"/>
        <v>0</v>
      </c>
      <c r="U244" s="1"/>
      <c r="V244" t="s">
        <v>903</v>
      </c>
      <c r="W244">
        <v>19</v>
      </c>
      <c r="X244" t="s">
        <v>903</v>
      </c>
      <c r="Y244" s="1"/>
      <c r="Z244" s="1"/>
      <c r="AA244" s="26"/>
    </row>
    <row r="245" spans="1:27" x14ac:dyDescent="0.2">
      <c r="A245">
        <v>59</v>
      </c>
      <c r="B245" t="s">
        <v>166</v>
      </c>
      <c r="C245" t="s">
        <v>9</v>
      </c>
      <c r="D245" t="s">
        <v>11</v>
      </c>
      <c r="E245" t="s">
        <v>167</v>
      </c>
      <c r="F245" t="s">
        <v>2723</v>
      </c>
      <c r="G245" s="11">
        <v>-149261.37</v>
      </c>
      <c r="H245" s="11">
        <v>-53629.840000000004</v>
      </c>
      <c r="I245" s="11">
        <v>-52106.450000000004</v>
      </c>
      <c r="J245" s="11">
        <v>-61131.61</v>
      </c>
      <c r="K245" s="11">
        <v>-61131.61</v>
      </c>
      <c r="L245" s="11">
        <v>-61131.61</v>
      </c>
      <c r="M245" s="11">
        <v>-61131.61</v>
      </c>
      <c r="N245" s="11">
        <v>-61131.61</v>
      </c>
      <c r="O245" s="11">
        <v>-61131.61</v>
      </c>
      <c r="P245" s="11">
        <v>-61131.61</v>
      </c>
      <c r="Q245" s="11">
        <v>-61131.61</v>
      </c>
      <c r="R245" s="11">
        <v>-61131.61</v>
      </c>
      <c r="S245" s="11">
        <v>-61131.61</v>
      </c>
      <c r="T245" s="6">
        <f t="shared" si="6"/>
        <v>-63426.439166666656</v>
      </c>
      <c r="U245" s="1">
        <v>0</v>
      </c>
      <c r="V245" t="s">
        <v>903</v>
      </c>
      <c r="W245">
        <v>19</v>
      </c>
      <c r="X245" t="s">
        <v>903</v>
      </c>
      <c r="Y245" s="1">
        <v>2</v>
      </c>
      <c r="Z245" s="1" t="s">
        <v>5366</v>
      </c>
      <c r="AA245" s="26" t="str">
        <f t="shared" si="7"/>
        <v>0.2.CD.AA</v>
      </c>
    </row>
    <row r="246" spans="1:27" x14ac:dyDescent="0.2">
      <c r="A246">
        <v>60</v>
      </c>
      <c r="B246" t="s">
        <v>166</v>
      </c>
      <c r="C246" t="s">
        <v>9</v>
      </c>
      <c r="D246" t="s">
        <v>12</v>
      </c>
      <c r="E246" t="s">
        <v>167</v>
      </c>
      <c r="F246" t="s">
        <v>2724</v>
      </c>
      <c r="G246" s="11">
        <v>-3251596</v>
      </c>
      <c r="H246" s="11">
        <v>-2360176.5</v>
      </c>
      <c r="I246" s="11">
        <v>-2368366.5499999998</v>
      </c>
      <c r="J246" s="11">
        <v>-2294299.23</v>
      </c>
      <c r="K246" s="11">
        <v>-2316106.29</v>
      </c>
      <c r="L246" s="11">
        <v>-2331076.5300000003</v>
      </c>
      <c r="M246" s="11">
        <v>-2342275.29</v>
      </c>
      <c r="N246" s="11">
        <v>-2360249.29</v>
      </c>
      <c r="O246" s="11">
        <v>-2375709.14</v>
      </c>
      <c r="P246" s="11">
        <v>-2388256.87</v>
      </c>
      <c r="Q246" s="11">
        <v>-2411806.0499999998</v>
      </c>
      <c r="R246" s="11">
        <v>-2421003.8199999998</v>
      </c>
      <c r="S246" s="11">
        <v>-2434454.16</v>
      </c>
      <c r="T246" s="6">
        <f t="shared" si="6"/>
        <v>-2401029.2200000002</v>
      </c>
      <c r="U246" s="1">
        <v>0</v>
      </c>
      <c r="V246" t="s">
        <v>903</v>
      </c>
      <c r="W246">
        <v>19</v>
      </c>
      <c r="X246" t="s">
        <v>903</v>
      </c>
      <c r="Y246" s="1">
        <v>1</v>
      </c>
      <c r="Z246" s="1" t="s">
        <v>5377</v>
      </c>
      <c r="AA246" s="26" t="str">
        <f t="shared" si="7"/>
        <v>0.1.GD.OR</v>
      </c>
    </row>
    <row r="247" spans="1:27" x14ac:dyDescent="0.2">
      <c r="A247">
        <v>61</v>
      </c>
      <c r="B247" t="s">
        <v>168</v>
      </c>
      <c r="C247" t="s">
        <v>2</v>
      </c>
      <c r="D247" t="s">
        <v>3</v>
      </c>
      <c r="E247" t="s">
        <v>165</v>
      </c>
      <c r="F247" t="s">
        <v>2725</v>
      </c>
      <c r="G247" s="11">
        <v>-67904437.659999996</v>
      </c>
      <c r="H247" s="11">
        <v>-67892935</v>
      </c>
      <c r="I247" s="11">
        <v>-63799161.549999997</v>
      </c>
      <c r="J247" s="11">
        <v>-39178532.549999997</v>
      </c>
      <c r="K247" s="11">
        <v>-39567352.689999998</v>
      </c>
      <c r="L247" s="11">
        <v>-39963149.280000001</v>
      </c>
      <c r="M247" s="11">
        <v>-40354816.280000001</v>
      </c>
      <c r="N247" s="11">
        <v>-40742353.689999998</v>
      </c>
      <c r="O247" s="11">
        <v>-41134020.689999998</v>
      </c>
      <c r="P247" s="11">
        <v>-41525686.689999998</v>
      </c>
      <c r="Q247" s="11">
        <v>-41917352.689999998</v>
      </c>
      <c r="R247" s="11">
        <v>-42309018.689999998</v>
      </c>
      <c r="S247" s="11">
        <v>-42700684.689999998</v>
      </c>
      <c r="T247" s="6">
        <f t="shared" si="6"/>
        <v>-46140578.414583333</v>
      </c>
      <c r="U247" s="1">
        <v>0</v>
      </c>
      <c r="V247" t="s">
        <v>903</v>
      </c>
      <c r="W247">
        <v>19</v>
      </c>
      <c r="X247" t="s">
        <v>903</v>
      </c>
      <c r="Y247" s="1">
        <v>2</v>
      </c>
      <c r="Z247" s="1" t="s">
        <v>5366</v>
      </c>
      <c r="AA247" s="26" t="str">
        <f t="shared" si="7"/>
        <v>0.2.CD.AA</v>
      </c>
    </row>
    <row r="248" spans="1:27" hidden="1" x14ac:dyDescent="0.2">
      <c r="B248" t="s">
        <v>168</v>
      </c>
      <c r="C248" t="s">
        <v>2</v>
      </c>
      <c r="D248" t="s">
        <v>4</v>
      </c>
      <c r="E248" t="s">
        <v>165</v>
      </c>
      <c r="F248" t="s">
        <v>2726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6">
        <f t="shared" si="6"/>
        <v>0</v>
      </c>
      <c r="U248" s="1"/>
      <c r="V248" t="s">
        <v>903</v>
      </c>
      <c r="W248">
        <v>19</v>
      </c>
      <c r="X248" t="s">
        <v>903</v>
      </c>
      <c r="Y248" s="1"/>
      <c r="Z248" s="1"/>
      <c r="AA248" s="26"/>
    </row>
    <row r="249" spans="1:27" hidden="1" x14ac:dyDescent="0.2">
      <c r="B249" t="s">
        <v>168</v>
      </c>
      <c r="C249" t="s">
        <v>9</v>
      </c>
      <c r="D249" t="s">
        <v>10</v>
      </c>
      <c r="E249" t="s">
        <v>165</v>
      </c>
      <c r="F249" t="s">
        <v>2727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6">
        <f t="shared" si="6"/>
        <v>0</v>
      </c>
      <c r="U249" s="1"/>
      <c r="V249" t="s">
        <v>903</v>
      </c>
      <c r="W249">
        <v>19</v>
      </c>
      <c r="X249" t="s">
        <v>903</v>
      </c>
      <c r="Y249" s="1"/>
      <c r="Z249" s="1"/>
      <c r="AA249" s="26"/>
    </row>
    <row r="250" spans="1:27" hidden="1" x14ac:dyDescent="0.2">
      <c r="B250" t="s">
        <v>168</v>
      </c>
      <c r="C250" t="s">
        <v>13</v>
      </c>
      <c r="D250" t="s">
        <v>13</v>
      </c>
      <c r="E250" t="s">
        <v>165</v>
      </c>
      <c r="F250" t="s">
        <v>2728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6">
        <f t="shared" si="6"/>
        <v>0</v>
      </c>
      <c r="U250" s="1"/>
      <c r="V250" t="s">
        <v>903</v>
      </c>
      <c r="W250">
        <v>19</v>
      </c>
      <c r="X250" t="s">
        <v>903</v>
      </c>
      <c r="Y250" s="1"/>
      <c r="Z250" s="1"/>
      <c r="AA250" s="26"/>
    </row>
    <row r="251" spans="1:27" hidden="1" x14ac:dyDescent="0.2">
      <c r="B251" t="s">
        <v>169</v>
      </c>
      <c r="C251" t="s">
        <v>13</v>
      </c>
      <c r="D251" t="s">
        <v>13</v>
      </c>
      <c r="E251" t="s">
        <v>170</v>
      </c>
      <c r="F251" t="s">
        <v>2729</v>
      </c>
      <c r="G251" s="11">
        <v>314683.26</v>
      </c>
      <c r="H251" s="11">
        <v>634476</v>
      </c>
      <c r="I251" s="11">
        <v>565998.19000000006</v>
      </c>
      <c r="J251" s="11">
        <v>772765.74</v>
      </c>
      <c r="K251" s="11">
        <v>774829.98</v>
      </c>
      <c r="L251" s="11">
        <v>1303137.3900000001</v>
      </c>
      <c r="M251" s="11">
        <v>1566834.74</v>
      </c>
      <c r="N251" s="11">
        <v>1646166.31</v>
      </c>
      <c r="O251" s="11">
        <v>1650710.1800000002</v>
      </c>
      <c r="P251" s="11">
        <v>1700134.75</v>
      </c>
      <c r="Q251" s="11">
        <v>1784943.3399999999</v>
      </c>
      <c r="R251" s="11">
        <v>2064809.28</v>
      </c>
      <c r="S251" s="11">
        <v>5720833.7199999997</v>
      </c>
      <c r="T251" s="6">
        <f t="shared" si="6"/>
        <v>1456880.365833333</v>
      </c>
      <c r="U251" s="1">
        <v>45</v>
      </c>
      <c r="V251" t="s">
        <v>903</v>
      </c>
      <c r="W251">
        <v>19</v>
      </c>
      <c r="X251" t="s">
        <v>903</v>
      </c>
      <c r="Y251" s="1">
        <v>0</v>
      </c>
      <c r="Z251" s="1">
        <v>0</v>
      </c>
      <c r="AA251" s="26" t="str">
        <f t="shared" si="7"/>
        <v>45.0.0</v>
      </c>
    </row>
    <row r="252" spans="1:27" hidden="1" x14ac:dyDescent="0.2">
      <c r="B252" t="s">
        <v>171</v>
      </c>
      <c r="C252" t="s">
        <v>13</v>
      </c>
      <c r="D252" t="s">
        <v>13</v>
      </c>
      <c r="E252" t="s">
        <v>172</v>
      </c>
      <c r="F252" t="s">
        <v>2730</v>
      </c>
      <c r="G252" s="11">
        <v>700835.48</v>
      </c>
      <c r="H252" s="11">
        <v>35055.07</v>
      </c>
      <c r="I252" s="11">
        <v>234600.05000000002</v>
      </c>
      <c r="J252" s="11">
        <v>228338.01</v>
      </c>
      <c r="K252" s="11">
        <v>84137.37</v>
      </c>
      <c r="L252" s="11">
        <v>166623.92000000001</v>
      </c>
      <c r="M252" s="11">
        <v>165830.38</v>
      </c>
      <c r="N252" s="11">
        <v>123889.91</v>
      </c>
      <c r="O252" s="11">
        <v>87635.430000000008</v>
      </c>
      <c r="P252" s="11">
        <v>18797.310000000001</v>
      </c>
      <c r="Q252" s="11">
        <v>250441.58000000002</v>
      </c>
      <c r="R252" s="11">
        <v>60048.23</v>
      </c>
      <c r="S252" s="11">
        <v>286695.96000000002</v>
      </c>
      <c r="T252" s="6">
        <f t="shared" si="6"/>
        <v>162430.24833333335</v>
      </c>
      <c r="U252" s="1">
        <v>45</v>
      </c>
      <c r="V252" t="s">
        <v>903</v>
      </c>
      <c r="W252">
        <v>19</v>
      </c>
      <c r="X252" t="s">
        <v>903</v>
      </c>
      <c r="Y252" s="1">
        <v>0</v>
      </c>
      <c r="Z252" s="1">
        <v>0</v>
      </c>
      <c r="AA252" s="26" t="str">
        <f t="shared" si="7"/>
        <v>45.0.0</v>
      </c>
    </row>
    <row r="253" spans="1:27" hidden="1" x14ac:dyDescent="0.2">
      <c r="B253" t="s">
        <v>1119</v>
      </c>
      <c r="C253" t="s">
        <v>13</v>
      </c>
      <c r="D253" t="s">
        <v>13</v>
      </c>
      <c r="E253" t="s">
        <v>1120</v>
      </c>
      <c r="F253" t="s">
        <v>2731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6">
        <f t="shared" si="6"/>
        <v>0</v>
      </c>
      <c r="U253" s="1"/>
      <c r="V253" t="s">
        <v>903</v>
      </c>
      <c r="W253">
        <v>19</v>
      </c>
      <c r="X253" t="s">
        <v>903</v>
      </c>
      <c r="Y253" s="1"/>
      <c r="Z253" s="1"/>
      <c r="AA253" s="26"/>
    </row>
    <row r="254" spans="1:27" hidden="1" x14ac:dyDescent="0.2">
      <c r="B254" t="s">
        <v>1121</v>
      </c>
      <c r="C254" t="s">
        <v>13</v>
      </c>
      <c r="D254" t="s">
        <v>13</v>
      </c>
      <c r="E254" t="s">
        <v>1122</v>
      </c>
      <c r="F254" t="s">
        <v>2732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6">
        <f t="shared" si="6"/>
        <v>0</v>
      </c>
      <c r="U254" s="1"/>
      <c r="V254" t="s">
        <v>903</v>
      </c>
      <c r="W254">
        <v>19</v>
      </c>
      <c r="X254" t="s">
        <v>903</v>
      </c>
      <c r="Y254" s="1"/>
      <c r="Z254" s="1"/>
      <c r="AA254" s="26"/>
    </row>
    <row r="255" spans="1:27" hidden="1" x14ac:dyDescent="0.2">
      <c r="B255" t="s">
        <v>1123</v>
      </c>
      <c r="C255" t="s">
        <v>13</v>
      </c>
      <c r="D255" t="s">
        <v>13</v>
      </c>
      <c r="E255" t="s">
        <v>1124</v>
      </c>
      <c r="F255" t="s">
        <v>2733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6">
        <f t="shared" si="6"/>
        <v>0</v>
      </c>
      <c r="U255" s="1"/>
      <c r="V255" t="s">
        <v>903</v>
      </c>
      <c r="W255">
        <v>19</v>
      </c>
      <c r="X255" t="s">
        <v>903</v>
      </c>
      <c r="Y255" s="1"/>
      <c r="Z255" s="1"/>
      <c r="AA255" s="26"/>
    </row>
    <row r="256" spans="1:27" hidden="1" x14ac:dyDescent="0.2">
      <c r="B256" t="s">
        <v>1125</v>
      </c>
      <c r="C256" t="s">
        <v>13</v>
      </c>
      <c r="D256" t="s">
        <v>13</v>
      </c>
      <c r="E256" t="s">
        <v>1126</v>
      </c>
      <c r="F256" t="s">
        <v>2734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6">
        <f t="shared" si="6"/>
        <v>0</v>
      </c>
      <c r="U256" s="1"/>
      <c r="V256" t="s">
        <v>903</v>
      </c>
      <c r="W256">
        <v>19</v>
      </c>
      <c r="X256" t="s">
        <v>903</v>
      </c>
      <c r="Y256" s="1"/>
      <c r="Z256" s="1"/>
      <c r="AA256" s="26"/>
    </row>
    <row r="257" spans="1:27" hidden="1" x14ac:dyDescent="0.2">
      <c r="B257" t="s">
        <v>1127</v>
      </c>
      <c r="C257" t="s">
        <v>13</v>
      </c>
      <c r="D257" t="s">
        <v>13</v>
      </c>
      <c r="E257" t="s">
        <v>1128</v>
      </c>
      <c r="F257" t="s">
        <v>2735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6">
        <f t="shared" si="6"/>
        <v>0</v>
      </c>
      <c r="U257" s="1"/>
      <c r="V257" t="s">
        <v>903</v>
      </c>
      <c r="W257">
        <v>19</v>
      </c>
      <c r="X257" t="s">
        <v>903</v>
      </c>
      <c r="Y257" s="1"/>
      <c r="Z257" s="1"/>
      <c r="AA257" s="26"/>
    </row>
    <row r="258" spans="1:27" hidden="1" x14ac:dyDescent="0.2">
      <c r="B258" t="s">
        <v>1129</v>
      </c>
      <c r="C258" t="s">
        <v>13</v>
      </c>
      <c r="D258" t="s">
        <v>13</v>
      </c>
      <c r="E258" t="s">
        <v>1130</v>
      </c>
      <c r="F258" t="s">
        <v>2736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6">
        <f t="shared" si="6"/>
        <v>0</v>
      </c>
      <c r="U258" s="1"/>
      <c r="V258" t="s">
        <v>903</v>
      </c>
      <c r="W258">
        <v>19</v>
      </c>
      <c r="X258" t="s">
        <v>903</v>
      </c>
      <c r="Y258" s="1"/>
      <c r="Z258" s="1"/>
      <c r="AA258" s="26"/>
    </row>
    <row r="259" spans="1:27" hidden="1" x14ac:dyDescent="0.2">
      <c r="B259" t="s">
        <v>1131</v>
      </c>
      <c r="C259" t="s">
        <v>13</v>
      </c>
      <c r="D259" t="s">
        <v>13</v>
      </c>
      <c r="E259" t="s">
        <v>1132</v>
      </c>
      <c r="F259" t="s">
        <v>2737</v>
      </c>
      <c r="G259" s="11">
        <v>0</v>
      </c>
      <c r="H259" s="11">
        <v>0</v>
      </c>
      <c r="I259" s="11">
        <v>-0.02</v>
      </c>
      <c r="J259" s="11">
        <v>-0.02</v>
      </c>
      <c r="K259" s="11">
        <v>-0.02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6">
        <f t="shared" si="6"/>
        <v>-5.0000000000000001E-3</v>
      </c>
      <c r="U259" s="1">
        <v>45</v>
      </c>
      <c r="V259" t="s">
        <v>903</v>
      </c>
      <c r="W259">
        <v>19</v>
      </c>
      <c r="X259" t="s">
        <v>903</v>
      </c>
      <c r="Y259" s="1">
        <v>0</v>
      </c>
      <c r="Z259" s="1">
        <v>0</v>
      </c>
      <c r="AA259" s="26" t="str">
        <f t="shared" si="7"/>
        <v>45.0.0</v>
      </c>
    </row>
    <row r="260" spans="1:27" hidden="1" x14ac:dyDescent="0.2">
      <c r="B260" t="s">
        <v>1133</v>
      </c>
      <c r="C260" t="s">
        <v>13</v>
      </c>
      <c r="D260" t="s">
        <v>13</v>
      </c>
      <c r="E260" t="s">
        <v>1134</v>
      </c>
      <c r="F260" t="s">
        <v>2738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6">
        <f t="shared" si="6"/>
        <v>0</v>
      </c>
      <c r="U260" s="1"/>
      <c r="V260" t="s">
        <v>903</v>
      </c>
      <c r="W260">
        <v>19</v>
      </c>
      <c r="X260" t="s">
        <v>903</v>
      </c>
      <c r="Y260" s="1"/>
      <c r="Z260" s="1"/>
      <c r="AA260" s="26"/>
    </row>
    <row r="261" spans="1:27" hidden="1" x14ac:dyDescent="0.2">
      <c r="B261" t="s">
        <v>1135</v>
      </c>
      <c r="C261" t="s">
        <v>13</v>
      </c>
      <c r="D261" t="s">
        <v>13</v>
      </c>
      <c r="E261" t="s">
        <v>1136</v>
      </c>
      <c r="F261" t="s">
        <v>2739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6">
        <f t="shared" si="6"/>
        <v>0</v>
      </c>
      <c r="U261" s="1"/>
      <c r="V261" t="s">
        <v>903</v>
      </c>
      <c r="W261">
        <v>19</v>
      </c>
      <c r="X261" t="s">
        <v>903</v>
      </c>
      <c r="Y261" s="1"/>
      <c r="Z261" s="1"/>
      <c r="AA261" s="26"/>
    </row>
    <row r="262" spans="1:27" hidden="1" x14ac:dyDescent="0.2">
      <c r="B262" t="s">
        <v>966</v>
      </c>
      <c r="C262" t="s">
        <v>13</v>
      </c>
      <c r="D262" t="s">
        <v>13</v>
      </c>
      <c r="E262" t="s">
        <v>967</v>
      </c>
      <c r="F262" t="s">
        <v>2740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6">
        <f t="shared" si="6"/>
        <v>0</v>
      </c>
      <c r="U262" s="1">
        <v>45</v>
      </c>
      <c r="V262" t="s">
        <v>903</v>
      </c>
      <c r="W262">
        <v>19</v>
      </c>
      <c r="X262" t="s">
        <v>903</v>
      </c>
      <c r="Y262" s="1">
        <v>0</v>
      </c>
      <c r="Z262" s="1">
        <v>0</v>
      </c>
      <c r="AA262" s="26" t="str">
        <f t="shared" si="7"/>
        <v>45.0.0</v>
      </c>
    </row>
    <row r="263" spans="1:27" hidden="1" x14ac:dyDescent="0.2">
      <c r="B263" t="s">
        <v>1137</v>
      </c>
      <c r="C263" t="s">
        <v>13</v>
      </c>
      <c r="D263" t="s">
        <v>13</v>
      </c>
      <c r="E263" t="s">
        <v>1138</v>
      </c>
      <c r="F263" t="s">
        <v>2741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6">
        <f t="shared" ref="T263:T326" si="8">(G263+S263+SUM(H263:R263)*2)/24</f>
        <v>0</v>
      </c>
      <c r="U263" s="1"/>
      <c r="V263" t="s">
        <v>903</v>
      </c>
      <c r="W263">
        <v>19</v>
      </c>
      <c r="X263" t="s">
        <v>903</v>
      </c>
      <c r="Y263" s="1"/>
      <c r="Z263" s="1"/>
      <c r="AA263" s="26"/>
    </row>
    <row r="264" spans="1:27" hidden="1" x14ac:dyDescent="0.2">
      <c r="B264" t="s">
        <v>1139</v>
      </c>
      <c r="C264" t="s">
        <v>13</v>
      </c>
      <c r="D264" t="s">
        <v>13</v>
      </c>
      <c r="E264" t="s">
        <v>1140</v>
      </c>
      <c r="F264" t="s">
        <v>2742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6">
        <f t="shared" si="8"/>
        <v>0</v>
      </c>
      <c r="U264" s="1"/>
      <c r="V264" t="s">
        <v>903</v>
      </c>
      <c r="W264">
        <v>19</v>
      </c>
      <c r="X264" t="s">
        <v>903</v>
      </c>
      <c r="Y264" s="1"/>
      <c r="Z264" s="1"/>
      <c r="AA264" s="26"/>
    </row>
    <row r="265" spans="1:27" hidden="1" x14ac:dyDescent="0.2">
      <c r="B265" t="s">
        <v>1141</v>
      </c>
      <c r="C265" t="s">
        <v>13</v>
      </c>
      <c r="D265" t="s">
        <v>13</v>
      </c>
      <c r="E265" t="s">
        <v>1142</v>
      </c>
      <c r="F265" t="s">
        <v>2743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6">
        <f t="shared" si="8"/>
        <v>0</v>
      </c>
      <c r="U265" s="1"/>
      <c r="V265" t="s">
        <v>903</v>
      </c>
      <c r="W265">
        <v>19</v>
      </c>
      <c r="X265" t="s">
        <v>903</v>
      </c>
      <c r="Y265" s="1"/>
      <c r="Z265" s="1"/>
      <c r="AA265" s="26"/>
    </row>
    <row r="266" spans="1:27" hidden="1" x14ac:dyDescent="0.2">
      <c r="B266" t="s">
        <v>1143</v>
      </c>
      <c r="C266" t="s">
        <v>13</v>
      </c>
      <c r="D266" t="s">
        <v>13</v>
      </c>
      <c r="E266" t="s">
        <v>1144</v>
      </c>
      <c r="F266" t="s">
        <v>2744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6">
        <f t="shared" si="8"/>
        <v>0</v>
      </c>
      <c r="U266" s="1"/>
      <c r="V266" t="s">
        <v>903</v>
      </c>
      <c r="W266">
        <v>19</v>
      </c>
      <c r="X266" t="s">
        <v>903</v>
      </c>
      <c r="Y266" s="1"/>
      <c r="Z266" s="1"/>
      <c r="AA266" s="26"/>
    </row>
    <row r="267" spans="1:27" hidden="1" x14ac:dyDescent="0.2">
      <c r="B267" t="s">
        <v>1145</v>
      </c>
      <c r="C267" t="s">
        <v>13</v>
      </c>
      <c r="D267" t="s">
        <v>13</v>
      </c>
      <c r="E267" t="s">
        <v>1146</v>
      </c>
      <c r="F267" t="s">
        <v>2745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6">
        <f t="shared" si="8"/>
        <v>0</v>
      </c>
      <c r="U267" s="1"/>
      <c r="V267" t="s">
        <v>903</v>
      </c>
      <c r="W267">
        <v>19</v>
      </c>
      <c r="X267" t="s">
        <v>903</v>
      </c>
      <c r="Y267" s="1"/>
      <c r="Z267" s="1"/>
      <c r="AA267" s="26"/>
    </row>
    <row r="268" spans="1:27" hidden="1" x14ac:dyDescent="0.2">
      <c r="B268" t="s">
        <v>1147</v>
      </c>
      <c r="C268" t="s">
        <v>13</v>
      </c>
      <c r="D268" t="s">
        <v>13</v>
      </c>
      <c r="E268" t="s">
        <v>1148</v>
      </c>
      <c r="F268" t="s">
        <v>2746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6">
        <f t="shared" si="8"/>
        <v>0</v>
      </c>
      <c r="U268" s="1"/>
      <c r="V268" t="s">
        <v>903</v>
      </c>
      <c r="W268">
        <v>19</v>
      </c>
      <c r="X268" t="s">
        <v>903</v>
      </c>
      <c r="Y268" s="1"/>
      <c r="Z268" s="1"/>
      <c r="AA268" s="26"/>
    </row>
    <row r="269" spans="1:27" hidden="1" x14ac:dyDescent="0.2">
      <c r="B269" t="s">
        <v>1149</v>
      </c>
      <c r="C269" t="s">
        <v>13</v>
      </c>
      <c r="D269" t="s">
        <v>13</v>
      </c>
      <c r="E269" t="s">
        <v>1150</v>
      </c>
      <c r="F269" t="s">
        <v>2747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6">
        <f t="shared" si="8"/>
        <v>0</v>
      </c>
      <c r="U269" s="1"/>
      <c r="V269" t="s">
        <v>903</v>
      </c>
      <c r="W269">
        <v>19</v>
      </c>
      <c r="X269" t="s">
        <v>903</v>
      </c>
      <c r="Y269" s="1"/>
      <c r="Z269" s="1"/>
      <c r="AA269" s="26"/>
    </row>
    <row r="270" spans="1:27" x14ac:dyDescent="0.2">
      <c r="A270">
        <v>62</v>
      </c>
      <c r="B270" t="s">
        <v>173</v>
      </c>
      <c r="C270" t="s">
        <v>13</v>
      </c>
      <c r="D270" t="s">
        <v>13</v>
      </c>
      <c r="E270" t="s">
        <v>174</v>
      </c>
      <c r="F270" t="s">
        <v>2748</v>
      </c>
      <c r="G270" s="11">
        <v>1889075.63</v>
      </c>
      <c r="H270" s="11">
        <v>2058450.11</v>
      </c>
      <c r="I270" s="11">
        <v>2041893.45</v>
      </c>
      <c r="J270" s="11">
        <v>2058434.06</v>
      </c>
      <c r="K270" s="11">
        <v>2649349.4699999997</v>
      </c>
      <c r="L270" s="11">
        <v>2768643.01</v>
      </c>
      <c r="M270" s="11">
        <v>3068165.26</v>
      </c>
      <c r="N270" s="11">
        <v>2320542.16</v>
      </c>
      <c r="O270" s="11">
        <v>2253121.17</v>
      </c>
      <c r="P270" s="11">
        <v>2331798.5300000003</v>
      </c>
      <c r="Q270" s="11">
        <v>2331676.67</v>
      </c>
      <c r="R270" s="11">
        <v>2246126.83</v>
      </c>
      <c r="S270" s="11">
        <v>2253166.5499999998</v>
      </c>
      <c r="T270" s="6">
        <f t="shared" si="8"/>
        <v>2349943.4841666664</v>
      </c>
      <c r="U270" s="1">
        <v>0</v>
      </c>
      <c r="V270" t="s">
        <v>903</v>
      </c>
      <c r="W270">
        <v>19</v>
      </c>
      <c r="X270" t="s">
        <v>903</v>
      </c>
      <c r="Y270" s="1">
        <v>1</v>
      </c>
      <c r="Z270" s="1" t="s">
        <v>5370</v>
      </c>
      <c r="AA270" s="26" t="str">
        <f t="shared" ref="AA270:AA326" si="9">U270&amp;"."&amp;Y270&amp;"."&amp;Z270</f>
        <v>0.1.ED.AN</v>
      </c>
    </row>
    <row r="271" spans="1:27" x14ac:dyDescent="0.2">
      <c r="A271">
        <v>63</v>
      </c>
      <c r="B271" t="s">
        <v>175</v>
      </c>
      <c r="C271" t="s">
        <v>13</v>
      </c>
      <c r="D271" t="s">
        <v>13</v>
      </c>
      <c r="E271" t="s">
        <v>176</v>
      </c>
      <c r="F271" t="s">
        <v>2749</v>
      </c>
      <c r="G271" s="11">
        <v>2231691.5699999998</v>
      </c>
      <c r="H271" s="11">
        <v>1914780.3399999999</v>
      </c>
      <c r="I271" s="11">
        <v>1784005.29</v>
      </c>
      <c r="J271" s="11">
        <v>1419496.05</v>
      </c>
      <c r="K271" s="11">
        <v>1246200.51</v>
      </c>
      <c r="L271" s="11">
        <v>1496306.5</v>
      </c>
      <c r="M271" s="11">
        <v>2062988.43</v>
      </c>
      <c r="N271" s="11">
        <v>1873542.53</v>
      </c>
      <c r="O271" s="11">
        <v>1648271.3</v>
      </c>
      <c r="P271" s="11">
        <v>1418749.67</v>
      </c>
      <c r="Q271" s="11">
        <v>1404441.67</v>
      </c>
      <c r="R271" s="11">
        <v>1239599.3400000001</v>
      </c>
      <c r="S271" s="11">
        <v>916883.07000000007</v>
      </c>
      <c r="T271" s="6">
        <f t="shared" si="8"/>
        <v>1590222.4124999999</v>
      </c>
      <c r="U271" s="1">
        <v>0</v>
      </c>
      <c r="V271" t="s">
        <v>903</v>
      </c>
      <c r="W271">
        <v>19</v>
      </c>
      <c r="X271" t="s">
        <v>903</v>
      </c>
      <c r="Y271" s="1">
        <v>1</v>
      </c>
      <c r="Z271" s="1" t="s">
        <v>5370</v>
      </c>
      <c r="AA271" s="26" t="str">
        <f t="shared" si="9"/>
        <v>0.1.ED.AN</v>
      </c>
    </row>
    <row r="272" spans="1:27" hidden="1" x14ac:dyDescent="0.2">
      <c r="B272" t="s">
        <v>1151</v>
      </c>
      <c r="C272" t="s">
        <v>13</v>
      </c>
      <c r="D272" t="s">
        <v>13</v>
      </c>
      <c r="E272" t="s">
        <v>1152</v>
      </c>
      <c r="F272" t="s">
        <v>2750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6">
        <f t="shared" si="8"/>
        <v>0</v>
      </c>
      <c r="U272" s="1"/>
      <c r="V272" t="s">
        <v>903</v>
      </c>
      <c r="W272">
        <v>19</v>
      </c>
      <c r="X272" t="s">
        <v>903</v>
      </c>
      <c r="Y272" s="1"/>
      <c r="Z272" s="1"/>
      <c r="AA272" s="26"/>
    </row>
    <row r="273" spans="1:27" hidden="1" x14ac:dyDescent="0.2">
      <c r="B273" t="s">
        <v>1153</v>
      </c>
      <c r="C273" t="s">
        <v>13</v>
      </c>
      <c r="D273" t="s">
        <v>13</v>
      </c>
      <c r="E273" t="s">
        <v>1154</v>
      </c>
      <c r="F273" t="s">
        <v>2751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6">
        <f t="shared" si="8"/>
        <v>0</v>
      </c>
      <c r="U273" s="1"/>
      <c r="V273" t="s">
        <v>903</v>
      </c>
      <c r="W273">
        <v>19</v>
      </c>
      <c r="X273" t="s">
        <v>903</v>
      </c>
      <c r="Y273" s="1"/>
      <c r="Z273" s="1"/>
      <c r="AA273" s="26"/>
    </row>
    <row r="274" spans="1:27" x14ac:dyDescent="0.2">
      <c r="A274">
        <v>64</v>
      </c>
      <c r="B274" t="s">
        <v>177</v>
      </c>
      <c r="C274" t="s">
        <v>13</v>
      </c>
      <c r="D274" t="s">
        <v>13</v>
      </c>
      <c r="E274" t="s">
        <v>178</v>
      </c>
      <c r="F274" t="s">
        <v>2752</v>
      </c>
      <c r="G274" s="11">
        <v>20505049.530000001</v>
      </c>
      <c r="H274" s="11">
        <v>20946825.039999999</v>
      </c>
      <c r="I274" s="11">
        <v>30386671.82</v>
      </c>
      <c r="J274" s="11">
        <v>21217904.43</v>
      </c>
      <c r="K274" s="11">
        <v>21150247.649999999</v>
      </c>
      <c r="L274" s="11">
        <v>21899744.050000001</v>
      </c>
      <c r="M274" s="11">
        <v>23713738.239999998</v>
      </c>
      <c r="N274" s="11">
        <v>24725281.379999999</v>
      </c>
      <c r="O274" s="11">
        <v>24889018.43</v>
      </c>
      <c r="P274" s="11">
        <v>23785034.600000001</v>
      </c>
      <c r="Q274" s="11">
        <v>23384278.649999999</v>
      </c>
      <c r="R274" s="11">
        <v>23089066.649999999</v>
      </c>
      <c r="S274" s="11">
        <v>23271820.489999998</v>
      </c>
      <c r="T274" s="6">
        <f t="shared" si="8"/>
        <v>23423020.495833334</v>
      </c>
      <c r="U274" s="1">
        <v>0</v>
      </c>
      <c r="V274" t="s">
        <v>903</v>
      </c>
      <c r="W274">
        <v>19</v>
      </c>
      <c r="X274" t="s">
        <v>903</v>
      </c>
      <c r="Y274" s="1">
        <v>4</v>
      </c>
      <c r="Z274" s="1" t="s">
        <v>5366</v>
      </c>
      <c r="AA274" s="26" t="str">
        <f t="shared" si="9"/>
        <v>0.4.CD.AA</v>
      </c>
    </row>
    <row r="275" spans="1:27" x14ac:dyDescent="0.2">
      <c r="A275">
        <v>65</v>
      </c>
      <c r="B275" t="s">
        <v>179</v>
      </c>
      <c r="C275" t="s">
        <v>13</v>
      </c>
      <c r="D275" t="s">
        <v>13</v>
      </c>
      <c r="E275" t="s">
        <v>180</v>
      </c>
      <c r="F275" t="s">
        <v>2753</v>
      </c>
      <c r="G275" s="11">
        <v>879996.13</v>
      </c>
      <c r="H275" s="11">
        <v>906654.83000000007</v>
      </c>
      <c r="I275" s="11">
        <v>906604.83000000007</v>
      </c>
      <c r="J275" s="11">
        <v>906604.83000000007</v>
      </c>
      <c r="K275" s="11">
        <v>923874.91</v>
      </c>
      <c r="L275" s="11">
        <v>904199.78</v>
      </c>
      <c r="M275" s="11">
        <v>903449.91</v>
      </c>
      <c r="N275" s="11">
        <v>883639.38</v>
      </c>
      <c r="O275" s="11">
        <v>890612.94000000006</v>
      </c>
      <c r="P275" s="11">
        <v>848820.23</v>
      </c>
      <c r="Q275" s="11">
        <v>828756.81</v>
      </c>
      <c r="R275" s="11">
        <v>832556.9</v>
      </c>
      <c r="S275" s="11">
        <v>841775.87</v>
      </c>
      <c r="T275" s="6">
        <f t="shared" si="8"/>
        <v>883055.11250000016</v>
      </c>
      <c r="U275" s="1">
        <v>0</v>
      </c>
      <c r="V275" t="s">
        <v>903</v>
      </c>
      <c r="W275">
        <v>19</v>
      </c>
      <c r="X275" t="s">
        <v>903</v>
      </c>
      <c r="Y275" s="1">
        <v>1</v>
      </c>
      <c r="Z275" s="1" t="s">
        <v>5370</v>
      </c>
      <c r="AA275" s="26" t="str">
        <f t="shared" si="9"/>
        <v>0.1.ED.AN</v>
      </c>
    </row>
    <row r="276" spans="1:27" x14ac:dyDescent="0.2">
      <c r="A276">
        <v>66</v>
      </c>
      <c r="B276" t="s">
        <v>181</v>
      </c>
      <c r="C276" t="s">
        <v>13</v>
      </c>
      <c r="D276" t="s">
        <v>13</v>
      </c>
      <c r="E276" t="s">
        <v>182</v>
      </c>
      <c r="F276" t="s">
        <v>2754</v>
      </c>
      <c r="G276" s="11">
        <v>2490351.15</v>
      </c>
      <c r="H276" s="11">
        <v>2495360.15</v>
      </c>
      <c r="I276" s="11">
        <v>2503353.15</v>
      </c>
      <c r="J276" s="11">
        <v>2514594.15</v>
      </c>
      <c r="K276" s="11">
        <v>2518813.15</v>
      </c>
      <c r="L276" s="11">
        <v>2498175.15</v>
      </c>
      <c r="M276" s="11">
        <v>2422170.15</v>
      </c>
      <c r="N276" s="11">
        <v>2427731.15</v>
      </c>
      <c r="O276" s="11">
        <v>2497995.15</v>
      </c>
      <c r="P276" s="11">
        <v>2466768.15</v>
      </c>
      <c r="Q276" s="11">
        <v>2480971.15</v>
      </c>
      <c r="R276" s="11">
        <v>2484833.15</v>
      </c>
      <c r="S276" s="11">
        <v>2540766.15</v>
      </c>
      <c r="T276" s="6">
        <f t="shared" si="8"/>
        <v>2485526.941666666</v>
      </c>
      <c r="U276" s="1">
        <v>0</v>
      </c>
      <c r="V276" t="s">
        <v>903</v>
      </c>
      <c r="W276">
        <v>19</v>
      </c>
      <c r="X276" t="s">
        <v>903</v>
      </c>
      <c r="Y276" s="1">
        <v>1</v>
      </c>
      <c r="Z276" s="1" t="s">
        <v>5370</v>
      </c>
      <c r="AA276" s="26" t="str">
        <f t="shared" si="9"/>
        <v>0.1.ED.AN</v>
      </c>
    </row>
    <row r="277" spans="1:27" x14ac:dyDescent="0.2">
      <c r="A277">
        <v>67</v>
      </c>
      <c r="B277" t="s">
        <v>183</v>
      </c>
      <c r="C277" t="s">
        <v>13</v>
      </c>
      <c r="D277" t="s">
        <v>13</v>
      </c>
      <c r="E277" t="s">
        <v>184</v>
      </c>
      <c r="F277" t="s">
        <v>2755</v>
      </c>
      <c r="G277" s="11">
        <v>0</v>
      </c>
      <c r="H277" s="11">
        <v>0</v>
      </c>
      <c r="I277" s="11">
        <v>0</v>
      </c>
      <c r="J277" s="11">
        <v>0</v>
      </c>
      <c r="K277" s="11">
        <v>70584</v>
      </c>
      <c r="L277" s="11">
        <v>0</v>
      </c>
      <c r="M277" s="11">
        <v>0</v>
      </c>
      <c r="N277" s="11">
        <v>90233.52</v>
      </c>
      <c r="O277" s="11">
        <v>0</v>
      </c>
      <c r="P277" s="11">
        <v>0</v>
      </c>
      <c r="Q277" s="11">
        <v>0</v>
      </c>
      <c r="R277" s="11">
        <v>0</v>
      </c>
      <c r="S277" s="11">
        <v>1347.5</v>
      </c>
      <c r="T277" s="6">
        <f t="shared" si="8"/>
        <v>13457.605833333335</v>
      </c>
      <c r="U277" s="1">
        <v>0</v>
      </c>
      <c r="V277" t="s">
        <v>903</v>
      </c>
      <c r="W277">
        <v>19</v>
      </c>
      <c r="X277" t="s">
        <v>903</v>
      </c>
      <c r="Y277" s="1">
        <v>4</v>
      </c>
      <c r="Z277" s="1" t="s">
        <v>5366</v>
      </c>
      <c r="AA277" s="26" t="str">
        <f t="shared" si="9"/>
        <v>0.4.CD.AA</v>
      </c>
    </row>
    <row r="278" spans="1:27" x14ac:dyDescent="0.2">
      <c r="A278">
        <v>68</v>
      </c>
      <c r="B278" t="s">
        <v>185</v>
      </c>
      <c r="C278" t="s">
        <v>13</v>
      </c>
      <c r="D278" t="s">
        <v>13</v>
      </c>
      <c r="E278" t="s">
        <v>186</v>
      </c>
      <c r="F278" t="s">
        <v>2756</v>
      </c>
      <c r="G278" s="11">
        <v>0</v>
      </c>
      <c r="H278" s="11">
        <v>29166.48</v>
      </c>
      <c r="I278" s="11">
        <v>29156.75</v>
      </c>
      <c r="J278" s="11">
        <v>0</v>
      </c>
      <c r="K278" s="11">
        <v>-3048.02</v>
      </c>
      <c r="L278" s="11">
        <v>-2900.79</v>
      </c>
      <c r="M278" s="11">
        <v>0</v>
      </c>
      <c r="N278" s="11">
        <v>-862.53</v>
      </c>
      <c r="O278" s="11">
        <v>-1970.6000000000001</v>
      </c>
      <c r="P278" s="11">
        <v>0</v>
      </c>
      <c r="Q278" s="11">
        <v>-2519.6</v>
      </c>
      <c r="R278" s="11">
        <v>-2525.89</v>
      </c>
      <c r="S278" s="11">
        <v>0</v>
      </c>
      <c r="T278" s="6">
        <f t="shared" si="8"/>
        <v>3707.9833333333336</v>
      </c>
      <c r="U278" s="1">
        <v>0</v>
      </c>
      <c r="V278" t="s">
        <v>903</v>
      </c>
      <c r="W278">
        <v>19</v>
      </c>
      <c r="X278" t="s">
        <v>903</v>
      </c>
      <c r="Y278" s="1">
        <v>4</v>
      </c>
      <c r="Z278" s="1" t="s">
        <v>5366</v>
      </c>
      <c r="AA278" s="26" t="str">
        <f t="shared" si="9"/>
        <v>0.4.CD.AA</v>
      </c>
    </row>
    <row r="279" spans="1:27" x14ac:dyDescent="0.2">
      <c r="A279">
        <v>69</v>
      </c>
      <c r="B279" t="s">
        <v>187</v>
      </c>
      <c r="C279" t="s">
        <v>13</v>
      </c>
      <c r="D279" t="s">
        <v>13</v>
      </c>
      <c r="E279" t="s">
        <v>188</v>
      </c>
      <c r="F279" t="s">
        <v>2757</v>
      </c>
      <c r="G279" s="11">
        <v>0</v>
      </c>
      <c r="H279" s="11">
        <v>280.12</v>
      </c>
      <c r="I279" s="11">
        <v>1019.57</v>
      </c>
      <c r="J279" s="11">
        <v>1294.78</v>
      </c>
      <c r="K279" s="11">
        <v>76044.78</v>
      </c>
      <c r="L279" s="11">
        <v>81957.59</v>
      </c>
      <c r="M279" s="11">
        <v>78663.34</v>
      </c>
      <c r="N279" s="11">
        <v>78842.03</v>
      </c>
      <c r="O279" s="11">
        <v>75100.05</v>
      </c>
      <c r="P279" s="11">
        <v>75249.279999999999</v>
      </c>
      <c r="Q279" s="11">
        <v>1128.1300000000001</v>
      </c>
      <c r="R279" s="11">
        <v>2628.13</v>
      </c>
      <c r="S279" s="11">
        <v>0</v>
      </c>
      <c r="T279" s="6">
        <f t="shared" si="8"/>
        <v>39350.649999999994</v>
      </c>
      <c r="U279" s="1">
        <v>0</v>
      </c>
      <c r="V279" t="s">
        <v>903</v>
      </c>
      <c r="W279">
        <v>19</v>
      </c>
      <c r="X279" t="s">
        <v>903</v>
      </c>
      <c r="Y279" s="1">
        <v>4</v>
      </c>
      <c r="Z279" s="1" t="s">
        <v>5366</v>
      </c>
      <c r="AA279" s="26" t="str">
        <f t="shared" si="9"/>
        <v>0.4.CD.AA</v>
      </c>
    </row>
    <row r="280" spans="1:27" hidden="1" x14ac:dyDescent="0.2">
      <c r="B280" t="s">
        <v>1155</v>
      </c>
      <c r="C280" t="s">
        <v>13</v>
      </c>
      <c r="D280" t="s">
        <v>13</v>
      </c>
      <c r="E280" t="s">
        <v>1156</v>
      </c>
      <c r="F280" t="s">
        <v>2758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6">
        <f t="shared" si="8"/>
        <v>0</v>
      </c>
      <c r="U280" s="1"/>
      <c r="V280" t="s">
        <v>903</v>
      </c>
      <c r="W280">
        <v>19</v>
      </c>
      <c r="X280" t="s">
        <v>903</v>
      </c>
      <c r="Y280" s="1"/>
      <c r="Z280" s="1"/>
      <c r="AA280" s="26"/>
    </row>
    <row r="281" spans="1:27" x14ac:dyDescent="0.2">
      <c r="A281">
        <v>70</v>
      </c>
      <c r="B281" t="s">
        <v>189</v>
      </c>
      <c r="C281" t="s">
        <v>13</v>
      </c>
      <c r="D281" t="s">
        <v>13</v>
      </c>
      <c r="E281" t="s">
        <v>190</v>
      </c>
      <c r="F281" t="s">
        <v>2759</v>
      </c>
      <c r="G281" s="11">
        <v>0</v>
      </c>
      <c r="H281" s="11">
        <v>-2719.23</v>
      </c>
      <c r="I281" s="11">
        <v>4554.59</v>
      </c>
      <c r="J281" s="11">
        <v>0</v>
      </c>
      <c r="K281" s="11">
        <v>15964.77</v>
      </c>
      <c r="L281" s="11">
        <v>24674.77</v>
      </c>
      <c r="M281" s="11">
        <v>0</v>
      </c>
      <c r="N281" s="11">
        <v>-2338.21</v>
      </c>
      <c r="O281" s="11">
        <v>24137.06</v>
      </c>
      <c r="P281" s="11">
        <v>0</v>
      </c>
      <c r="Q281" s="11">
        <v>109006.65000000001</v>
      </c>
      <c r="R281" s="11">
        <v>115221.79000000001</v>
      </c>
      <c r="S281" s="11">
        <v>0</v>
      </c>
      <c r="T281" s="6">
        <f t="shared" si="8"/>
        <v>24041.84916666667</v>
      </c>
      <c r="U281" s="1">
        <v>0</v>
      </c>
      <c r="V281" t="s">
        <v>903</v>
      </c>
      <c r="W281">
        <v>19</v>
      </c>
      <c r="X281" t="s">
        <v>903</v>
      </c>
      <c r="Y281" s="1">
        <v>4</v>
      </c>
      <c r="Z281" s="1" t="s">
        <v>5366</v>
      </c>
      <c r="AA281" s="26" t="str">
        <f t="shared" si="9"/>
        <v>0.4.CD.AA</v>
      </c>
    </row>
    <row r="282" spans="1:27" hidden="1" x14ac:dyDescent="0.2">
      <c r="B282" t="s">
        <v>191</v>
      </c>
      <c r="C282" t="s">
        <v>9</v>
      </c>
      <c r="D282" t="s">
        <v>4</v>
      </c>
      <c r="E282" t="s">
        <v>192</v>
      </c>
      <c r="F282" t="s">
        <v>2760</v>
      </c>
      <c r="G282" s="11">
        <v>15172997.41</v>
      </c>
      <c r="H282" s="11">
        <v>5178103.96</v>
      </c>
      <c r="I282" s="11">
        <v>4001352.95</v>
      </c>
      <c r="J282" s="11">
        <v>137846.06</v>
      </c>
      <c r="K282" s="11">
        <v>-7836.74</v>
      </c>
      <c r="L282" s="11">
        <v>4005376.72</v>
      </c>
      <c r="M282" s="11">
        <v>9722993.8599999994</v>
      </c>
      <c r="N282" s="11">
        <v>14834369.029999999</v>
      </c>
      <c r="O282" s="11">
        <v>18899520.329999998</v>
      </c>
      <c r="P282" s="11">
        <v>21218538.870000001</v>
      </c>
      <c r="Q282" s="11">
        <v>21506109.829999998</v>
      </c>
      <c r="R282" s="11">
        <v>18170798.59</v>
      </c>
      <c r="S282" s="11">
        <v>11613947.029999999</v>
      </c>
      <c r="T282" s="6">
        <f t="shared" si="8"/>
        <v>10921720.473333335</v>
      </c>
      <c r="U282" s="1">
        <v>23</v>
      </c>
      <c r="V282" t="s">
        <v>903</v>
      </c>
      <c r="W282">
        <v>19</v>
      </c>
      <c r="X282" t="s">
        <v>903</v>
      </c>
      <c r="Y282" s="1">
        <v>0</v>
      </c>
      <c r="Z282" s="1">
        <v>0</v>
      </c>
      <c r="AA282" s="26" t="str">
        <f t="shared" si="9"/>
        <v>23.0.0</v>
      </c>
    </row>
    <row r="283" spans="1:27" hidden="1" x14ac:dyDescent="0.2">
      <c r="B283" t="s">
        <v>191</v>
      </c>
      <c r="C283" t="s">
        <v>9</v>
      </c>
      <c r="D283" t="s">
        <v>12</v>
      </c>
      <c r="E283" t="s">
        <v>192</v>
      </c>
      <c r="F283" t="s">
        <v>2761</v>
      </c>
      <c r="G283" s="11">
        <v>1878517.8599999999</v>
      </c>
      <c r="H283" s="11">
        <v>74490.31</v>
      </c>
      <c r="I283" s="11">
        <v>68025.83</v>
      </c>
      <c r="J283" s="11">
        <v>68025.83</v>
      </c>
      <c r="K283" s="11">
        <v>-0.23</v>
      </c>
      <c r="L283" s="11">
        <v>819008.81</v>
      </c>
      <c r="M283" s="11">
        <v>1058402.5900000001</v>
      </c>
      <c r="N283" s="11">
        <v>1419727.82</v>
      </c>
      <c r="O283" s="11">
        <v>2052922.99</v>
      </c>
      <c r="P283" s="11">
        <v>2282838.35</v>
      </c>
      <c r="Q283" s="11">
        <v>2344188.9700000002</v>
      </c>
      <c r="R283" s="11">
        <v>1806272.26</v>
      </c>
      <c r="S283" s="11">
        <v>1278143.8400000001</v>
      </c>
      <c r="T283" s="6">
        <f t="shared" si="8"/>
        <v>1131019.5316666667</v>
      </c>
      <c r="U283" s="1">
        <v>23</v>
      </c>
      <c r="V283" t="s">
        <v>903</v>
      </c>
      <c r="W283">
        <v>19</v>
      </c>
      <c r="X283" t="s">
        <v>903</v>
      </c>
      <c r="Y283" s="1">
        <v>0</v>
      </c>
      <c r="Z283" s="1">
        <v>0</v>
      </c>
      <c r="AA283" s="26" t="str">
        <f t="shared" si="9"/>
        <v>23.0.0</v>
      </c>
    </row>
    <row r="284" spans="1:27" hidden="1" x14ac:dyDescent="0.2">
      <c r="B284" t="s">
        <v>193</v>
      </c>
      <c r="C284" t="s">
        <v>9</v>
      </c>
      <c r="D284" t="s">
        <v>12</v>
      </c>
      <c r="E284" t="s">
        <v>194</v>
      </c>
      <c r="F284" t="s">
        <v>2762</v>
      </c>
      <c r="G284" s="11">
        <v>221685.78</v>
      </c>
      <c r="H284" s="11">
        <v>123238.35</v>
      </c>
      <c r="I284" s="11">
        <v>123238.35</v>
      </c>
      <c r="J284" s="11">
        <v>123238.35</v>
      </c>
      <c r="K284" s="11">
        <v>7430.1</v>
      </c>
      <c r="L284" s="11">
        <v>7430.1</v>
      </c>
      <c r="M284" s="11">
        <v>112085.09</v>
      </c>
      <c r="N284" s="11">
        <v>150458.48000000001</v>
      </c>
      <c r="O284" s="11">
        <v>223721.24</v>
      </c>
      <c r="P284" s="11">
        <v>257142.23</v>
      </c>
      <c r="Q284" s="11">
        <v>257142.23</v>
      </c>
      <c r="R284" s="11">
        <v>257142.23</v>
      </c>
      <c r="S284" s="11">
        <v>135148.54999999999</v>
      </c>
      <c r="T284" s="6">
        <f t="shared" si="8"/>
        <v>151723.65958333333</v>
      </c>
      <c r="U284" s="1">
        <v>23</v>
      </c>
      <c r="V284" t="s">
        <v>903</v>
      </c>
      <c r="W284">
        <v>19</v>
      </c>
      <c r="X284" t="s">
        <v>903</v>
      </c>
      <c r="Y284" s="1">
        <v>0</v>
      </c>
      <c r="Z284" s="1">
        <v>0</v>
      </c>
      <c r="AA284" s="26" t="str">
        <f t="shared" si="9"/>
        <v>23.0.0</v>
      </c>
    </row>
    <row r="285" spans="1:27" hidden="1" x14ac:dyDescent="0.2">
      <c r="B285" t="s">
        <v>1157</v>
      </c>
      <c r="C285" t="s">
        <v>9</v>
      </c>
      <c r="D285" t="s">
        <v>12</v>
      </c>
      <c r="E285" t="s">
        <v>1158</v>
      </c>
      <c r="F285" t="s">
        <v>2763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6">
        <f t="shared" si="8"/>
        <v>0</v>
      </c>
      <c r="U285" s="1"/>
      <c r="V285" t="s">
        <v>903</v>
      </c>
      <c r="W285">
        <v>19</v>
      </c>
      <c r="X285" t="s">
        <v>903</v>
      </c>
      <c r="Y285" s="1"/>
      <c r="Z285" s="1"/>
      <c r="AA285" s="26"/>
    </row>
    <row r="286" spans="1:27" hidden="1" x14ac:dyDescent="0.2">
      <c r="B286" t="s">
        <v>195</v>
      </c>
      <c r="C286" t="s">
        <v>9</v>
      </c>
      <c r="D286" t="s">
        <v>3</v>
      </c>
      <c r="E286" t="s">
        <v>196</v>
      </c>
      <c r="F286" t="s">
        <v>2764</v>
      </c>
      <c r="G286" s="11">
        <v>3085.73</v>
      </c>
      <c r="H286" s="11">
        <v>518.85</v>
      </c>
      <c r="I286" s="11">
        <v>19252.850000000002</v>
      </c>
      <c r="J286" s="11">
        <v>165.58</v>
      </c>
      <c r="K286" s="11">
        <v>-87.34</v>
      </c>
      <c r="L286" s="11">
        <v>407.22</v>
      </c>
      <c r="M286" s="11">
        <v>192.48000000000002</v>
      </c>
      <c r="N286" s="11">
        <v>126.94</v>
      </c>
      <c r="O286" s="11">
        <v>88.89</v>
      </c>
      <c r="P286" s="11">
        <v>86.5</v>
      </c>
      <c r="Q286" s="11">
        <v>599765.12</v>
      </c>
      <c r="R286" s="11">
        <v>246429.71</v>
      </c>
      <c r="S286" s="11">
        <v>1470.39</v>
      </c>
      <c r="T286" s="6">
        <f t="shared" si="8"/>
        <v>72435.404999999999</v>
      </c>
      <c r="U286" s="1">
        <v>23</v>
      </c>
      <c r="V286" t="s">
        <v>903</v>
      </c>
      <c r="W286">
        <v>19</v>
      </c>
      <c r="X286" t="s">
        <v>903</v>
      </c>
      <c r="Y286" s="1">
        <v>0</v>
      </c>
      <c r="Z286" s="1">
        <v>0</v>
      </c>
      <c r="AA286" s="26" t="str">
        <f t="shared" si="9"/>
        <v>23.0.0</v>
      </c>
    </row>
    <row r="287" spans="1:27" hidden="1" x14ac:dyDescent="0.2">
      <c r="B287" t="s">
        <v>195</v>
      </c>
      <c r="C287" t="s">
        <v>9</v>
      </c>
      <c r="D287" t="s">
        <v>4</v>
      </c>
      <c r="E287" t="s">
        <v>196</v>
      </c>
      <c r="F287" t="s">
        <v>2765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6">
        <f t="shared" si="8"/>
        <v>0</v>
      </c>
      <c r="U287" s="1">
        <v>23</v>
      </c>
      <c r="V287" t="s">
        <v>903</v>
      </c>
      <c r="W287">
        <v>19</v>
      </c>
      <c r="X287" t="s">
        <v>903</v>
      </c>
      <c r="Y287" s="1">
        <v>0</v>
      </c>
      <c r="Z287" s="1">
        <v>0</v>
      </c>
      <c r="AA287" s="26" t="str">
        <f t="shared" si="9"/>
        <v>23.0.0</v>
      </c>
    </row>
    <row r="288" spans="1:27" hidden="1" x14ac:dyDescent="0.2">
      <c r="B288" t="s">
        <v>195</v>
      </c>
      <c r="C288" t="s">
        <v>9</v>
      </c>
      <c r="D288" t="s">
        <v>12</v>
      </c>
      <c r="E288" t="s">
        <v>196</v>
      </c>
      <c r="F288" t="s">
        <v>2766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6">
        <f t="shared" si="8"/>
        <v>0</v>
      </c>
      <c r="U288" s="1"/>
      <c r="V288" t="s">
        <v>903</v>
      </c>
      <c r="W288">
        <v>19</v>
      </c>
      <c r="X288" t="s">
        <v>903</v>
      </c>
      <c r="Y288" s="1"/>
      <c r="Z288" s="1"/>
      <c r="AA288" s="26"/>
    </row>
    <row r="289" spans="1:27" hidden="1" x14ac:dyDescent="0.2">
      <c r="B289" t="s">
        <v>1159</v>
      </c>
      <c r="C289" t="s">
        <v>9</v>
      </c>
      <c r="D289" t="s">
        <v>4</v>
      </c>
      <c r="E289" t="s">
        <v>1160</v>
      </c>
      <c r="F289" t="s">
        <v>2767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6">
        <f t="shared" si="8"/>
        <v>0</v>
      </c>
      <c r="U289" s="1"/>
      <c r="V289" t="s">
        <v>903</v>
      </c>
      <c r="W289">
        <v>19</v>
      </c>
      <c r="X289" t="s">
        <v>903</v>
      </c>
      <c r="Y289" s="1"/>
      <c r="Z289" s="1"/>
      <c r="AA289" s="26"/>
    </row>
    <row r="290" spans="1:27" hidden="1" x14ac:dyDescent="0.2">
      <c r="B290" t="s">
        <v>1159</v>
      </c>
      <c r="C290" t="s">
        <v>9</v>
      </c>
      <c r="D290" t="s">
        <v>11</v>
      </c>
      <c r="E290" t="s">
        <v>1160</v>
      </c>
      <c r="F290" t="s">
        <v>2768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6">
        <f t="shared" si="8"/>
        <v>0</v>
      </c>
      <c r="U290" s="1"/>
      <c r="V290" t="s">
        <v>903</v>
      </c>
      <c r="W290">
        <v>19</v>
      </c>
      <c r="X290" t="s">
        <v>903</v>
      </c>
      <c r="Y290" s="1"/>
      <c r="Z290" s="1"/>
      <c r="AA290" s="26"/>
    </row>
    <row r="291" spans="1:27" hidden="1" x14ac:dyDescent="0.2">
      <c r="B291" t="s">
        <v>1159</v>
      </c>
      <c r="C291" t="s">
        <v>9</v>
      </c>
      <c r="D291" t="s">
        <v>12</v>
      </c>
      <c r="E291" t="s">
        <v>1160</v>
      </c>
      <c r="F291" t="s">
        <v>2769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6">
        <f t="shared" si="8"/>
        <v>0</v>
      </c>
      <c r="U291" s="1"/>
      <c r="V291" t="s">
        <v>903</v>
      </c>
      <c r="W291">
        <v>19</v>
      </c>
      <c r="X291" t="s">
        <v>903</v>
      </c>
      <c r="Y291" s="1"/>
      <c r="Z291" s="1"/>
      <c r="AA291" s="26"/>
    </row>
    <row r="292" spans="1:27" hidden="1" x14ac:dyDescent="0.2">
      <c r="B292" t="s">
        <v>1161</v>
      </c>
      <c r="C292" t="s">
        <v>9</v>
      </c>
      <c r="D292" t="s">
        <v>11</v>
      </c>
      <c r="E292" t="s">
        <v>1162</v>
      </c>
      <c r="F292" t="s">
        <v>2770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6">
        <f t="shared" si="8"/>
        <v>0</v>
      </c>
      <c r="U292" s="1"/>
      <c r="V292" t="s">
        <v>903</v>
      </c>
      <c r="W292">
        <v>19</v>
      </c>
      <c r="X292" t="s">
        <v>903</v>
      </c>
      <c r="Y292" s="1"/>
      <c r="Z292" s="1"/>
      <c r="AA292" s="26"/>
    </row>
    <row r="293" spans="1:27" x14ac:dyDescent="0.2">
      <c r="A293">
        <v>71</v>
      </c>
      <c r="B293" t="s">
        <v>197</v>
      </c>
      <c r="C293" t="s">
        <v>13</v>
      </c>
      <c r="D293" t="s">
        <v>13</v>
      </c>
      <c r="E293" t="s">
        <v>198</v>
      </c>
      <c r="F293" t="s">
        <v>2771</v>
      </c>
      <c r="G293" s="11">
        <v>2490855.2999999998</v>
      </c>
      <c r="H293" s="11">
        <v>4832541.0600000005</v>
      </c>
      <c r="I293" s="11">
        <v>4365905.12</v>
      </c>
      <c r="J293" s="11">
        <v>3899269.18</v>
      </c>
      <c r="K293" s="11">
        <v>3432633.19</v>
      </c>
      <c r="L293" s="11">
        <v>2965997.2800000003</v>
      </c>
      <c r="M293" s="11">
        <v>2637071.48</v>
      </c>
      <c r="N293" s="11">
        <v>2314535.7200000002</v>
      </c>
      <c r="O293" s="11">
        <v>1844590.58</v>
      </c>
      <c r="P293" s="11">
        <v>1374645.44</v>
      </c>
      <c r="Q293" s="11">
        <v>904700.3</v>
      </c>
      <c r="R293" s="11">
        <v>592648.64</v>
      </c>
      <c r="S293" s="11">
        <v>2878499.27</v>
      </c>
      <c r="T293" s="6">
        <f t="shared" si="8"/>
        <v>2654101.2729166667</v>
      </c>
      <c r="U293" s="1">
        <v>0</v>
      </c>
      <c r="V293" t="s">
        <v>903</v>
      </c>
      <c r="W293">
        <v>19</v>
      </c>
      <c r="X293" t="s">
        <v>903</v>
      </c>
      <c r="Y293" s="1">
        <v>4</v>
      </c>
      <c r="Z293" s="1" t="s">
        <v>5366</v>
      </c>
      <c r="AA293" s="26" t="str">
        <f t="shared" si="9"/>
        <v>0.4.CD.AA</v>
      </c>
    </row>
    <row r="294" spans="1:27" x14ac:dyDescent="0.2">
      <c r="A294">
        <v>72</v>
      </c>
      <c r="B294" t="s">
        <v>2471</v>
      </c>
      <c r="C294" t="s">
        <v>13</v>
      </c>
      <c r="D294" t="s">
        <v>13</v>
      </c>
      <c r="E294" t="s">
        <v>2472</v>
      </c>
      <c r="F294" t="s">
        <v>2772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10739.67</v>
      </c>
      <c r="S294" s="11">
        <v>10739.67</v>
      </c>
      <c r="T294" s="6">
        <f t="shared" si="8"/>
        <v>1342.45875</v>
      </c>
      <c r="U294" s="1">
        <v>0</v>
      </c>
      <c r="V294" t="s">
        <v>903</v>
      </c>
      <c r="W294">
        <v>19</v>
      </c>
      <c r="X294" t="s">
        <v>903</v>
      </c>
      <c r="Y294" s="1">
        <v>4</v>
      </c>
      <c r="Z294" s="1" t="s">
        <v>5366</v>
      </c>
      <c r="AA294" s="29" t="str">
        <f t="shared" si="9"/>
        <v>0.4.CD.AA</v>
      </c>
    </row>
    <row r="295" spans="1:27" hidden="1" x14ac:dyDescent="0.2">
      <c r="B295" t="s">
        <v>1163</v>
      </c>
      <c r="C295" t="s">
        <v>13</v>
      </c>
      <c r="D295" t="s">
        <v>13</v>
      </c>
      <c r="E295" t="s">
        <v>1164</v>
      </c>
      <c r="F295" t="s">
        <v>2773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6">
        <f t="shared" si="8"/>
        <v>0</v>
      </c>
      <c r="U295" s="1"/>
      <c r="V295" t="s">
        <v>903</v>
      </c>
      <c r="W295">
        <v>19</v>
      </c>
      <c r="X295" t="s">
        <v>903</v>
      </c>
      <c r="Y295" s="1"/>
      <c r="Z295" s="1"/>
      <c r="AA295" s="26"/>
    </row>
    <row r="296" spans="1:27" hidden="1" x14ac:dyDescent="0.2">
      <c r="B296" t="s">
        <v>1165</v>
      </c>
      <c r="C296" t="s">
        <v>13</v>
      </c>
      <c r="D296" t="s">
        <v>13</v>
      </c>
      <c r="E296" t="s">
        <v>1166</v>
      </c>
      <c r="F296" t="s">
        <v>2774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6">
        <f t="shared" si="8"/>
        <v>0</v>
      </c>
      <c r="U296" s="1"/>
      <c r="V296" t="s">
        <v>903</v>
      </c>
      <c r="W296">
        <v>19</v>
      </c>
      <c r="X296" t="s">
        <v>903</v>
      </c>
      <c r="Y296" s="1"/>
      <c r="Z296" s="1"/>
      <c r="AA296" s="26"/>
    </row>
    <row r="297" spans="1:27" hidden="1" x14ac:dyDescent="0.2">
      <c r="B297" t="s">
        <v>1167</v>
      </c>
      <c r="C297" t="s">
        <v>13</v>
      </c>
      <c r="D297" t="s">
        <v>13</v>
      </c>
      <c r="E297" t="s">
        <v>1168</v>
      </c>
      <c r="F297" t="s">
        <v>2775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6">
        <f t="shared" si="8"/>
        <v>0</v>
      </c>
      <c r="U297" s="1"/>
      <c r="V297" t="s">
        <v>903</v>
      </c>
      <c r="W297">
        <v>19</v>
      </c>
      <c r="X297" t="s">
        <v>903</v>
      </c>
      <c r="Y297" s="1"/>
      <c r="Z297" s="1"/>
      <c r="AA297" s="26"/>
    </row>
    <row r="298" spans="1:27" hidden="1" x14ac:dyDescent="0.2">
      <c r="B298" t="s">
        <v>199</v>
      </c>
      <c r="C298" t="s">
        <v>13</v>
      </c>
      <c r="D298" t="s">
        <v>3</v>
      </c>
      <c r="E298" t="s">
        <v>200</v>
      </c>
      <c r="F298" t="s">
        <v>2776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6">
        <f t="shared" si="8"/>
        <v>0</v>
      </c>
      <c r="U298" s="1"/>
      <c r="V298" t="s">
        <v>903</v>
      </c>
      <c r="W298">
        <v>19</v>
      </c>
      <c r="X298" t="s">
        <v>903</v>
      </c>
      <c r="Y298" s="1"/>
      <c r="Z298" s="1"/>
      <c r="AA298" s="26"/>
    </row>
    <row r="299" spans="1:27" x14ac:dyDescent="0.2">
      <c r="A299">
        <v>73</v>
      </c>
      <c r="B299" t="s">
        <v>199</v>
      </c>
      <c r="C299" t="s">
        <v>13</v>
      </c>
      <c r="D299" t="s">
        <v>13</v>
      </c>
      <c r="E299" t="s">
        <v>200</v>
      </c>
      <c r="F299" t="s">
        <v>2777</v>
      </c>
      <c r="G299" s="11">
        <v>3279868.34</v>
      </c>
      <c r="H299" s="11">
        <v>2878177.5700000003</v>
      </c>
      <c r="I299" s="11">
        <v>3114067</v>
      </c>
      <c r="J299" s="11">
        <v>3137037.06</v>
      </c>
      <c r="K299" s="11">
        <v>3933232.5300000003</v>
      </c>
      <c r="L299" s="11">
        <v>3659715.64</v>
      </c>
      <c r="M299" s="11">
        <v>3341578.39</v>
      </c>
      <c r="N299" s="11">
        <v>3008236.26</v>
      </c>
      <c r="O299" s="11">
        <v>2753643.38</v>
      </c>
      <c r="P299" s="11">
        <v>2538702.4900000002</v>
      </c>
      <c r="Q299" s="11">
        <v>2300878.73</v>
      </c>
      <c r="R299" s="11">
        <v>2135190.0499999998</v>
      </c>
      <c r="S299" s="11">
        <v>2637046.89</v>
      </c>
      <c r="T299" s="6">
        <f t="shared" si="8"/>
        <v>2979909.7262500003</v>
      </c>
      <c r="U299" s="1">
        <v>0</v>
      </c>
      <c r="V299" t="s">
        <v>903</v>
      </c>
      <c r="W299">
        <v>19</v>
      </c>
      <c r="X299" t="s">
        <v>903</v>
      </c>
      <c r="Y299" s="1">
        <v>4</v>
      </c>
      <c r="Z299" s="1" t="s">
        <v>5366</v>
      </c>
      <c r="AA299" s="26" t="str">
        <f t="shared" si="9"/>
        <v>0.4.CD.AA</v>
      </c>
    </row>
    <row r="300" spans="1:27" hidden="1" x14ac:dyDescent="0.2">
      <c r="B300" t="s">
        <v>1169</v>
      </c>
      <c r="C300" t="s">
        <v>13</v>
      </c>
      <c r="D300" t="s">
        <v>13</v>
      </c>
      <c r="E300" t="s">
        <v>1170</v>
      </c>
      <c r="F300" t="s">
        <v>2778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6">
        <f t="shared" si="8"/>
        <v>0</v>
      </c>
      <c r="U300" s="1"/>
      <c r="V300" t="s">
        <v>903</v>
      </c>
      <c r="W300">
        <v>19</v>
      </c>
      <c r="X300" t="s">
        <v>903</v>
      </c>
      <c r="Y300" s="1"/>
      <c r="Z300" s="1"/>
      <c r="AA300" s="26"/>
    </row>
    <row r="301" spans="1:27" x14ac:dyDescent="0.2">
      <c r="A301">
        <v>74</v>
      </c>
      <c r="B301" t="s">
        <v>201</v>
      </c>
      <c r="C301" t="s">
        <v>13</v>
      </c>
      <c r="D301" t="s">
        <v>13</v>
      </c>
      <c r="E301" t="s">
        <v>202</v>
      </c>
      <c r="F301" t="s">
        <v>2779</v>
      </c>
      <c r="G301" s="11">
        <v>58554.65</v>
      </c>
      <c r="H301" s="11">
        <v>48337.37</v>
      </c>
      <c r="I301" s="11">
        <v>92713.53</v>
      </c>
      <c r="J301" s="11">
        <v>73261.02</v>
      </c>
      <c r="K301" s="11">
        <v>88366.290000000008</v>
      </c>
      <c r="L301" s="11">
        <v>71655.600000000006</v>
      </c>
      <c r="M301" s="11">
        <v>54944.91</v>
      </c>
      <c r="N301" s="11">
        <v>125496.45</v>
      </c>
      <c r="O301" s="11">
        <v>116799.55</v>
      </c>
      <c r="P301" s="11">
        <v>96666.37</v>
      </c>
      <c r="Q301" s="11">
        <v>76322.75</v>
      </c>
      <c r="R301" s="11">
        <v>62787.590000000004</v>
      </c>
      <c r="S301" s="11">
        <v>52062.5</v>
      </c>
      <c r="T301" s="6">
        <f t="shared" si="8"/>
        <v>80221.667083333319</v>
      </c>
      <c r="U301" s="1">
        <v>0</v>
      </c>
      <c r="V301" t="s">
        <v>903</v>
      </c>
      <c r="W301">
        <v>19</v>
      </c>
      <c r="X301" t="s">
        <v>903</v>
      </c>
      <c r="Y301" s="1">
        <v>4</v>
      </c>
      <c r="Z301" s="1" t="s">
        <v>5366</v>
      </c>
      <c r="AA301" s="26" t="str">
        <f t="shared" si="9"/>
        <v>0.4.CD.AA</v>
      </c>
    </row>
    <row r="302" spans="1:27" x14ac:dyDescent="0.2">
      <c r="A302">
        <v>75</v>
      </c>
      <c r="B302" t="s">
        <v>203</v>
      </c>
      <c r="C302" t="s">
        <v>13</v>
      </c>
      <c r="D302" t="s">
        <v>13</v>
      </c>
      <c r="E302" t="s">
        <v>204</v>
      </c>
      <c r="F302" t="s">
        <v>2780</v>
      </c>
      <c r="G302" s="11">
        <v>7331325.3099999996</v>
      </c>
      <c r="H302" s="11">
        <v>5832912.8200000003</v>
      </c>
      <c r="I302" s="11">
        <v>4945531.82</v>
      </c>
      <c r="J302" s="11">
        <v>3016865.82</v>
      </c>
      <c r="K302" s="11">
        <v>1771459.32</v>
      </c>
      <c r="L302" s="11">
        <v>482890.32</v>
      </c>
      <c r="M302" s="11">
        <v>1628557.21</v>
      </c>
      <c r="N302" s="11">
        <v>2906958.96</v>
      </c>
      <c r="O302" s="11">
        <v>3413228.96</v>
      </c>
      <c r="P302" s="11">
        <v>2536785.21</v>
      </c>
      <c r="Q302" s="11">
        <v>1695522.96</v>
      </c>
      <c r="R302" s="11">
        <v>1197086.71</v>
      </c>
      <c r="S302" s="11">
        <v>-560620.54</v>
      </c>
      <c r="T302" s="6">
        <f t="shared" si="8"/>
        <v>2734429.3745833337</v>
      </c>
      <c r="U302" s="1">
        <v>0</v>
      </c>
      <c r="V302" t="s">
        <v>903</v>
      </c>
      <c r="W302">
        <v>19</v>
      </c>
      <c r="X302" t="s">
        <v>903</v>
      </c>
      <c r="Y302" s="1">
        <v>4</v>
      </c>
      <c r="Z302" s="1" t="s">
        <v>5366</v>
      </c>
      <c r="AA302" s="26" t="str">
        <f t="shared" si="9"/>
        <v>0.4.CD.AA</v>
      </c>
    </row>
    <row r="303" spans="1:27" x14ac:dyDescent="0.2">
      <c r="A303">
        <v>76</v>
      </c>
      <c r="B303" t="s">
        <v>1532</v>
      </c>
      <c r="C303" t="s">
        <v>13</v>
      </c>
      <c r="D303" t="s">
        <v>13</v>
      </c>
      <c r="E303" t="s">
        <v>1533</v>
      </c>
      <c r="F303" t="s">
        <v>2781</v>
      </c>
      <c r="G303" s="11">
        <v>0</v>
      </c>
      <c r="H303" s="11">
        <v>0</v>
      </c>
      <c r="I303" s="11">
        <v>0</v>
      </c>
      <c r="J303" s="11">
        <v>1214</v>
      </c>
      <c r="K303" s="11">
        <v>13695.5</v>
      </c>
      <c r="L303" s="11">
        <v>-10802</v>
      </c>
      <c r="M303" s="11">
        <v>-91000</v>
      </c>
      <c r="N303" s="11">
        <v>-309683</v>
      </c>
      <c r="O303" s="11">
        <v>-777081.25</v>
      </c>
      <c r="P303" s="11">
        <v>477197.75</v>
      </c>
      <c r="Q303" s="11">
        <v>575605.75</v>
      </c>
      <c r="R303" s="11">
        <v>755623.75</v>
      </c>
      <c r="S303" s="11">
        <v>-1302796.02</v>
      </c>
      <c r="T303" s="6">
        <f t="shared" si="8"/>
        <v>-1385.6258333333342</v>
      </c>
      <c r="U303" s="1">
        <v>0</v>
      </c>
      <c r="V303" t="s">
        <v>903</v>
      </c>
      <c r="W303">
        <v>19</v>
      </c>
      <c r="X303" t="s">
        <v>903</v>
      </c>
      <c r="Y303" s="1">
        <v>4</v>
      </c>
      <c r="Z303" s="1" t="s">
        <v>5366</v>
      </c>
      <c r="AA303" s="26" t="str">
        <f t="shared" si="9"/>
        <v>0.4.CD.AA</v>
      </c>
    </row>
    <row r="304" spans="1:27" x14ac:dyDescent="0.2">
      <c r="A304">
        <v>77</v>
      </c>
      <c r="B304" t="s">
        <v>205</v>
      </c>
      <c r="C304" t="s">
        <v>13</v>
      </c>
      <c r="D304" t="s">
        <v>13</v>
      </c>
      <c r="E304" t="s">
        <v>206</v>
      </c>
      <c r="F304" t="s">
        <v>2782</v>
      </c>
      <c r="G304" s="11">
        <v>22935.54</v>
      </c>
      <c r="H304" s="11">
        <v>32110.45</v>
      </c>
      <c r="I304" s="11">
        <v>24259.200000000001</v>
      </c>
      <c r="J304" s="11">
        <v>34239.760000000002</v>
      </c>
      <c r="K304" s="11">
        <v>43134.68</v>
      </c>
      <c r="L304" s="11">
        <v>44841.200000000004</v>
      </c>
      <c r="M304" s="11">
        <v>77409.150000000009</v>
      </c>
      <c r="N304" s="11">
        <v>70181.919999999998</v>
      </c>
      <c r="O304" s="11">
        <v>59300.770000000004</v>
      </c>
      <c r="P304" s="11">
        <v>71408.23</v>
      </c>
      <c r="Q304" s="11">
        <v>61920.46</v>
      </c>
      <c r="R304" s="11">
        <v>73769.98</v>
      </c>
      <c r="S304" s="11">
        <v>63745.020000000004</v>
      </c>
      <c r="T304" s="6">
        <f t="shared" si="8"/>
        <v>52993.006666666675</v>
      </c>
      <c r="U304" s="1">
        <v>0</v>
      </c>
      <c r="V304" t="s">
        <v>903</v>
      </c>
      <c r="W304">
        <v>19</v>
      </c>
      <c r="X304" t="s">
        <v>903</v>
      </c>
      <c r="Y304" s="1">
        <v>4</v>
      </c>
      <c r="Z304" s="1" t="s">
        <v>5366</v>
      </c>
      <c r="AA304" s="26" t="str">
        <f t="shared" si="9"/>
        <v>0.4.CD.AA</v>
      </c>
    </row>
    <row r="305" spans="1:27" hidden="1" x14ac:dyDescent="0.2">
      <c r="B305" t="s">
        <v>207</v>
      </c>
      <c r="C305" t="s">
        <v>7</v>
      </c>
      <c r="D305" t="s">
        <v>4</v>
      </c>
      <c r="E305" t="s">
        <v>208</v>
      </c>
      <c r="F305" t="s">
        <v>2783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6">
        <f t="shared" si="8"/>
        <v>0</v>
      </c>
      <c r="U305" s="1"/>
      <c r="V305" t="s">
        <v>903</v>
      </c>
      <c r="W305">
        <v>19</v>
      </c>
      <c r="X305" t="s">
        <v>903</v>
      </c>
      <c r="Y305" s="1"/>
      <c r="Z305" s="1"/>
      <c r="AA305" s="26"/>
    </row>
    <row r="306" spans="1:27" x14ac:dyDescent="0.2">
      <c r="A306">
        <v>78</v>
      </c>
      <c r="B306" t="s">
        <v>207</v>
      </c>
      <c r="C306" t="s">
        <v>13</v>
      </c>
      <c r="D306" t="s">
        <v>13</v>
      </c>
      <c r="E306" t="s">
        <v>208</v>
      </c>
      <c r="F306" t="s">
        <v>2784</v>
      </c>
      <c r="G306" s="11">
        <v>160000</v>
      </c>
      <c r="H306" s="11">
        <v>146667</v>
      </c>
      <c r="I306" s="11">
        <v>133330</v>
      </c>
      <c r="J306" s="11">
        <v>119997</v>
      </c>
      <c r="K306" s="11">
        <v>106664</v>
      </c>
      <c r="L306" s="11">
        <v>93331</v>
      </c>
      <c r="M306" s="11">
        <v>79998</v>
      </c>
      <c r="N306" s="11">
        <v>66665</v>
      </c>
      <c r="O306" s="11">
        <v>53332</v>
      </c>
      <c r="P306" s="11">
        <v>39999</v>
      </c>
      <c r="Q306" s="11">
        <v>26666</v>
      </c>
      <c r="R306" s="11">
        <v>13333</v>
      </c>
      <c r="S306" s="11">
        <v>0</v>
      </c>
      <c r="T306" s="6">
        <f t="shared" si="8"/>
        <v>79998.5</v>
      </c>
      <c r="U306" s="1">
        <v>0</v>
      </c>
      <c r="V306" t="s">
        <v>903</v>
      </c>
      <c r="W306">
        <v>19</v>
      </c>
      <c r="X306" t="s">
        <v>903</v>
      </c>
      <c r="Y306" s="1">
        <v>1</v>
      </c>
      <c r="Z306" s="1" t="s">
        <v>5370</v>
      </c>
      <c r="AA306" s="26" t="str">
        <f t="shared" si="9"/>
        <v>0.1.ED.AN</v>
      </c>
    </row>
    <row r="307" spans="1:27" hidden="1" x14ac:dyDescent="0.2">
      <c r="B307" t="s">
        <v>1171</v>
      </c>
      <c r="C307" t="s">
        <v>13</v>
      </c>
      <c r="D307" t="s">
        <v>13</v>
      </c>
      <c r="E307" t="s">
        <v>1172</v>
      </c>
      <c r="F307" t="s">
        <v>2785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6">
        <f t="shared" si="8"/>
        <v>0</v>
      </c>
      <c r="U307" s="1"/>
      <c r="V307" t="s">
        <v>903</v>
      </c>
      <c r="W307">
        <v>19</v>
      </c>
      <c r="X307" t="s">
        <v>903</v>
      </c>
      <c r="Y307" s="1"/>
      <c r="Z307" s="1"/>
      <c r="AA307" s="26"/>
    </row>
    <row r="308" spans="1:27" hidden="1" x14ac:dyDescent="0.2">
      <c r="B308" t="s">
        <v>1173</v>
      </c>
      <c r="C308" t="s">
        <v>13</v>
      </c>
      <c r="D308" t="s">
        <v>13</v>
      </c>
      <c r="E308" t="s">
        <v>1174</v>
      </c>
      <c r="F308" t="s">
        <v>2786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6">
        <f t="shared" si="8"/>
        <v>0</v>
      </c>
      <c r="U308" s="1"/>
      <c r="V308" t="s">
        <v>903</v>
      </c>
      <c r="W308">
        <v>19</v>
      </c>
      <c r="X308" t="s">
        <v>903</v>
      </c>
      <c r="Y308" s="1"/>
      <c r="Z308" s="1"/>
      <c r="AA308" s="26"/>
    </row>
    <row r="309" spans="1:27" x14ac:dyDescent="0.2">
      <c r="A309">
        <v>79</v>
      </c>
      <c r="B309" t="s">
        <v>209</v>
      </c>
      <c r="C309" t="s">
        <v>13</v>
      </c>
      <c r="D309" t="s">
        <v>13</v>
      </c>
      <c r="E309" t="s">
        <v>210</v>
      </c>
      <c r="F309" t="s">
        <v>2787</v>
      </c>
      <c r="G309" s="11">
        <v>96344</v>
      </c>
      <c r="H309" s="11">
        <v>93744.49</v>
      </c>
      <c r="I309" s="11">
        <v>93744.49</v>
      </c>
      <c r="J309" s="11">
        <v>93744.49</v>
      </c>
      <c r="K309" s="11">
        <v>61612.53</v>
      </c>
      <c r="L309" s="11">
        <v>61612.53</v>
      </c>
      <c r="M309" s="11">
        <v>39212.04</v>
      </c>
      <c r="N309" s="11">
        <v>36344</v>
      </c>
      <c r="O309" s="11">
        <v>36344</v>
      </c>
      <c r="P309" s="11">
        <v>36344</v>
      </c>
      <c r="Q309" s="11">
        <v>36344</v>
      </c>
      <c r="R309" s="11">
        <v>36344</v>
      </c>
      <c r="S309" s="11">
        <v>36344</v>
      </c>
      <c r="T309" s="6">
        <f t="shared" si="8"/>
        <v>57644.547500000008</v>
      </c>
      <c r="U309" s="1">
        <v>0</v>
      </c>
      <c r="V309" t="s">
        <v>903</v>
      </c>
      <c r="W309">
        <v>19</v>
      </c>
      <c r="X309" t="s">
        <v>903</v>
      </c>
      <c r="Y309" s="1">
        <v>1</v>
      </c>
      <c r="Z309" s="1" t="s">
        <v>5370</v>
      </c>
      <c r="AA309" s="26" t="str">
        <f t="shared" si="9"/>
        <v>0.1.ED.AN</v>
      </c>
    </row>
    <row r="310" spans="1:27" x14ac:dyDescent="0.2">
      <c r="A310">
        <v>80</v>
      </c>
      <c r="B310" t="s">
        <v>211</v>
      </c>
      <c r="C310" t="s">
        <v>13</v>
      </c>
      <c r="D310" t="s">
        <v>13</v>
      </c>
      <c r="E310" t="s">
        <v>212</v>
      </c>
      <c r="F310" t="s">
        <v>2788</v>
      </c>
      <c r="G310" s="11">
        <v>1394477.46</v>
      </c>
      <c r="H310" s="11">
        <v>1356977.46</v>
      </c>
      <c r="I310" s="11">
        <v>1319477.46</v>
      </c>
      <c r="J310" s="11">
        <v>1275000</v>
      </c>
      <c r="K310" s="11">
        <v>1237500</v>
      </c>
      <c r="L310" s="11">
        <v>1200000</v>
      </c>
      <c r="M310" s="11">
        <v>1162500</v>
      </c>
      <c r="N310" s="11">
        <v>1125000</v>
      </c>
      <c r="O310" s="11">
        <v>1087500</v>
      </c>
      <c r="P310" s="11">
        <v>1050000</v>
      </c>
      <c r="Q310" s="11">
        <v>1012500</v>
      </c>
      <c r="R310" s="11">
        <v>975000</v>
      </c>
      <c r="S310" s="11">
        <v>937500</v>
      </c>
      <c r="T310" s="6">
        <f t="shared" si="8"/>
        <v>1163953.6375</v>
      </c>
      <c r="U310" s="1">
        <v>0</v>
      </c>
      <c r="V310" t="s">
        <v>903</v>
      </c>
      <c r="W310">
        <v>19</v>
      </c>
      <c r="X310" t="s">
        <v>903</v>
      </c>
      <c r="Y310" s="1">
        <v>1</v>
      </c>
      <c r="Z310" s="1" t="s">
        <v>5370</v>
      </c>
      <c r="AA310" s="26" t="str">
        <f t="shared" si="9"/>
        <v>0.1.ED.AN</v>
      </c>
    </row>
    <row r="311" spans="1:27" x14ac:dyDescent="0.2">
      <c r="A311">
        <v>81</v>
      </c>
      <c r="B311" t="s">
        <v>213</v>
      </c>
      <c r="C311" t="s">
        <v>13</v>
      </c>
      <c r="D311" t="s">
        <v>13</v>
      </c>
      <c r="E311" t="s">
        <v>214</v>
      </c>
      <c r="F311" t="s">
        <v>2789</v>
      </c>
      <c r="G311" s="11">
        <v>0</v>
      </c>
      <c r="H311" s="11">
        <v>742937.25</v>
      </c>
      <c r="I311" s="11">
        <v>675397.5</v>
      </c>
      <c r="J311" s="11">
        <v>607857.75</v>
      </c>
      <c r="K311" s="11">
        <v>540318</v>
      </c>
      <c r="L311" s="11">
        <v>472778.25</v>
      </c>
      <c r="M311" s="11">
        <v>405238.5</v>
      </c>
      <c r="N311" s="11">
        <v>337698.75</v>
      </c>
      <c r="O311" s="11">
        <v>270159</v>
      </c>
      <c r="P311" s="11">
        <v>202619.25</v>
      </c>
      <c r="Q311" s="11">
        <v>135079.5</v>
      </c>
      <c r="R311" s="11">
        <v>67539.75</v>
      </c>
      <c r="S311" s="11">
        <v>0</v>
      </c>
      <c r="T311" s="6">
        <f t="shared" si="8"/>
        <v>371468.625</v>
      </c>
      <c r="U311" s="1">
        <v>0</v>
      </c>
      <c r="V311" t="s">
        <v>903</v>
      </c>
      <c r="W311">
        <v>19</v>
      </c>
      <c r="X311" t="s">
        <v>903</v>
      </c>
      <c r="Y311" s="1">
        <v>1</v>
      </c>
      <c r="Z311" s="1" t="s">
        <v>5370</v>
      </c>
      <c r="AA311" s="26" t="str">
        <f t="shared" si="9"/>
        <v>0.1.ED.AN</v>
      </c>
    </row>
    <row r="312" spans="1:27" x14ac:dyDescent="0.2">
      <c r="A312">
        <v>82</v>
      </c>
      <c r="B312" t="s">
        <v>968</v>
      </c>
      <c r="C312" t="s">
        <v>13</v>
      </c>
      <c r="D312" t="s">
        <v>13</v>
      </c>
      <c r="E312" t="s">
        <v>969</v>
      </c>
      <c r="F312" t="s">
        <v>2790</v>
      </c>
      <c r="G312" s="11">
        <v>130400</v>
      </c>
      <c r="H312" s="11">
        <v>83200</v>
      </c>
      <c r="I312" s="11">
        <v>48800</v>
      </c>
      <c r="J312" s="11">
        <v>14400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6">
        <f t="shared" si="8"/>
        <v>17633.333333333332</v>
      </c>
      <c r="U312" s="1">
        <v>0</v>
      </c>
      <c r="V312" t="s">
        <v>903</v>
      </c>
      <c r="W312">
        <v>19</v>
      </c>
      <c r="X312" t="s">
        <v>903</v>
      </c>
      <c r="Y312" s="1">
        <v>1</v>
      </c>
      <c r="Z312" s="1" t="s">
        <v>5370</v>
      </c>
      <c r="AA312" s="26" t="str">
        <f t="shared" si="9"/>
        <v>0.1.ED.AN</v>
      </c>
    </row>
    <row r="313" spans="1:27" hidden="1" x14ac:dyDescent="0.2">
      <c r="B313" t="s">
        <v>1175</v>
      </c>
      <c r="C313" t="s">
        <v>13</v>
      </c>
      <c r="D313" t="s">
        <v>13</v>
      </c>
      <c r="E313" t="s">
        <v>1176</v>
      </c>
      <c r="F313" t="s">
        <v>2791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6">
        <f t="shared" si="8"/>
        <v>0</v>
      </c>
      <c r="U313" s="1"/>
      <c r="V313" t="s">
        <v>903</v>
      </c>
      <c r="W313">
        <v>19</v>
      </c>
      <c r="X313" t="s">
        <v>903</v>
      </c>
      <c r="Y313" s="1"/>
      <c r="Z313" s="1"/>
      <c r="AA313" s="26"/>
    </row>
    <row r="314" spans="1:27" x14ac:dyDescent="0.2">
      <c r="A314">
        <v>83</v>
      </c>
      <c r="B314" t="s">
        <v>215</v>
      </c>
      <c r="C314" t="s">
        <v>7</v>
      </c>
      <c r="D314" t="s">
        <v>4</v>
      </c>
      <c r="E314" t="s">
        <v>216</v>
      </c>
      <c r="F314" t="s">
        <v>2792</v>
      </c>
      <c r="G314" s="11">
        <v>-25804.83</v>
      </c>
      <c r="H314" s="11">
        <v>20652.07</v>
      </c>
      <c r="I314" s="11">
        <v>-8026.4000000000005</v>
      </c>
      <c r="J314" s="11">
        <v>-14931.15</v>
      </c>
      <c r="K314" s="11">
        <v>-25702.27</v>
      </c>
      <c r="L314" s="11">
        <v>8088.04</v>
      </c>
      <c r="M314" s="11">
        <v>66844.100000000006</v>
      </c>
      <c r="N314" s="11">
        <v>34783.040000000001</v>
      </c>
      <c r="O314" s="11">
        <v>-10466.780000000001</v>
      </c>
      <c r="P314" s="11">
        <v>1116.8600000000001</v>
      </c>
      <c r="Q314" s="11">
        <v>-52835.81</v>
      </c>
      <c r="R314" s="11">
        <v>21544.68</v>
      </c>
      <c r="S314" s="11">
        <v>58673.54</v>
      </c>
      <c r="T314" s="6">
        <f t="shared" si="8"/>
        <v>4791.7279166666676</v>
      </c>
      <c r="U314" s="1">
        <v>0</v>
      </c>
      <c r="V314" t="s">
        <v>903</v>
      </c>
      <c r="W314">
        <v>19</v>
      </c>
      <c r="X314" t="s">
        <v>903</v>
      </c>
      <c r="Y314" s="1">
        <v>1</v>
      </c>
      <c r="Z314" s="1" t="s">
        <v>5370</v>
      </c>
      <c r="AA314" s="26" t="str">
        <f t="shared" si="9"/>
        <v>0.1.ED.AN</v>
      </c>
    </row>
    <row r="315" spans="1:27" hidden="1" x14ac:dyDescent="0.2">
      <c r="B315" t="s">
        <v>215</v>
      </c>
      <c r="C315" t="s">
        <v>13</v>
      </c>
      <c r="D315" t="s">
        <v>13</v>
      </c>
      <c r="E315" t="s">
        <v>216</v>
      </c>
      <c r="F315" t="s">
        <v>2793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6">
        <f t="shared" si="8"/>
        <v>0</v>
      </c>
      <c r="U315" s="1"/>
      <c r="V315" t="s">
        <v>903</v>
      </c>
      <c r="W315">
        <v>19</v>
      </c>
      <c r="X315" t="s">
        <v>903</v>
      </c>
      <c r="Y315" s="1"/>
      <c r="Z315" s="1"/>
      <c r="AA315" s="26"/>
    </row>
    <row r="316" spans="1:27" hidden="1" x14ac:dyDescent="0.2">
      <c r="B316" t="s">
        <v>217</v>
      </c>
      <c r="C316" t="s">
        <v>9</v>
      </c>
      <c r="D316" t="s">
        <v>11</v>
      </c>
      <c r="E316" t="s">
        <v>218</v>
      </c>
      <c r="F316" t="s">
        <v>2794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6">
        <f t="shared" si="8"/>
        <v>0</v>
      </c>
      <c r="U316" s="1"/>
      <c r="V316" t="s">
        <v>903</v>
      </c>
      <c r="W316">
        <v>19</v>
      </c>
      <c r="X316" t="s">
        <v>903</v>
      </c>
      <c r="Y316" s="1"/>
      <c r="Z316" s="1"/>
      <c r="AA316" s="26"/>
    </row>
    <row r="317" spans="1:27" x14ac:dyDescent="0.2">
      <c r="A317">
        <v>84</v>
      </c>
      <c r="B317" t="s">
        <v>217</v>
      </c>
      <c r="C317" t="s">
        <v>9</v>
      </c>
      <c r="D317" t="s">
        <v>5</v>
      </c>
      <c r="E317" t="s">
        <v>218</v>
      </c>
      <c r="F317" t="s">
        <v>2795</v>
      </c>
      <c r="G317" s="11">
        <v>9759.84</v>
      </c>
      <c r="H317" s="11">
        <v>105825.43000000001</v>
      </c>
      <c r="I317" s="11">
        <v>-11433.5</v>
      </c>
      <c r="J317" s="11">
        <v>84500.57</v>
      </c>
      <c r="K317" s="11">
        <v>-23424.69</v>
      </c>
      <c r="L317" s="11">
        <v>3037.65</v>
      </c>
      <c r="M317" s="11">
        <v>-17337.099999999999</v>
      </c>
      <c r="N317" s="11">
        <v>28373</v>
      </c>
      <c r="O317" s="11">
        <v>21412.45</v>
      </c>
      <c r="P317" s="11">
        <v>-41904.25</v>
      </c>
      <c r="Q317" s="11">
        <v>-28940.54</v>
      </c>
      <c r="R317" s="11">
        <v>-62340.160000000003</v>
      </c>
      <c r="S317" s="11">
        <v>55976.090000000004</v>
      </c>
      <c r="T317" s="6">
        <f t="shared" si="8"/>
        <v>7553.0687499999985</v>
      </c>
      <c r="U317" s="1">
        <v>0</v>
      </c>
      <c r="V317" t="s">
        <v>903</v>
      </c>
      <c r="W317">
        <v>19</v>
      </c>
      <c r="X317" t="s">
        <v>903</v>
      </c>
      <c r="Y317" s="1">
        <v>1</v>
      </c>
      <c r="Z317" s="1" t="s">
        <v>5376</v>
      </c>
      <c r="AA317" s="26" t="str">
        <f t="shared" si="9"/>
        <v>0.1.GD.ID</v>
      </c>
    </row>
    <row r="318" spans="1:27" x14ac:dyDescent="0.2">
      <c r="A318">
        <v>85</v>
      </c>
      <c r="B318" t="s">
        <v>217</v>
      </c>
      <c r="C318" t="s">
        <v>9</v>
      </c>
      <c r="D318" t="s">
        <v>12</v>
      </c>
      <c r="E318" t="s">
        <v>218</v>
      </c>
      <c r="F318" t="s">
        <v>2796</v>
      </c>
      <c r="G318" s="11">
        <v>-52258.880000000005</v>
      </c>
      <c r="H318" s="11">
        <v>82599.61</v>
      </c>
      <c r="I318" s="11">
        <v>38878.300000000003</v>
      </c>
      <c r="J318" s="11">
        <v>196343.64</v>
      </c>
      <c r="K318" s="11">
        <v>93852.94</v>
      </c>
      <c r="L318" s="11">
        <v>76496.47</v>
      </c>
      <c r="M318" s="11">
        <v>36208.83</v>
      </c>
      <c r="N318" s="11">
        <v>8867.82</v>
      </c>
      <c r="O318" s="11">
        <v>-14709.53</v>
      </c>
      <c r="P318" s="11">
        <v>-47976.13</v>
      </c>
      <c r="Q318" s="11">
        <v>66871.350000000006</v>
      </c>
      <c r="R318" s="11">
        <v>-71450.960000000006</v>
      </c>
      <c r="S318" s="11">
        <v>-27781.24</v>
      </c>
      <c r="T318" s="6">
        <f t="shared" si="8"/>
        <v>35496.856666666659</v>
      </c>
      <c r="U318" s="1">
        <v>0</v>
      </c>
      <c r="V318" t="s">
        <v>903</v>
      </c>
      <c r="W318">
        <v>19</v>
      </c>
      <c r="X318" t="s">
        <v>903</v>
      </c>
      <c r="Y318" s="1">
        <v>1</v>
      </c>
      <c r="Z318" s="1" t="s">
        <v>5377</v>
      </c>
      <c r="AA318" s="26" t="str">
        <f t="shared" si="9"/>
        <v>0.1.GD.OR</v>
      </c>
    </row>
    <row r="319" spans="1:27" x14ac:dyDescent="0.2">
      <c r="A319">
        <v>86</v>
      </c>
      <c r="B319" t="s">
        <v>217</v>
      </c>
      <c r="C319" t="s">
        <v>9</v>
      </c>
      <c r="D319" t="s">
        <v>6</v>
      </c>
      <c r="E319" t="s">
        <v>218</v>
      </c>
      <c r="F319" t="s">
        <v>2797</v>
      </c>
      <c r="G319" s="11">
        <v>21539.73</v>
      </c>
      <c r="H319" s="11">
        <v>243025.34</v>
      </c>
      <c r="I319" s="11">
        <v>-28451.73</v>
      </c>
      <c r="J319" s="11">
        <v>197083.52000000002</v>
      </c>
      <c r="K319" s="11">
        <v>-53039.130000000005</v>
      </c>
      <c r="L319" s="11">
        <v>6825.16</v>
      </c>
      <c r="M319" s="11">
        <v>-37170.1</v>
      </c>
      <c r="N319" s="11">
        <v>58476.9</v>
      </c>
      <c r="O319" s="11">
        <v>45204.47</v>
      </c>
      <c r="P319" s="11">
        <v>-71238.37</v>
      </c>
      <c r="Q319" s="11">
        <v>-63698.840000000004</v>
      </c>
      <c r="R319" s="11">
        <v>-138421.62</v>
      </c>
      <c r="S319" s="11">
        <v>125141.14</v>
      </c>
      <c r="T319" s="6">
        <f t="shared" si="8"/>
        <v>19328.002916666668</v>
      </c>
      <c r="U319" s="1">
        <v>0</v>
      </c>
      <c r="V319" t="s">
        <v>903</v>
      </c>
      <c r="W319">
        <v>19</v>
      </c>
      <c r="X319" t="s">
        <v>903</v>
      </c>
      <c r="Y319" s="1">
        <v>1</v>
      </c>
      <c r="Z319" s="1" t="s">
        <v>5378</v>
      </c>
      <c r="AA319" s="26" t="str">
        <f t="shared" si="9"/>
        <v>0.1.GD.WA</v>
      </c>
    </row>
    <row r="320" spans="1:27" x14ac:dyDescent="0.2">
      <c r="A320">
        <v>87</v>
      </c>
      <c r="B320" t="s">
        <v>219</v>
      </c>
      <c r="C320" t="s">
        <v>7</v>
      </c>
      <c r="D320" t="s">
        <v>4</v>
      </c>
      <c r="E320" t="s">
        <v>220</v>
      </c>
      <c r="F320" t="s">
        <v>2798</v>
      </c>
      <c r="G320" s="11">
        <v>6689.62</v>
      </c>
      <c r="H320" s="11">
        <v>-7457.39</v>
      </c>
      <c r="I320" s="11">
        <v>8656.27</v>
      </c>
      <c r="J320" s="11">
        <v>30087.45</v>
      </c>
      <c r="K320" s="11">
        <v>-19987.77</v>
      </c>
      <c r="L320" s="11">
        <v>-2065.4299999999998</v>
      </c>
      <c r="M320" s="11">
        <v>105662.56</v>
      </c>
      <c r="N320" s="11">
        <v>-41001.25</v>
      </c>
      <c r="O320" s="11">
        <v>6205.6900000000005</v>
      </c>
      <c r="P320" s="11">
        <v>-29612.43</v>
      </c>
      <c r="Q320" s="11">
        <v>106805.22</v>
      </c>
      <c r="R320" s="11">
        <v>-31253.100000000002</v>
      </c>
      <c r="S320" s="11">
        <v>63029.340000000004</v>
      </c>
      <c r="T320" s="6">
        <f t="shared" si="8"/>
        <v>13408.275000000001</v>
      </c>
      <c r="U320" s="1">
        <v>0</v>
      </c>
      <c r="V320" t="s">
        <v>903</v>
      </c>
      <c r="W320">
        <v>19</v>
      </c>
      <c r="X320" t="s">
        <v>903</v>
      </c>
      <c r="Y320" s="1">
        <v>1</v>
      </c>
      <c r="Z320" s="1" t="s">
        <v>5370</v>
      </c>
      <c r="AA320" s="26" t="str">
        <f t="shared" si="9"/>
        <v>0.1.ED.AN</v>
      </c>
    </row>
    <row r="321" spans="1:27" hidden="1" x14ac:dyDescent="0.2">
      <c r="B321" t="s">
        <v>219</v>
      </c>
      <c r="C321" t="s">
        <v>9</v>
      </c>
      <c r="D321" t="s">
        <v>4</v>
      </c>
      <c r="E321" t="s">
        <v>220</v>
      </c>
      <c r="F321" t="s">
        <v>2799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6">
        <f t="shared" si="8"/>
        <v>0</v>
      </c>
      <c r="U321" s="1"/>
      <c r="V321" t="s">
        <v>903</v>
      </c>
      <c r="W321">
        <v>19</v>
      </c>
      <c r="X321" t="s">
        <v>903</v>
      </c>
      <c r="Y321" s="1"/>
      <c r="Z321" s="1"/>
      <c r="AA321" s="26"/>
    </row>
    <row r="322" spans="1:27" x14ac:dyDescent="0.2">
      <c r="A322">
        <v>88</v>
      </c>
      <c r="B322" t="s">
        <v>221</v>
      </c>
      <c r="C322" t="s">
        <v>7</v>
      </c>
      <c r="D322" t="s">
        <v>4</v>
      </c>
      <c r="E322" t="s">
        <v>222</v>
      </c>
      <c r="F322" t="s">
        <v>2800</v>
      </c>
      <c r="G322" s="11">
        <v>3295.36</v>
      </c>
      <c r="H322" s="11">
        <v>1052.98</v>
      </c>
      <c r="I322" s="11">
        <v>1182.32</v>
      </c>
      <c r="J322" s="11">
        <v>-19389.11</v>
      </c>
      <c r="K322" s="11">
        <v>-14310.31</v>
      </c>
      <c r="L322" s="11">
        <v>2974.36</v>
      </c>
      <c r="M322" s="11">
        <v>-14223.880000000001</v>
      </c>
      <c r="N322" s="11">
        <v>57959.29</v>
      </c>
      <c r="O322" s="11">
        <v>-45057.3</v>
      </c>
      <c r="P322" s="11">
        <v>7097.9000000000005</v>
      </c>
      <c r="Q322" s="11">
        <v>18393.75</v>
      </c>
      <c r="R322" s="11">
        <v>3395</v>
      </c>
      <c r="S322" s="11">
        <v>-110585.32</v>
      </c>
      <c r="T322" s="6">
        <f t="shared" si="8"/>
        <v>-4547.4983333333339</v>
      </c>
      <c r="U322" s="1">
        <v>0</v>
      </c>
      <c r="V322" t="s">
        <v>903</v>
      </c>
      <c r="W322">
        <v>19</v>
      </c>
      <c r="X322" t="s">
        <v>903</v>
      </c>
      <c r="Y322" s="1">
        <v>1</v>
      </c>
      <c r="Z322" s="1" t="s">
        <v>5370</v>
      </c>
      <c r="AA322" s="26" t="str">
        <f t="shared" si="9"/>
        <v>0.1.ED.AN</v>
      </c>
    </row>
    <row r="323" spans="1:27" hidden="1" x14ac:dyDescent="0.2">
      <c r="B323" t="s">
        <v>221</v>
      </c>
      <c r="C323" t="s">
        <v>9</v>
      </c>
      <c r="D323" t="s">
        <v>4</v>
      </c>
      <c r="E323" t="s">
        <v>222</v>
      </c>
      <c r="F323" t="s">
        <v>2801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6">
        <f t="shared" si="8"/>
        <v>0</v>
      </c>
      <c r="U323" s="1"/>
      <c r="V323" t="s">
        <v>903</v>
      </c>
      <c r="W323">
        <v>19</v>
      </c>
      <c r="X323" t="s">
        <v>903</v>
      </c>
      <c r="Y323" s="1"/>
      <c r="Z323" s="1"/>
      <c r="AA323" s="26"/>
    </row>
    <row r="324" spans="1:27" x14ac:dyDescent="0.2">
      <c r="A324">
        <v>89</v>
      </c>
      <c r="B324" t="s">
        <v>223</v>
      </c>
      <c r="C324" t="s">
        <v>7</v>
      </c>
      <c r="D324" t="s">
        <v>4</v>
      </c>
      <c r="E324" t="s">
        <v>224</v>
      </c>
      <c r="F324" t="s">
        <v>2802</v>
      </c>
      <c r="G324" s="11">
        <v>685.21</v>
      </c>
      <c r="H324" s="11">
        <v>699.58</v>
      </c>
      <c r="I324" s="11">
        <v>-534.86</v>
      </c>
      <c r="J324" s="11">
        <v>-570.38</v>
      </c>
      <c r="K324" s="11">
        <v>-5040.46</v>
      </c>
      <c r="L324" s="11">
        <v>2361.0100000000002</v>
      </c>
      <c r="M324" s="11">
        <v>2474.56</v>
      </c>
      <c r="N324" s="11">
        <v>1505.97</v>
      </c>
      <c r="O324" s="11">
        <v>1498.44</v>
      </c>
      <c r="P324" s="11">
        <v>1552.06</v>
      </c>
      <c r="Q324" s="11">
        <v>-1094.53</v>
      </c>
      <c r="R324" s="11">
        <v>-1137.82</v>
      </c>
      <c r="S324" s="11">
        <v>-4521.26</v>
      </c>
      <c r="T324" s="6">
        <f t="shared" si="8"/>
        <v>-17.037916666666643</v>
      </c>
      <c r="U324" s="1">
        <v>0</v>
      </c>
      <c r="V324" t="s">
        <v>903</v>
      </c>
      <c r="W324">
        <v>19</v>
      </c>
      <c r="X324" t="s">
        <v>903</v>
      </c>
      <c r="Y324" s="1">
        <v>1</v>
      </c>
      <c r="Z324" s="1" t="s">
        <v>5370</v>
      </c>
      <c r="AA324" s="26" t="str">
        <f t="shared" si="9"/>
        <v>0.1.ED.AN</v>
      </c>
    </row>
    <row r="325" spans="1:27" hidden="1" x14ac:dyDescent="0.2">
      <c r="B325" t="s">
        <v>223</v>
      </c>
      <c r="C325" t="s">
        <v>9</v>
      </c>
      <c r="D325" t="s">
        <v>4</v>
      </c>
      <c r="E325" t="s">
        <v>224</v>
      </c>
      <c r="F325" t="s">
        <v>2803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6">
        <f t="shared" si="8"/>
        <v>0</v>
      </c>
      <c r="U325" s="1"/>
      <c r="V325" t="s">
        <v>903</v>
      </c>
      <c r="W325">
        <v>19</v>
      </c>
      <c r="X325" t="s">
        <v>903</v>
      </c>
      <c r="Y325" s="1"/>
      <c r="Z325" s="1"/>
      <c r="AA325" s="26"/>
    </row>
    <row r="326" spans="1:27" x14ac:dyDescent="0.2">
      <c r="A326">
        <v>90</v>
      </c>
      <c r="B326" t="s">
        <v>225</v>
      </c>
      <c r="C326" t="s">
        <v>7</v>
      </c>
      <c r="D326" t="s">
        <v>4</v>
      </c>
      <c r="E326" t="s">
        <v>226</v>
      </c>
      <c r="F326" t="s">
        <v>2804</v>
      </c>
      <c r="G326" s="11">
        <v>-2002.65</v>
      </c>
      <c r="H326" s="11">
        <v>-2654.08</v>
      </c>
      <c r="I326" s="11">
        <v>-2632.07</v>
      </c>
      <c r="J326" s="11">
        <v>818.04</v>
      </c>
      <c r="K326" s="11">
        <v>203.69</v>
      </c>
      <c r="L326" s="11">
        <v>7666.83</v>
      </c>
      <c r="M326" s="11">
        <v>-13898.59</v>
      </c>
      <c r="N326" s="11">
        <v>22178.49</v>
      </c>
      <c r="O326" s="11">
        <v>-34326.54</v>
      </c>
      <c r="P326" s="11">
        <v>-8022.2</v>
      </c>
      <c r="Q326" s="11">
        <v>-5845.77</v>
      </c>
      <c r="R326" s="11">
        <v>13753.58</v>
      </c>
      <c r="S326" s="11">
        <v>15965.29</v>
      </c>
      <c r="T326" s="6">
        <f t="shared" si="8"/>
        <v>-1314.7749999999996</v>
      </c>
      <c r="U326" s="1">
        <v>0</v>
      </c>
      <c r="V326" t="s">
        <v>903</v>
      </c>
      <c r="W326">
        <v>19</v>
      </c>
      <c r="X326" t="s">
        <v>903</v>
      </c>
      <c r="Y326" s="1">
        <v>1</v>
      </c>
      <c r="Z326" s="1" t="s">
        <v>5370</v>
      </c>
      <c r="AA326" s="26" t="str">
        <f t="shared" si="9"/>
        <v>0.1.ED.AN</v>
      </c>
    </row>
    <row r="327" spans="1:27" hidden="1" x14ac:dyDescent="0.2">
      <c r="B327" t="s">
        <v>225</v>
      </c>
      <c r="C327" t="s">
        <v>9</v>
      </c>
      <c r="D327" t="s">
        <v>4</v>
      </c>
      <c r="E327" t="s">
        <v>226</v>
      </c>
      <c r="F327" t="s">
        <v>2805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6">
        <f t="shared" ref="T327:T390" si="10">(G327+S327+SUM(H327:R327)*2)/24</f>
        <v>0</v>
      </c>
      <c r="U327" s="1"/>
      <c r="V327" t="s">
        <v>903</v>
      </c>
      <c r="W327">
        <v>19</v>
      </c>
      <c r="X327" t="s">
        <v>903</v>
      </c>
      <c r="Y327" s="1"/>
      <c r="Z327" s="1"/>
      <c r="AA327" s="26"/>
    </row>
    <row r="328" spans="1:27" x14ac:dyDescent="0.2">
      <c r="A328">
        <v>91</v>
      </c>
      <c r="B328" t="s">
        <v>227</v>
      </c>
      <c r="C328" t="s">
        <v>7</v>
      </c>
      <c r="D328" t="s">
        <v>4</v>
      </c>
      <c r="E328" t="s">
        <v>228</v>
      </c>
      <c r="F328" t="s">
        <v>2806</v>
      </c>
      <c r="G328" s="11">
        <v>1617.66</v>
      </c>
      <c r="H328" s="11">
        <v>7.21</v>
      </c>
      <c r="I328" s="11">
        <v>7.04</v>
      </c>
      <c r="J328" s="11">
        <v>-2596.7200000000003</v>
      </c>
      <c r="K328" s="11">
        <v>2707.26</v>
      </c>
      <c r="L328" s="11">
        <v>1067.82</v>
      </c>
      <c r="M328" s="11">
        <v>1103.68</v>
      </c>
      <c r="N328" s="11">
        <v>-3318.36</v>
      </c>
      <c r="O328" s="11">
        <v>-26205.96</v>
      </c>
      <c r="P328" s="11">
        <v>30409.64</v>
      </c>
      <c r="Q328" s="11">
        <v>5614.78</v>
      </c>
      <c r="R328" s="11">
        <v>-13062.76</v>
      </c>
      <c r="S328" s="11">
        <v>-11041.54</v>
      </c>
      <c r="T328" s="6">
        <f t="shared" si="10"/>
        <v>-748.19250000000011</v>
      </c>
      <c r="U328" s="1">
        <v>0</v>
      </c>
      <c r="V328" t="s">
        <v>903</v>
      </c>
      <c r="W328">
        <v>19</v>
      </c>
      <c r="X328" t="s">
        <v>903</v>
      </c>
      <c r="Y328" s="1">
        <v>1</v>
      </c>
      <c r="Z328" s="1" t="s">
        <v>5370</v>
      </c>
      <c r="AA328" s="26" t="str">
        <f t="shared" ref="AA328:AA389" si="11">U328&amp;"."&amp;Y328&amp;"."&amp;Z328</f>
        <v>0.1.ED.AN</v>
      </c>
    </row>
    <row r="329" spans="1:27" hidden="1" x14ac:dyDescent="0.2">
      <c r="B329" t="s">
        <v>227</v>
      </c>
      <c r="C329" t="s">
        <v>9</v>
      </c>
      <c r="D329" t="s">
        <v>4</v>
      </c>
      <c r="E329" t="s">
        <v>228</v>
      </c>
      <c r="F329" t="s">
        <v>2807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6">
        <f t="shared" si="10"/>
        <v>0</v>
      </c>
      <c r="U329" s="1"/>
      <c r="V329" t="s">
        <v>903</v>
      </c>
      <c r="W329">
        <v>19</v>
      </c>
      <c r="X329" t="s">
        <v>903</v>
      </c>
      <c r="Y329" s="1"/>
      <c r="Z329" s="1"/>
      <c r="AA329" s="26"/>
    </row>
    <row r="330" spans="1:27" x14ac:dyDescent="0.2">
      <c r="A330">
        <v>92</v>
      </c>
      <c r="B330" t="s">
        <v>229</v>
      </c>
      <c r="C330" t="s">
        <v>7</v>
      </c>
      <c r="D330" t="s">
        <v>4</v>
      </c>
      <c r="E330" t="s">
        <v>230</v>
      </c>
      <c r="F330" t="s">
        <v>2808</v>
      </c>
      <c r="G330" s="11">
        <v>2504.19</v>
      </c>
      <c r="H330" s="11">
        <v>2556.7200000000003</v>
      </c>
      <c r="I330" s="11">
        <v>422.26</v>
      </c>
      <c r="J330" s="11">
        <v>48.78</v>
      </c>
      <c r="K330" s="11">
        <v>-3592.39</v>
      </c>
      <c r="L330" s="11">
        <v>-3584.01</v>
      </c>
      <c r="M330" s="11">
        <v>-5785.59</v>
      </c>
      <c r="N330" s="11">
        <v>-1311.65</v>
      </c>
      <c r="O330" s="11">
        <v>-1992.96</v>
      </c>
      <c r="P330" s="11">
        <v>2403.2000000000003</v>
      </c>
      <c r="Q330" s="11">
        <v>909.74</v>
      </c>
      <c r="R330" s="11">
        <v>930.95</v>
      </c>
      <c r="S330" s="11">
        <v>3327.23</v>
      </c>
      <c r="T330" s="6">
        <f t="shared" si="10"/>
        <v>-506.60333333333324</v>
      </c>
      <c r="U330" s="1">
        <v>0</v>
      </c>
      <c r="V330" t="s">
        <v>903</v>
      </c>
      <c r="W330">
        <v>19</v>
      </c>
      <c r="X330" t="s">
        <v>903</v>
      </c>
      <c r="Y330" s="1">
        <v>1</v>
      </c>
      <c r="Z330" s="1" t="s">
        <v>5370</v>
      </c>
      <c r="AA330" s="26" t="str">
        <f t="shared" si="11"/>
        <v>0.1.ED.AN</v>
      </c>
    </row>
    <row r="331" spans="1:27" hidden="1" x14ac:dyDescent="0.2">
      <c r="B331" t="s">
        <v>229</v>
      </c>
      <c r="C331" t="s">
        <v>9</v>
      </c>
      <c r="D331" t="s">
        <v>4</v>
      </c>
      <c r="E331" t="s">
        <v>230</v>
      </c>
      <c r="F331" t="s">
        <v>2809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6">
        <f t="shared" si="10"/>
        <v>0</v>
      </c>
      <c r="U331" s="1"/>
      <c r="V331" t="s">
        <v>903</v>
      </c>
      <c r="W331">
        <v>19</v>
      </c>
      <c r="X331" t="s">
        <v>903</v>
      </c>
      <c r="Y331" s="1"/>
      <c r="Z331" s="1"/>
      <c r="AA331" s="26"/>
    </row>
    <row r="332" spans="1:27" hidden="1" x14ac:dyDescent="0.2">
      <c r="B332" t="s">
        <v>1177</v>
      </c>
      <c r="C332" t="s">
        <v>9</v>
      </c>
      <c r="D332" t="s">
        <v>4</v>
      </c>
      <c r="E332" t="s">
        <v>1178</v>
      </c>
      <c r="F332" t="s">
        <v>2810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6">
        <f t="shared" si="10"/>
        <v>0</v>
      </c>
      <c r="U332" s="1"/>
      <c r="V332" t="s">
        <v>903</v>
      </c>
      <c r="W332">
        <v>19</v>
      </c>
      <c r="X332" t="s">
        <v>903</v>
      </c>
      <c r="Y332" s="1"/>
      <c r="Z332" s="1"/>
      <c r="AA332" s="26"/>
    </row>
    <row r="333" spans="1:27" hidden="1" x14ac:dyDescent="0.2">
      <c r="B333" t="s">
        <v>1177</v>
      </c>
      <c r="C333" t="s">
        <v>9</v>
      </c>
      <c r="D333" t="s">
        <v>12</v>
      </c>
      <c r="E333" t="s">
        <v>1178</v>
      </c>
      <c r="F333" t="s">
        <v>2811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6">
        <f t="shared" si="10"/>
        <v>0</v>
      </c>
      <c r="U333" s="1"/>
      <c r="V333" t="s">
        <v>903</v>
      </c>
      <c r="W333">
        <v>19</v>
      </c>
      <c r="X333" t="s">
        <v>903</v>
      </c>
      <c r="Y333" s="1"/>
      <c r="Z333" s="1"/>
      <c r="AA333" s="26"/>
    </row>
    <row r="334" spans="1:27" x14ac:dyDescent="0.2">
      <c r="A334">
        <v>93</v>
      </c>
      <c r="B334" t="s">
        <v>231</v>
      </c>
      <c r="C334" t="s">
        <v>13</v>
      </c>
      <c r="D334" t="s">
        <v>13</v>
      </c>
      <c r="E334" t="s">
        <v>232</v>
      </c>
      <c r="F334" t="s">
        <v>2812</v>
      </c>
      <c r="G334" s="11">
        <v>79628.150000000009</v>
      </c>
      <c r="H334" s="11">
        <v>72284.400000000009</v>
      </c>
      <c r="I334" s="11">
        <v>64940.65</v>
      </c>
      <c r="J334" s="11">
        <v>57596.9</v>
      </c>
      <c r="K334" s="11">
        <v>50253.15</v>
      </c>
      <c r="L334" s="11">
        <v>42909.4</v>
      </c>
      <c r="M334" s="11">
        <v>35565.65</v>
      </c>
      <c r="N334" s="11">
        <v>28221.9</v>
      </c>
      <c r="O334" s="11">
        <v>20878.150000000001</v>
      </c>
      <c r="P334" s="11">
        <v>13534.4</v>
      </c>
      <c r="Q334" s="11">
        <v>6190.6500000000005</v>
      </c>
      <c r="R334" s="11">
        <v>-1153.1000000000001</v>
      </c>
      <c r="S334" s="11">
        <v>0</v>
      </c>
      <c r="T334" s="6">
        <f t="shared" si="10"/>
        <v>35919.685416666682</v>
      </c>
      <c r="U334" s="1">
        <v>0</v>
      </c>
      <c r="V334" t="s">
        <v>903</v>
      </c>
      <c r="W334">
        <v>19</v>
      </c>
      <c r="X334" t="s">
        <v>903</v>
      </c>
      <c r="Y334" s="1">
        <v>4</v>
      </c>
      <c r="Z334" s="1" t="s">
        <v>5366</v>
      </c>
      <c r="AA334" s="26" t="str">
        <f t="shared" si="11"/>
        <v>0.4.CD.AA</v>
      </c>
    </row>
    <row r="335" spans="1:27" hidden="1" x14ac:dyDescent="0.2">
      <c r="B335" t="s">
        <v>233</v>
      </c>
      <c r="C335" t="s">
        <v>7</v>
      </c>
      <c r="D335" t="s">
        <v>4</v>
      </c>
      <c r="E335" t="s">
        <v>234</v>
      </c>
      <c r="F335" t="s">
        <v>2813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6">
        <f t="shared" si="10"/>
        <v>0</v>
      </c>
      <c r="U335" s="1"/>
      <c r="V335" t="s">
        <v>903</v>
      </c>
      <c r="W335">
        <v>19</v>
      </c>
      <c r="X335" t="s">
        <v>903</v>
      </c>
      <c r="Y335" s="1"/>
      <c r="Z335" s="1"/>
      <c r="AA335" s="26"/>
    </row>
    <row r="336" spans="1:27" hidden="1" x14ac:dyDescent="0.2">
      <c r="B336" t="s">
        <v>233</v>
      </c>
      <c r="C336" t="s">
        <v>13</v>
      </c>
      <c r="D336" t="s">
        <v>13</v>
      </c>
      <c r="E336" t="s">
        <v>234</v>
      </c>
      <c r="F336" t="s">
        <v>2814</v>
      </c>
      <c r="G336" s="11">
        <v>999999.98</v>
      </c>
      <c r="H336" s="11">
        <v>833333.31</v>
      </c>
      <c r="I336" s="11">
        <v>666666.64</v>
      </c>
      <c r="J336" s="11">
        <v>499999.97000000003</v>
      </c>
      <c r="K336" s="11">
        <v>333333.3</v>
      </c>
      <c r="L336" s="11">
        <v>166666.63</v>
      </c>
      <c r="M336" s="11">
        <v>-0.04</v>
      </c>
      <c r="N336" s="11">
        <v>1833333.29</v>
      </c>
      <c r="O336" s="11">
        <v>1666666.62</v>
      </c>
      <c r="P336" s="11">
        <v>1499999.95</v>
      </c>
      <c r="Q336" s="11">
        <v>1333333.28</v>
      </c>
      <c r="R336" s="11">
        <v>1166666.6100000001</v>
      </c>
      <c r="S336" s="11">
        <v>999999.94000000006</v>
      </c>
      <c r="T336" s="6">
        <f t="shared" si="10"/>
        <v>916666.62666666659</v>
      </c>
      <c r="U336" s="1">
        <v>23</v>
      </c>
      <c r="V336" t="s">
        <v>903</v>
      </c>
      <c r="W336">
        <v>19</v>
      </c>
      <c r="X336" t="s">
        <v>903</v>
      </c>
      <c r="Y336" s="1">
        <v>0</v>
      </c>
      <c r="Z336" s="1">
        <v>0</v>
      </c>
      <c r="AA336" s="26" t="str">
        <f t="shared" si="11"/>
        <v>23.0.0</v>
      </c>
    </row>
    <row r="337" spans="1:27" hidden="1" x14ac:dyDescent="0.2">
      <c r="B337" t="s">
        <v>1179</v>
      </c>
      <c r="C337" t="s">
        <v>13</v>
      </c>
      <c r="D337" t="s">
        <v>13</v>
      </c>
      <c r="E337" t="s">
        <v>1180</v>
      </c>
      <c r="F337" t="s">
        <v>2815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6">
        <f t="shared" si="10"/>
        <v>0</v>
      </c>
      <c r="U337" s="1"/>
      <c r="V337" t="s">
        <v>903</v>
      </c>
      <c r="W337">
        <v>19</v>
      </c>
      <c r="X337" t="s">
        <v>903</v>
      </c>
      <c r="Y337" s="1"/>
      <c r="Z337" s="1"/>
      <c r="AA337" s="26"/>
    </row>
    <row r="338" spans="1:27" x14ac:dyDescent="0.2">
      <c r="A338">
        <v>94</v>
      </c>
      <c r="B338" t="s">
        <v>235</v>
      </c>
      <c r="C338" t="s">
        <v>13</v>
      </c>
      <c r="D338" t="s">
        <v>13</v>
      </c>
      <c r="E338" t="s">
        <v>236</v>
      </c>
      <c r="F338" t="s">
        <v>2816</v>
      </c>
      <c r="G338" s="11">
        <v>31980.780000000002</v>
      </c>
      <c r="H338" s="11">
        <v>41782.92</v>
      </c>
      <c r="I338" s="11">
        <v>51329.19</v>
      </c>
      <c r="J338" s="11">
        <v>31298.95</v>
      </c>
      <c r="K338" s="11">
        <v>45949.11</v>
      </c>
      <c r="L338" s="11">
        <v>57664.68</v>
      </c>
      <c r="M338" s="11">
        <v>27349.14</v>
      </c>
      <c r="N338" s="11">
        <v>40161.49</v>
      </c>
      <c r="O338" s="11">
        <v>52188.97</v>
      </c>
      <c r="P338" s="11">
        <v>27575.48</v>
      </c>
      <c r="Q338" s="11">
        <v>42548.07</v>
      </c>
      <c r="R338" s="11">
        <v>53087.42</v>
      </c>
      <c r="S338" s="11">
        <v>30982.33</v>
      </c>
      <c r="T338" s="6">
        <f t="shared" si="10"/>
        <v>41868.081249999996</v>
      </c>
      <c r="U338" s="1">
        <v>0</v>
      </c>
      <c r="V338" t="s">
        <v>903</v>
      </c>
      <c r="W338">
        <v>19</v>
      </c>
      <c r="X338" t="s">
        <v>903</v>
      </c>
      <c r="Y338" s="1">
        <v>4</v>
      </c>
      <c r="Z338" s="1" t="s">
        <v>5366</v>
      </c>
      <c r="AA338" s="26" t="str">
        <f t="shared" si="11"/>
        <v>0.4.CD.AA</v>
      </c>
    </row>
    <row r="339" spans="1:27" x14ac:dyDescent="0.2">
      <c r="A339">
        <v>95</v>
      </c>
      <c r="B339" t="s">
        <v>237</v>
      </c>
      <c r="C339" t="s">
        <v>13</v>
      </c>
      <c r="D339" t="s">
        <v>13</v>
      </c>
      <c r="E339" t="s">
        <v>238</v>
      </c>
      <c r="F339" t="s">
        <v>2817</v>
      </c>
      <c r="G339" s="11">
        <v>204821.22</v>
      </c>
      <c r="H339" s="11">
        <v>128929.26000000001</v>
      </c>
      <c r="I339" s="11">
        <v>141355.54</v>
      </c>
      <c r="J339" s="11">
        <v>118826.76000000001</v>
      </c>
      <c r="K339" s="11">
        <v>108834.04000000001</v>
      </c>
      <c r="L339" s="11">
        <v>104239.37</v>
      </c>
      <c r="M339" s="11">
        <v>34724.400000000001</v>
      </c>
      <c r="N339" s="11">
        <v>4524.1500000000005</v>
      </c>
      <c r="O339" s="11">
        <v>19114.2</v>
      </c>
      <c r="P339" s="11">
        <v>15714.2</v>
      </c>
      <c r="Q339" s="11">
        <v>1215910.97</v>
      </c>
      <c r="R339" s="11">
        <v>1407337.28</v>
      </c>
      <c r="S339" s="11">
        <v>723099.41</v>
      </c>
      <c r="T339" s="6">
        <f t="shared" si="10"/>
        <v>313622.54041666666</v>
      </c>
      <c r="U339" s="1">
        <v>0</v>
      </c>
      <c r="V339" t="s">
        <v>903</v>
      </c>
      <c r="W339">
        <v>19</v>
      </c>
      <c r="X339" t="s">
        <v>903</v>
      </c>
      <c r="Y339" s="1">
        <v>4</v>
      </c>
      <c r="Z339" s="1" t="s">
        <v>5366</v>
      </c>
      <c r="AA339" s="26" t="str">
        <f t="shared" si="11"/>
        <v>0.4.CD.AA</v>
      </c>
    </row>
    <row r="340" spans="1:27" x14ac:dyDescent="0.2">
      <c r="A340">
        <v>96</v>
      </c>
      <c r="B340" t="s">
        <v>239</v>
      </c>
      <c r="C340" t="s">
        <v>13</v>
      </c>
      <c r="D340" t="s">
        <v>13</v>
      </c>
      <c r="E340" t="s">
        <v>240</v>
      </c>
      <c r="F340" t="s">
        <v>2818</v>
      </c>
      <c r="G340" s="11">
        <v>625896.63</v>
      </c>
      <c r="H340" s="11">
        <v>774347.76</v>
      </c>
      <c r="I340" s="11">
        <v>922798.93</v>
      </c>
      <c r="J340" s="11">
        <v>1071250.1000000001</v>
      </c>
      <c r="K340" s="11">
        <v>1219701.27</v>
      </c>
      <c r="L340" s="11">
        <v>1368152.44</v>
      </c>
      <c r="M340" s="11">
        <v>1499515.77</v>
      </c>
      <c r="N340" s="11">
        <v>1691945.33</v>
      </c>
      <c r="O340" s="11">
        <v>1884374.25</v>
      </c>
      <c r="P340" s="11">
        <v>2075977.59</v>
      </c>
      <c r="Q340" s="11">
        <v>1372661.28</v>
      </c>
      <c r="R340" s="11">
        <v>1508572.4100000001</v>
      </c>
      <c r="S340" s="11">
        <v>637162.49</v>
      </c>
      <c r="T340" s="6">
        <f t="shared" si="10"/>
        <v>1335068.8908333334</v>
      </c>
      <c r="U340" s="1">
        <v>0</v>
      </c>
      <c r="V340" t="s">
        <v>903</v>
      </c>
      <c r="W340">
        <v>19</v>
      </c>
      <c r="X340" t="s">
        <v>903</v>
      </c>
      <c r="Y340" s="1">
        <v>4</v>
      </c>
      <c r="Z340" s="1" t="s">
        <v>5366</v>
      </c>
      <c r="AA340" s="26" t="str">
        <f t="shared" si="11"/>
        <v>0.4.CD.AA</v>
      </c>
    </row>
    <row r="341" spans="1:27" hidden="1" x14ac:dyDescent="0.2">
      <c r="B341" t="s">
        <v>1181</v>
      </c>
      <c r="C341" t="s">
        <v>13</v>
      </c>
      <c r="D341" t="s">
        <v>13</v>
      </c>
      <c r="E341" t="s">
        <v>1182</v>
      </c>
      <c r="F341" t="s">
        <v>2819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6">
        <f t="shared" si="10"/>
        <v>0</v>
      </c>
      <c r="U341" s="1"/>
      <c r="V341" t="s">
        <v>903</v>
      </c>
      <c r="W341">
        <v>19</v>
      </c>
      <c r="X341" t="s">
        <v>903</v>
      </c>
      <c r="Y341" s="1"/>
      <c r="Z341" s="1"/>
      <c r="AA341" s="26"/>
    </row>
    <row r="342" spans="1:27" hidden="1" x14ac:dyDescent="0.2">
      <c r="B342" t="s">
        <v>1183</v>
      </c>
      <c r="C342" t="s">
        <v>13</v>
      </c>
      <c r="D342" t="s">
        <v>13</v>
      </c>
      <c r="E342" t="s">
        <v>1184</v>
      </c>
      <c r="F342" t="s">
        <v>2820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6">
        <f t="shared" si="10"/>
        <v>0</v>
      </c>
      <c r="U342" s="1"/>
      <c r="V342" t="s">
        <v>903</v>
      </c>
      <c r="W342">
        <v>19</v>
      </c>
      <c r="X342" t="s">
        <v>903</v>
      </c>
      <c r="Y342" s="1"/>
      <c r="Z342" s="1"/>
      <c r="AA342" s="26"/>
    </row>
    <row r="343" spans="1:27" hidden="1" x14ac:dyDescent="0.2">
      <c r="B343" t="s">
        <v>241</v>
      </c>
      <c r="C343" t="s">
        <v>13</v>
      </c>
      <c r="D343" t="s">
        <v>13</v>
      </c>
      <c r="E343" t="s">
        <v>242</v>
      </c>
      <c r="F343" t="s">
        <v>2821</v>
      </c>
      <c r="G343" s="11">
        <v>88074.180000000008</v>
      </c>
      <c r="H343" s="11">
        <v>86994.6</v>
      </c>
      <c r="I343" s="11">
        <v>110097.39</v>
      </c>
      <c r="J343" s="11">
        <v>72972.759999999995</v>
      </c>
      <c r="K343" s="11">
        <v>75345.919999999998</v>
      </c>
      <c r="L343" s="11">
        <v>152556.81</v>
      </c>
      <c r="M343" s="11">
        <v>105753.92</v>
      </c>
      <c r="N343" s="11">
        <v>192445.83000000002</v>
      </c>
      <c r="O343" s="11">
        <v>217509.56</v>
      </c>
      <c r="P343" s="11">
        <v>183785</v>
      </c>
      <c r="Q343" s="11">
        <v>243657.7</v>
      </c>
      <c r="R343" s="11">
        <v>236441.94</v>
      </c>
      <c r="S343" s="11">
        <v>379132.08</v>
      </c>
      <c r="T343" s="6">
        <f t="shared" si="10"/>
        <v>159263.71333333335</v>
      </c>
      <c r="U343" s="1">
        <v>23</v>
      </c>
      <c r="V343" t="s">
        <v>903</v>
      </c>
      <c r="W343">
        <v>19</v>
      </c>
      <c r="X343" t="s">
        <v>903</v>
      </c>
      <c r="Y343" s="1">
        <v>0</v>
      </c>
      <c r="Z343" s="1">
        <v>0</v>
      </c>
      <c r="AA343" s="26" t="str">
        <f t="shared" si="11"/>
        <v>23.0.0</v>
      </c>
    </row>
    <row r="344" spans="1:27" hidden="1" x14ac:dyDescent="0.2">
      <c r="B344" t="s">
        <v>243</v>
      </c>
      <c r="C344" t="s">
        <v>13</v>
      </c>
      <c r="D344" t="s">
        <v>13</v>
      </c>
      <c r="E344" t="s">
        <v>244</v>
      </c>
      <c r="F344" t="s">
        <v>2822</v>
      </c>
      <c r="G344" s="11">
        <v>4138782</v>
      </c>
      <c r="H344" s="11">
        <v>4138782</v>
      </c>
      <c r="I344" s="11">
        <v>4138782</v>
      </c>
      <c r="J344" s="11">
        <v>4706127</v>
      </c>
      <c r="K344" s="11">
        <v>4706127</v>
      </c>
      <c r="L344" s="11">
        <v>4706127</v>
      </c>
      <c r="M344" s="11">
        <v>2249909</v>
      </c>
      <c r="N344" s="11">
        <v>2249909</v>
      </c>
      <c r="O344" s="11">
        <v>2249909</v>
      </c>
      <c r="P344" s="11">
        <v>3430337</v>
      </c>
      <c r="Q344" s="11">
        <v>3430337</v>
      </c>
      <c r="R344" s="11">
        <v>3430337</v>
      </c>
      <c r="S344" s="11">
        <v>3021512</v>
      </c>
      <c r="T344" s="6">
        <f t="shared" si="10"/>
        <v>3584735.8333333335</v>
      </c>
      <c r="U344" s="1">
        <v>46</v>
      </c>
      <c r="V344" t="s">
        <v>903</v>
      </c>
      <c r="W344">
        <v>19</v>
      </c>
      <c r="X344" t="s">
        <v>903</v>
      </c>
      <c r="Y344" s="1">
        <v>0</v>
      </c>
      <c r="Z344" s="1">
        <v>0</v>
      </c>
      <c r="AA344" s="26" t="str">
        <f t="shared" si="11"/>
        <v>46.0.0</v>
      </c>
    </row>
    <row r="345" spans="1:27" hidden="1" x14ac:dyDescent="0.2">
      <c r="B345" t="s">
        <v>245</v>
      </c>
      <c r="C345" t="s">
        <v>13</v>
      </c>
      <c r="D345" t="s">
        <v>13</v>
      </c>
      <c r="E345" t="s">
        <v>246</v>
      </c>
      <c r="F345" t="s">
        <v>2823</v>
      </c>
      <c r="G345" s="11">
        <v>1092593</v>
      </c>
      <c r="H345" s="11">
        <v>1092593</v>
      </c>
      <c r="I345" s="11">
        <v>1092593</v>
      </c>
      <c r="J345" s="11">
        <v>924693</v>
      </c>
      <c r="K345" s="11">
        <v>924693</v>
      </c>
      <c r="L345" s="11">
        <v>924693</v>
      </c>
      <c r="M345" s="11">
        <v>135475</v>
      </c>
      <c r="N345" s="11">
        <v>135475</v>
      </c>
      <c r="O345" s="11">
        <v>135475</v>
      </c>
      <c r="P345" s="11">
        <v>292503</v>
      </c>
      <c r="Q345" s="11">
        <v>292503</v>
      </c>
      <c r="R345" s="11">
        <v>292503</v>
      </c>
      <c r="S345" s="11">
        <v>853757</v>
      </c>
      <c r="T345" s="6">
        <f t="shared" si="10"/>
        <v>601364.5</v>
      </c>
      <c r="U345" s="1">
        <v>46</v>
      </c>
      <c r="V345" t="s">
        <v>903</v>
      </c>
      <c r="W345">
        <v>19</v>
      </c>
      <c r="X345" t="s">
        <v>903</v>
      </c>
      <c r="Y345" s="1">
        <v>0</v>
      </c>
      <c r="Z345" s="1">
        <v>0</v>
      </c>
      <c r="AA345" s="26" t="str">
        <f t="shared" si="11"/>
        <v>46.0.0</v>
      </c>
    </row>
    <row r="346" spans="1:27" hidden="1" x14ac:dyDescent="0.2">
      <c r="B346" t="s">
        <v>1185</v>
      </c>
      <c r="C346" t="s">
        <v>13</v>
      </c>
      <c r="D346" t="s">
        <v>13</v>
      </c>
      <c r="E346" t="s">
        <v>247</v>
      </c>
      <c r="F346" t="s">
        <v>2824</v>
      </c>
      <c r="G346" s="11">
        <v>0</v>
      </c>
      <c r="H346" s="11">
        <v>2543160.88</v>
      </c>
      <c r="I346" s="11">
        <v>1644787.9</v>
      </c>
      <c r="J346" s="11">
        <v>2349025.87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11688020.68</v>
      </c>
      <c r="R346" s="11">
        <v>12790334.92</v>
      </c>
      <c r="S346" s="11">
        <v>13968399.77</v>
      </c>
      <c r="T346" s="6">
        <f t="shared" si="10"/>
        <v>3166627.51125</v>
      </c>
      <c r="U346" s="1">
        <v>46</v>
      </c>
      <c r="V346" t="s">
        <v>903</v>
      </c>
      <c r="W346">
        <v>19</v>
      </c>
      <c r="X346" t="s">
        <v>903</v>
      </c>
      <c r="Y346" s="1">
        <v>0</v>
      </c>
      <c r="Z346" s="1">
        <v>0</v>
      </c>
      <c r="AA346" s="26" t="str">
        <f t="shared" si="11"/>
        <v>46.0.0</v>
      </c>
    </row>
    <row r="347" spans="1:27" hidden="1" x14ac:dyDescent="0.2">
      <c r="B347" t="s">
        <v>248</v>
      </c>
      <c r="C347" t="s">
        <v>13</v>
      </c>
      <c r="D347" t="s">
        <v>13</v>
      </c>
      <c r="E347" t="s">
        <v>247</v>
      </c>
      <c r="F347" t="s">
        <v>2825</v>
      </c>
      <c r="G347" s="11">
        <v>7265425.9100000001</v>
      </c>
      <c r="H347" s="11">
        <v>10626036.199999999</v>
      </c>
      <c r="I347" s="11">
        <v>9987725.7699999996</v>
      </c>
      <c r="J347" s="11">
        <v>10554626.93</v>
      </c>
      <c r="K347" s="11">
        <v>7958905.5300000003</v>
      </c>
      <c r="L347" s="11">
        <v>17331140.780000001</v>
      </c>
      <c r="M347" s="11">
        <v>21119500.690000001</v>
      </c>
      <c r="N347" s="11">
        <v>24802879.77</v>
      </c>
      <c r="O347" s="11">
        <v>25756526.449999999</v>
      </c>
      <c r="P347" s="11">
        <v>25178447.210000001</v>
      </c>
      <c r="Q347" s="11">
        <v>12194100.119999999</v>
      </c>
      <c r="R347" s="11">
        <v>15247187.060000001</v>
      </c>
      <c r="S347" s="11">
        <v>19574858.079999998</v>
      </c>
      <c r="T347" s="6">
        <f t="shared" si="10"/>
        <v>16181434.875416668</v>
      </c>
      <c r="U347" s="1">
        <v>46</v>
      </c>
      <c r="V347" t="s">
        <v>903</v>
      </c>
      <c r="W347">
        <v>19</v>
      </c>
      <c r="X347" t="s">
        <v>903</v>
      </c>
      <c r="Y347" s="1">
        <v>0</v>
      </c>
      <c r="Z347" s="1">
        <v>0</v>
      </c>
      <c r="AA347" s="26" t="str">
        <f t="shared" si="11"/>
        <v>46.0.0</v>
      </c>
    </row>
    <row r="348" spans="1:27" hidden="1" x14ac:dyDescent="0.2">
      <c r="B348" t="s">
        <v>1186</v>
      </c>
      <c r="C348" t="s">
        <v>13</v>
      </c>
      <c r="D348" t="s">
        <v>13</v>
      </c>
      <c r="E348" t="s">
        <v>1187</v>
      </c>
      <c r="F348" t="s">
        <v>2826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6">
        <f t="shared" si="10"/>
        <v>0</v>
      </c>
      <c r="U348" s="1"/>
      <c r="V348" t="s">
        <v>903</v>
      </c>
      <c r="W348">
        <v>19</v>
      </c>
      <c r="X348" t="s">
        <v>903</v>
      </c>
      <c r="Y348" s="1"/>
      <c r="Z348" s="1"/>
      <c r="AA348" s="26"/>
    </row>
    <row r="349" spans="1:27" hidden="1" x14ac:dyDescent="0.2">
      <c r="B349" t="s">
        <v>249</v>
      </c>
      <c r="C349" t="s">
        <v>13</v>
      </c>
      <c r="D349" t="s">
        <v>13</v>
      </c>
      <c r="E349" t="s">
        <v>250</v>
      </c>
      <c r="F349" t="s">
        <v>2827</v>
      </c>
      <c r="G349" s="11">
        <v>0</v>
      </c>
      <c r="H349" s="11">
        <v>0</v>
      </c>
      <c r="I349" s="11">
        <v>0</v>
      </c>
      <c r="J349" s="11">
        <v>15756.720000000001</v>
      </c>
      <c r="K349" s="11">
        <v>53901.75</v>
      </c>
      <c r="L349" s="11">
        <v>0</v>
      </c>
      <c r="M349" s="11">
        <v>0</v>
      </c>
      <c r="N349" s="11">
        <v>82550.720000000001</v>
      </c>
      <c r="O349" s="11">
        <v>0</v>
      </c>
      <c r="P349" s="11">
        <v>18122.25</v>
      </c>
      <c r="Q349" s="11">
        <v>0</v>
      </c>
      <c r="R349" s="11">
        <v>0</v>
      </c>
      <c r="S349" s="11">
        <v>1328.56</v>
      </c>
      <c r="T349" s="6">
        <f t="shared" si="10"/>
        <v>14249.643333333333</v>
      </c>
      <c r="U349" s="1">
        <v>46</v>
      </c>
      <c r="V349" t="s">
        <v>903</v>
      </c>
      <c r="W349">
        <v>19</v>
      </c>
      <c r="X349" t="s">
        <v>903</v>
      </c>
      <c r="Y349" s="1">
        <v>0</v>
      </c>
      <c r="Z349" s="1">
        <v>0</v>
      </c>
      <c r="AA349" s="26" t="str">
        <f t="shared" si="11"/>
        <v>46.0.0</v>
      </c>
    </row>
    <row r="350" spans="1:27" hidden="1" x14ac:dyDescent="0.2">
      <c r="B350" t="s">
        <v>1188</v>
      </c>
      <c r="C350" t="s">
        <v>13</v>
      </c>
      <c r="D350" t="s">
        <v>13</v>
      </c>
      <c r="E350" t="s">
        <v>1189</v>
      </c>
      <c r="F350" t="s">
        <v>2828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6">
        <f t="shared" si="10"/>
        <v>0</v>
      </c>
      <c r="U350" s="1"/>
      <c r="V350" t="s">
        <v>903</v>
      </c>
      <c r="W350">
        <v>19</v>
      </c>
      <c r="X350" t="s">
        <v>903</v>
      </c>
      <c r="Y350" s="1"/>
      <c r="Z350" s="1"/>
      <c r="AA350" s="26"/>
    </row>
    <row r="351" spans="1:27" hidden="1" x14ac:dyDescent="0.2">
      <c r="B351" t="s">
        <v>1190</v>
      </c>
      <c r="C351" t="s">
        <v>13</v>
      </c>
      <c r="D351" t="s">
        <v>13</v>
      </c>
      <c r="E351" t="s">
        <v>1191</v>
      </c>
      <c r="F351" t="s">
        <v>2829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6">
        <f t="shared" si="10"/>
        <v>0</v>
      </c>
      <c r="U351" s="1"/>
      <c r="V351" t="s">
        <v>903</v>
      </c>
      <c r="W351">
        <v>19</v>
      </c>
      <c r="X351" t="s">
        <v>903</v>
      </c>
      <c r="Y351" s="1"/>
      <c r="Z351" s="1"/>
      <c r="AA351" s="26"/>
    </row>
    <row r="352" spans="1:27" hidden="1" x14ac:dyDescent="0.2">
      <c r="B352" t="s">
        <v>251</v>
      </c>
      <c r="C352" t="s">
        <v>13</v>
      </c>
      <c r="D352" t="s">
        <v>13</v>
      </c>
      <c r="E352" t="s">
        <v>252</v>
      </c>
      <c r="F352" t="s">
        <v>2830</v>
      </c>
      <c r="G352" s="11">
        <v>343362.85000000003</v>
      </c>
      <c r="H352" s="11">
        <v>342194.95</v>
      </c>
      <c r="I352" s="11">
        <v>341027.05</v>
      </c>
      <c r="J352" s="11">
        <v>339859.15</v>
      </c>
      <c r="K352" s="11">
        <v>338691.22000000003</v>
      </c>
      <c r="L352" s="11">
        <v>337523.32</v>
      </c>
      <c r="M352" s="11">
        <v>336355.42</v>
      </c>
      <c r="N352" s="11">
        <v>335187.52</v>
      </c>
      <c r="O352" s="11">
        <v>334019.62</v>
      </c>
      <c r="P352" s="11">
        <v>332851.72000000003</v>
      </c>
      <c r="Q352" s="11">
        <v>331683.82</v>
      </c>
      <c r="R352" s="11">
        <v>330515.92</v>
      </c>
      <c r="S352" s="11">
        <v>329348.02</v>
      </c>
      <c r="T352" s="6">
        <f t="shared" si="10"/>
        <v>336355.42875000002</v>
      </c>
      <c r="U352" s="1">
        <v>5</v>
      </c>
      <c r="V352" t="s">
        <v>903</v>
      </c>
      <c r="W352">
        <v>19</v>
      </c>
      <c r="X352" t="s">
        <v>903</v>
      </c>
      <c r="Y352" s="1">
        <v>0</v>
      </c>
      <c r="Z352" s="1">
        <v>0</v>
      </c>
      <c r="AA352" s="26" t="str">
        <f t="shared" si="11"/>
        <v>5.0.0</v>
      </c>
    </row>
    <row r="353" spans="2:27" hidden="1" x14ac:dyDescent="0.2">
      <c r="B353" t="s">
        <v>253</v>
      </c>
      <c r="C353" t="s">
        <v>13</v>
      </c>
      <c r="D353" t="s">
        <v>13</v>
      </c>
      <c r="E353" t="s">
        <v>254</v>
      </c>
      <c r="F353" t="s">
        <v>2831</v>
      </c>
      <c r="G353" s="11">
        <v>10813993.050000001</v>
      </c>
      <c r="H353" s="11">
        <v>10738651.390000001</v>
      </c>
      <c r="I353" s="11">
        <v>10662835.84</v>
      </c>
      <c r="J353" s="11">
        <v>10585409.470000001</v>
      </c>
      <c r="K353" s="11">
        <v>10513118.720000001</v>
      </c>
      <c r="L353" s="11">
        <v>10436251.84</v>
      </c>
      <c r="M353" s="11">
        <v>10356216.310000001</v>
      </c>
      <c r="N353" s="11">
        <v>10315995.99</v>
      </c>
      <c r="O353" s="11">
        <v>10563488.130000001</v>
      </c>
      <c r="P353" s="11">
        <v>10567733.640000001</v>
      </c>
      <c r="Q353" s="11">
        <v>10527324</v>
      </c>
      <c r="R353" s="11">
        <v>10438093.359999999</v>
      </c>
      <c r="S353" s="11">
        <v>10364100.970000001</v>
      </c>
      <c r="T353" s="6">
        <f t="shared" si="10"/>
        <v>10524513.808333334</v>
      </c>
      <c r="U353" s="1">
        <v>5</v>
      </c>
      <c r="V353" t="s">
        <v>903</v>
      </c>
      <c r="W353">
        <v>19</v>
      </c>
      <c r="X353" t="s">
        <v>903</v>
      </c>
      <c r="Y353" s="1">
        <v>0</v>
      </c>
      <c r="Z353" s="1">
        <v>0</v>
      </c>
      <c r="AA353" s="26" t="str">
        <f t="shared" si="11"/>
        <v>5.0.0</v>
      </c>
    </row>
    <row r="354" spans="2:27" hidden="1" x14ac:dyDescent="0.2">
      <c r="B354" t="s">
        <v>1192</v>
      </c>
      <c r="C354" t="s">
        <v>13</v>
      </c>
      <c r="D354" t="s">
        <v>13</v>
      </c>
      <c r="E354" t="s">
        <v>1193</v>
      </c>
      <c r="F354" t="s">
        <v>2832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6">
        <f t="shared" si="10"/>
        <v>0</v>
      </c>
      <c r="U354" s="1"/>
      <c r="V354" t="s">
        <v>903</v>
      </c>
      <c r="W354">
        <v>19</v>
      </c>
      <c r="X354" t="s">
        <v>903</v>
      </c>
      <c r="Y354" s="1"/>
      <c r="Z354" s="1"/>
      <c r="AA354" s="26"/>
    </row>
    <row r="355" spans="2:27" hidden="1" x14ac:dyDescent="0.2">
      <c r="B355" t="s">
        <v>1194</v>
      </c>
      <c r="C355" t="s">
        <v>13</v>
      </c>
      <c r="D355" t="s">
        <v>13</v>
      </c>
      <c r="E355" t="s">
        <v>1195</v>
      </c>
      <c r="F355" t="s">
        <v>2833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6">
        <f t="shared" si="10"/>
        <v>0</v>
      </c>
      <c r="U355" s="1"/>
      <c r="V355" t="s">
        <v>903</v>
      </c>
      <c r="W355">
        <v>19</v>
      </c>
      <c r="X355" t="s">
        <v>903</v>
      </c>
      <c r="Y355" s="1"/>
      <c r="Z355" s="1"/>
      <c r="AA355" s="26"/>
    </row>
    <row r="356" spans="2:27" hidden="1" x14ac:dyDescent="0.2">
      <c r="B356" t="s">
        <v>1196</v>
      </c>
      <c r="C356" t="s">
        <v>13</v>
      </c>
      <c r="D356" t="s">
        <v>13</v>
      </c>
      <c r="E356" t="s">
        <v>1197</v>
      </c>
      <c r="F356" t="s">
        <v>2834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6">
        <f t="shared" si="10"/>
        <v>0</v>
      </c>
      <c r="U356" s="1"/>
      <c r="V356" t="s">
        <v>903</v>
      </c>
      <c r="W356">
        <v>19</v>
      </c>
      <c r="X356" t="s">
        <v>903</v>
      </c>
      <c r="Y356" s="1"/>
      <c r="Z356" s="1"/>
      <c r="AA356" s="26"/>
    </row>
    <row r="357" spans="2:27" hidden="1" x14ac:dyDescent="0.2">
      <c r="B357" t="s">
        <v>255</v>
      </c>
      <c r="C357" t="s">
        <v>13</v>
      </c>
      <c r="D357" t="s">
        <v>13</v>
      </c>
      <c r="E357" t="s">
        <v>256</v>
      </c>
      <c r="F357" t="s">
        <v>2835</v>
      </c>
      <c r="G357" s="11">
        <v>7314.97</v>
      </c>
      <c r="H357" s="11">
        <v>6799.72</v>
      </c>
      <c r="I357" s="11">
        <v>6284.47</v>
      </c>
      <c r="J357" s="11">
        <v>5769.22</v>
      </c>
      <c r="K357" s="11">
        <v>5254.5</v>
      </c>
      <c r="L357" s="11">
        <v>4739.25</v>
      </c>
      <c r="M357" s="11">
        <v>4224</v>
      </c>
      <c r="N357" s="11">
        <v>3708.75</v>
      </c>
      <c r="O357" s="11">
        <v>3193.5</v>
      </c>
      <c r="P357" s="11">
        <v>2678.25</v>
      </c>
      <c r="Q357" s="11">
        <v>2163</v>
      </c>
      <c r="R357" s="11">
        <v>1647.75</v>
      </c>
      <c r="S357" s="11">
        <v>1132.5</v>
      </c>
      <c r="T357" s="6">
        <f t="shared" si="10"/>
        <v>4223.845416666667</v>
      </c>
      <c r="U357" s="1">
        <v>5</v>
      </c>
      <c r="V357" t="s">
        <v>903</v>
      </c>
      <c r="W357">
        <v>19</v>
      </c>
      <c r="X357" t="s">
        <v>903</v>
      </c>
      <c r="Y357" s="1">
        <v>0</v>
      </c>
      <c r="Z357" s="1">
        <v>0</v>
      </c>
      <c r="AA357" s="26" t="str">
        <f t="shared" si="11"/>
        <v>5.0.0</v>
      </c>
    </row>
    <row r="358" spans="2:27" hidden="1" x14ac:dyDescent="0.2">
      <c r="B358" t="s">
        <v>257</v>
      </c>
      <c r="C358" t="s">
        <v>13</v>
      </c>
      <c r="D358" t="s">
        <v>13</v>
      </c>
      <c r="E358" t="s">
        <v>258</v>
      </c>
      <c r="F358" t="s">
        <v>2836</v>
      </c>
      <c r="G358" s="11">
        <v>54475.26</v>
      </c>
      <c r="H358" s="11">
        <v>54277.89</v>
      </c>
      <c r="I358" s="11">
        <v>54080.520000000004</v>
      </c>
      <c r="J358" s="11">
        <v>53883.15</v>
      </c>
      <c r="K358" s="11">
        <v>53685.590000000004</v>
      </c>
      <c r="L358" s="11">
        <v>53488.22</v>
      </c>
      <c r="M358" s="11">
        <v>53290.85</v>
      </c>
      <c r="N358" s="11">
        <v>53093.48</v>
      </c>
      <c r="O358" s="11">
        <v>52896.11</v>
      </c>
      <c r="P358" s="11">
        <v>52698.74</v>
      </c>
      <c r="Q358" s="11">
        <v>52501.37</v>
      </c>
      <c r="R358" s="11">
        <v>52304</v>
      </c>
      <c r="S358" s="11">
        <v>52106.630000000005</v>
      </c>
      <c r="T358" s="6">
        <f t="shared" si="10"/>
        <v>53290.905416666668</v>
      </c>
      <c r="U358" s="1">
        <v>5</v>
      </c>
      <c r="V358" t="s">
        <v>903</v>
      </c>
      <c r="W358">
        <v>19</v>
      </c>
      <c r="X358" t="s">
        <v>903</v>
      </c>
      <c r="Y358" s="1">
        <v>0</v>
      </c>
      <c r="Z358" s="1">
        <v>0</v>
      </c>
      <c r="AA358" s="26" t="str">
        <f t="shared" si="11"/>
        <v>5.0.0</v>
      </c>
    </row>
    <row r="359" spans="2:27" hidden="1" x14ac:dyDescent="0.2">
      <c r="B359" t="s">
        <v>259</v>
      </c>
      <c r="C359" t="s">
        <v>13</v>
      </c>
      <c r="D359" t="s">
        <v>13</v>
      </c>
      <c r="E359" t="s">
        <v>260</v>
      </c>
      <c r="F359" t="s">
        <v>2837</v>
      </c>
      <c r="G359" s="11">
        <v>2313743.84</v>
      </c>
      <c r="H359" s="11">
        <v>2267468.9500000002</v>
      </c>
      <c r="I359" s="11">
        <v>2221194.06</v>
      </c>
      <c r="J359" s="11">
        <v>2174919.17</v>
      </c>
      <c r="K359" s="11">
        <v>2128644.7799999998</v>
      </c>
      <c r="L359" s="11">
        <v>2082369.89</v>
      </c>
      <c r="M359" s="11">
        <v>2036095</v>
      </c>
      <c r="N359" s="11">
        <v>1989820.1099999999</v>
      </c>
      <c r="O359" s="11">
        <v>1943545.22</v>
      </c>
      <c r="P359" s="11">
        <v>1897270.33</v>
      </c>
      <c r="Q359" s="11">
        <v>1850995.44</v>
      </c>
      <c r="R359" s="11">
        <v>1804720.55</v>
      </c>
      <c r="S359" s="11">
        <v>1758445.6600000001</v>
      </c>
      <c r="T359" s="6">
        <f t="shared" si="10"/>
        <v>2036094.8541666667</v>
      </c>
      <c r="U359" s="1">
        <v>5</v>
      </c>
      <c r="V359" t="s">
        <v>903</v>
      </c>
      <c r="W359">
        <v>19</v>
      </c>
      <c r="X359" t="s">
        <v>903</v>
      </c>
      <c r="Y359" s="1">
        <v>0</v>
      </c>
      <c r="Z359" s="1">
        <v>0</v>
      </c>
      <c r="AA359" s="26" t="str">
        <f t="shared" si="11"/>
        <v>5.0.0</v>
      </c>
    </row>
    <row r="360" spans="2:27" hidden="1" x14ac:dyDescent="0.2">
      <c r="B360" t="s">
        <v>261</v>
      </c>
      <c r="C360" t="s">
        <v>2</v>
      </c>
      <c r="D360" t="s">
        <v>3</v>
      </c>
      <c r="E360" t="s">
        <v>262</v>
      </c>
      <c r="F360" t="s">
        <v>2838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6">
        <f t="shared" si="10"/>
        <v>0</v>
      </c>
      <c r="U360" s="1"/>
      <c r="V360" t="s">
        <v>903</v>
      </c>
      <c r="W360">
        <v>19</v>
      </c>
      <c r="X360" t="s">
        <v>903</v>
      </c>
      <c r="Y360" s="1"/>
      <c r="Z360" s="1"/>
      <c r="AA360" s="26"/>
    </row>
    <row r="361" spans="2:27" hidden="1" x14ac:dyDescent="0.2">
      <c r="B361" t="s">
        <v>261</v>
      </c>
      <c r="C361" t="s">
        <v>2</v>
      </c>
      <c r="D361" t="s">
        <v>4</v>
      </c>
      <c r="E361" t="s">
        <v>262</v>
      </c>
      <c r="F361" t="s">
        <v>2839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6">
        <f t="shared" si="10"/>
        <v>0</v>
      </c>
      <c r="U361" s="1">
        <v>23</v>
      </c>
      <c r="V361" t="s">
        <v>903</v>
      </c>
      <c r="W361">
        <v>19</v>
      </c>
      <c r="X361" t="s">
        <v>903</v>
      </c>
      <c r="Y361" s="1">
        <v>0</v>
      </c>
      <c r="Z361" s="1">
        <v>0</v>
      </c>
      <c r="AA361" s="26" t="str">
        <f t="shared" si="11"/>
        <v>23.0.0</v>
      </c>
    </row>
    <row r="362" spans="2:27" hidden="1" x14ac:dyDescent="0.2">
      <c r="B362" t="s">
        <v>1198</v>
      </c>
      <c r="C362" t="s">
        <v>2</v>
      </c>
      <c r="D362" t="s">
        <v>3</v>
      </c>
      <c r="E362" t="s">
        <v>1199</v>
      </c>
      <c r="F362" t="s">
        <v>2840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6">
        <f t="shared" si="10"/>
        <v>0</v>
      </c>
      <c r="U362" s="1"/>
      <c r="V362" t="s">
        <v>903</v>
      </c>
      <c r="W362">
        <v>19</v>
      </c>
      <c r="X362" t="s">
        <v>903</v>
      </c>
      <c r="Y362" s="1"/>
      <c r="Z362" s="1"/>
      <c r="AA362" s="26"/>
    </row>
    <row r="363" spans="2:27" hidden="1" x14ac:dyDescent="0.2">
      <c r="B363" t="s">
        <v>263</v>
      </c>
      <c r="C363" t="s">
        <v>2</v>
      </c>
      <c r="D363" t="s">
        <v>3</v>
      </c>
      <c r="E363" t="s">
        <v>264</v>
      </c>
      <c r="F363" t="s">
        <v>2841</v>
      </c>
      <c r="G363" s="11">
        <v>306407669</v>
      </c>
      <c r="H363" s="11">
        <v>304846743</v>
      </c>
      <c r="I363" s="11">
        <v>303285817</v>
      </c>
      <c r="J363" s="11">
        <v>301724891</v>
      </c>
      <c r="K363" s="11">
        <v>300163965</v>
      </c>
      <c r="L363" s="11">
        <v>298603039</v>
      </c>
      <c r="M363" s="11">
        <v>297042113</v>
      </c>
      <c r="N363" s="11">
        <v>295481187</v>
      </c>
      <c r="O363" s="11">
        <v>293920261</v>
      </c>
      <c r="P363" s="11">
        <v>292359335</v>
      </c>
      <c r="Q363" s="11">
        <v>290798409</v>
      </c>
      <c r="R363" s="11">
        <v>289237483</v>
      </c>
      <c r="S363" s="11">
        <v>156984296</v>
      </c>
      <c r="T363" s="6">
        <f t="shared" si="10"/>
        <v>291596602.125</v>
      </c>
      <c r="U363" s="1">
        <v>26</v>
      </c>
      <c r="V363" t="s">
        <v>903</v>
      </c>
      <c r="W363">
        <v>19</v>
      </c>
      <c r="X363" t="s">
        <v>903</v>
      </c>
      <c r="Y363" s="1">
        <v>0</v>
      </c>
      <c r="Z363" s="1">
        <v>0</v>
      </c>
      <c r="AA363" s="26" t="str">
        <f t="shared" si="11"/>
        <v>26.0.0</v>
      </c>
    </row>
    <row r="364" spans="2:27" hidden="1" x14ac:dyDescent="0.2">
      <c r="B364" t="s">
        <v>265</v>
      </c>
      <c r="C364" t="s">
        <v>2</v>
      </c>
      <c r="D364" t="s">
        <v>3</v>
      </c>
      <c r="E364" t="s">
        <v>266</v>
      </c>
      <c r="F364" t="s">
        <v>2842</v>
      </c>
      <c r="G364" s="11">
        <v>65464606.170000002</v>
      </c>
      <c r="H364" s="11">
        <v>65464606.170000002</v>
      </c>
      <c r="I364" s="11">
        <v>65464606.170000002</v>
      </c>
      <c r="J364" s="11">
        <v>63150909.030000001</v>
      </c>
      <c r="K364" s="11">
        <v>63150909.030000001</v>
      </c>
      <c r="L364" s="11">
        <v>63150909.030000001</v>
      </c>
      <c r="M364" s="11">
        <v>60837211.890000001</v>
      </c>
      <c r="N364" s="11">
        <v>60837211.890000001</v>
      </c>
      <c r="O364" s="11">
        <v>60837211.890000001</v>
      </c>
      <c r="P364" s="11">
        <v>58523514.75</v>
      </c>
      <c r="Q364" s="11">
        <v>58523514.75</v>
      </c>
      <c r="R364" s="11">
        <v>58523514.75</v>
      </c>
      <c r="S364" s="11">
        <v>62885005.75</v>
      </c>
      <c r="T364" s="6">
        <f t="shared" si="10"/>
        <v>61886577.109166659</v>
      </c>
      <c r="U364" s="1">
        <v>48</v>
      </c>
      <c r="V364" t="s">
        <v>903</v>
      </c>
      <c r="W364">
        <v>19</v>
      </c>
      <c r="X364" t="s">
        <v>903</v>
      </c>
      <c r="Y364" s="1">
        <v>0</v>
      </c>
      <c r="Z364" s="1">
        <v>0</v>
      </c>
      <c r="AA364" s="26" t="str">
        <f t="shared" si="11"/>
        <v>48.0.0</v>
      </c>
    </row>
    <row r="365" spans="2:27" hidden="1" x14ac:dyDescent="0.2">
      <c r="B365" t="s">
        <v>267</v>
      </c>
      <c r="C365" t="s">
        <v>7</v>
      </c>
      <c r="D365" t="s">
        <v>6</v>
      </c>
      <c r="E365" t="s">
        <v>268</v>
      </c>
      <c r="F365" t="s">
        <v>2843</v>
      </c>
      <c r="G365" s="11">
        <v>3966666.75</v>
      </c>
      <c r="H365" s="11">
        <v>3853333.42</v>
      </c>
      <c r="I365" s="11">
        <v>3740000.09</v>
      </c>
      <c r="J365" s="11">
        <v>3626666.76</v>
      </c>
      <c r="K365" s="11">
        <v>3513333.43</v>
      </c>
      <c r="L365" s="11">
        <v>3400000.1</v>
      </c>
      <c r="M365" s="11">
        <v>3286666.77</v>
      </c>
      <c r="N365" s="11">
        <v>3173333.44</v>
      </c>
      <c r="O365" s="11">
        <v>3060000.11</v>
      </c>
      <c r="P365" s="11">
        <v>2946666.7800000003</v>
      </c>
      <c r="Q365" s="11">
        <v>2833333.45</v>
      </c>
      <c r="R365" s="11">
        <v>2720000.12</v>
      </c>
      <c r="S365" s="11">
        <v>2606666.79</v>
      </c>
      <c r="T365" s="6">
        <f t="shared" si="10"/>
        <v>3286666.77</v>
      </c>
      <c r="U365" s="1">
        <v>23</v>
      </c>
      <c r="V365" t="s">
        <v>903</v>
      </c>
      <c r="W365">
        <v>19</v>
      </c>
      <c r="X365" t="s">
        <v>903</v>
      </c>
      <c r="Y365" s="1">
        <v>0</v>
      </c>
      <c r="Z365" s="1">
        <v>0</v>
      </c>
      <c r="AA365" s="26" t="str">
        <f t="shared" si="11"/>
        <v>23.0.0</v>
      </c>
    </row>
    <row r="366" spans="2:27" hidden="1" x14ac:dyDescent="0.2">
      <c r="B366" t="s">
        <v>269</v>
      </c>
      <c r="C366" t="s">
        <v>2</v>
      </c>
      <c r="D366" t="s">
        <v>3</v>
      </c>
      <c r="E366" t="s">
        <v>270</v>
      </c>
      <c r="F366" t="s">
        <v>2844</v>
      </c>
      <c r="G366" s="11">
        <v>1664766</v>
      </c>
      <c r="H366" s="11">
        <v>1664766</v>
      </c>
      <c r="I366" s="11">
        <v>1664766</v>
      </c>
      <c r="J366" s="11">
        <v>1401061</v>
      </c>
      <c r="K366" s="11">
        <v>1401061</v>
      </c>
      <c r="L366" s="11">
        <v>1401061</v>
      </c>
      <c r="M366" s="11">
        <v>1140050</v>
      </c>
      <c r="N366" s="11">
        <v>1140050</v>
      </c>
      <c r="O366" s="11">
        <v>1140050</v>
      </c>
      <c r="P366" s="11">
        <v>1131216</v>
      </c>
      <c r="Q366" s="11">
        <v>1131216</v>
      </c>
      <c r="R366" s="11">
        <v>1131216</v>
      </c>
      <c r="S366" s="11">
        <v>1257594</v>
      </c>
      <c r="T366" s="6">
        <f t="shared" si="10"/>
        <v>1317307.75</v>
      </c>
      <c r="U366" s="1">
        <v>48</v>
      </c>
      <c r="V366" t="s">
        <v>903</v>
      </c>
      <c r="W366">
        <v>19</v>
      </c>
      <c r="X366" t="s">
        <v>903</v>
      </c>
      <c r="Y366" s="1">
        <v>0</v>
      </c>
      <c r="Z366" s="1">
        <v>0</v>
      </c>
      <c r="AA366" s="26" t="str">
        <f t="shared" si="11"/>
        <v>48.0.0</v>
      </c>
    </row>
    <row r="367" spans="2:27" hidden="1" x14ac:dyDescent="0.2">
      <c r="B367" t="s">
        <v>271</v>
      </c>
      <c r="C367" t="s">
        <v>2</v>
      </c>
      <c r="D367" t="s">
        <v>5</v>
      </c>
      <c r="E367" t="s">
        <v>272</v>
      </c>
      <c r="F367" t="s">
        <v>2845</v>
      </c>
      <c r="G367" s="11">
        <v>6627424</v>
      </c>
      <c r="H367" s="11">
        <v>6627424</v>
      </c>
      <c r="I367" s="11">
        <v>6627424</v>
      </c>
      <c r="J367" s="11">
        <v>2923384</v>
      </c>
      <c r="K367" s="11">
        <v>2923384</v>
      </c>
      <c r="L367" s="11">
        <v>2923384</v>
      </c>
      <c r="M367" s="11">
        <v>2923384</v>
      </c>
      <c r="N367" s="11">
        <v>2923384</v>
      </c>
      <c r="O367" s="11">
        <v>2923384</v>
      </c>
      <c r="P367" s="11">
        <v>2923384</v>
      </c>
      <c r="Q367" s="11">
        <v>2923384</v>
      </c>
      <c r="R367" s="11">
        <v>2923384</v>
      </c>
      <c r="S367" s="11">
        <v>2912838</v>
      </c>
      <c r="T367" s="6">
        <f t="shared" si="10"/>
        <v>3694619.5833333335</v>
      </c>
      <c r="U367" s="1">
        <v>48</v>
      </c>
      <c r="V367" t="s">
        <v>903</v>
      </c>
      <c r="W367">
        <v>19</v>
      </c>
      <c r="X367" t="s">
        <v>903</v>
      </c>
      <c r="Y367" s="1">
        <v>0</v>
      </c>
      <c r="Z367" s="1">
        <v>0</v>
      </c>
      <c r="AA367" s="26" t="str">
        <f t="shared" si="11"/>
        <v>48.0.0</v>
      </c>
    </row>
    <row r="368" spans="2:27" hidden="1" x14ac:dyDescent="0.2">
      <c r="B368" t="s">
        <v>271</v>
      </c>
      <c r="C368" t="s">
        <v>9</v>
      </c>
      <c r="D368" t="s">
        <v>12</v>
      </c>
      <c r="E368" t="s">
        <v>272</v>
      </c>
      <c r="F368" t="s">
        <v>2846</v>
      </c>
      <c r="G368" s="11">
        <v>836760</v>
      </c>
      <c r="H368" s="11">
        <v>836760</v>
      </c>
      <c r="I368" s="11">
        <v>836760</v>
      </c>
      <c r="J368" s="11">
        <v>836760</v>
      </c>
      <c r="K368" s="11">
        <v>836760</v>
      </c>
      <c r="L368" s="11">
        <v>836760</v>
      </c>
      <c r="M368" s="11">
        <v>836760</v>
      </c>
      <c r="N368" s="11">
        <v>836760</v>
      </c>
      <c r="O368" s="11">
        <v>836760</v>
      </c>
      <c r="P368" s="11">
        <v>836760</v>
      </c>
      <c r="Q368" s="11">
        <v>836760</v>
      </c>
      <c r="R368" s="11">
        <v>836760</v>
      </c>
      <c r="S368" s="11">
        <v>269231</v>
      </c>
      <c r="T368" s="6">
        <f t="shared" si="10"/>
        <v>813112.95833333337</v>
      </c>
      <c r="U368" s="1">
        <v>48</v>
      </c>
      <c r="V368" t="s">
        <v>903</v>
      </c>
      <c r="W368">
        <v>19</v>
      </c>
      <c r="X368" t="s">
        <v>903</v>
      </c>
      <c r="Y368" s="1">
        <v>0</v>
      </c>
      <c r="Z368" s="1">
        <v>0</v>
      </c>
      <c r="AA368" s="26" t="str">
        <f t="shared" si="11"/>
        <v>48.0.0</v>
      </c>
    </row>
    <row r="369" spans="2:27" hidden="1" x14ac:dyDescent="0.2">
      <c r="B369" t="s">
        <v>273</v>
      </c>
      <c r="C369" t="s">
        <v>7</v>
      </c>
      <c r="D369" t="s">
        <v>6</v>
      </c>
      <c r="E369" t="s">
        <v>274</v>
      </c>
      <c r="F369" t="s">
        <v>2847</v>
      </c>
      <c r="G369" s="11">
        <v>4916337</v>
      </c>
      <c r="H369" s="11">
        <v>4916337</v>
      </c>
      <c r="I369" s="11">
        <v>4916337</v>
      </c>
      <c r="J369" s="11">
        <v>4731966</v>
      </c>
      <c r="K369" s="11">
        <v>4731966</v>
      </c>
      <c r="L369" s="11">
        <v>4731966</v>
      </c>
      <c r="M369" s="11">
        <v>4547596</v>
      </c>
      <c r="N369" s="11">
        <v>4547596</v>
      </c>
      <c r="O369" s="11">
        <v>4547596</v>
      </c>
      <c r="P369" s="11">
        <v>4363225</v>
      </c>
      <c r="Q369" s="11">
        <v>4363225</v>
      </c>
      <c r="R369" s="11">
        <v>4363225</v>
      </c>
      <c r="S369" s="11">
        <v>4178855</v>
      </c>
      <c r="T369" s="6">
        <f t="shared" si="10"/>
        <v>4609052.583333333</v>
      </c>
      <c r="U369" s="1">
        <v>48</v>
      </c>
      <c r="V369" t="s">
        <v>903</v>
      </c>
      <c r="W369">
        <v>19</v>
      </c>
      <c r="X369" t="s">
        <v>903</v>
      </c>
      <c r="Y369" s="1">
        <v>0</v>
      </c>
      <c r="Z369" s="1">
        <v>0</v>
      </c>
      <c r="AA369" s="26" t="str">
        <f t="shared" si="11"/>
        <v>48.0.0</v>
      </c>
    </row>
    <row r="370" spans="2:27" hidden="1" x14ac:dyDescent="0.2">
      <c r="B370" t="s">
        <v>275</v>
      </c>
      <c r="C370" t="s">
        <v>9</v>
      </c>
      <c r="D370" t="s">
        <v>12</v>
      </c>
      <c r="E370" t="s">
        <v>276</v>
      </c>
      <c r="F370" t="s">
        <v>2848</v>
      </c>
      <c r="G370" s="11">
        <v>265011.20000000001</v>
      </c>
      <c r="H370" s="11">
        <v>174048.28</v>
      </c>
      <c r="I370" s="11">
        <v>107382.29000000001</v>
      </c>
      <c r="J370" s="11">
        <v>57734.99</v>
      </c>
      <c r="K370" s="11">
        <v>24998.31</v>
      </c>
      <c r="L370" s="11">
        <v>5162.5200000000004</v>
      </c>
      <c r="M370" s="11">
        <v>-8728.67</v>
      </c>
      <c r="N370" s="11">
        <v>-8728.67</v>
      </c>
      <c r="O370" s="11">
        <v>-8728.67</v>
      </c>
      <c r="P370" s="11">
        <v>-8728.67</v>
      </c>
      <c r="Q370" s="11">
        <v>-8728.67</v>
      </c>
      <c r="R370" s="11">
        <v>-8728.67</v>
      </c>
      <c r="S370" s="11">
        <v>-8728.67</v>
      </c>
      <c r="T370" s="6">
        <f t="shared" si="10"/>
        <v>37091.302916666675</v>
      </c>
      <c r="U370" s="1">
        <v>23</v>
      </c>
      <c r="V370" t="s">
        <v>903</v>
      </c>
      <c r="W370">
        <v>19</v>
      </c>
      <c r="X370" t="s">
        <v>903</v>
      </c>
      <c r="Y370" s="1">
        <v>0</v>
      </c>
      <c r="Z370" s="1">
        <v>0</v>
      </c>
      <c r="AA370" s="26" t="str">
        <f t="shared" si="11"/>
        <v>23.0.0</v>
      </c>
    </row>
    <row r="371" spans="2:27" hidden="1" x14ac:dyDescent="0.2">
      <c r="B371" t="s">
        <v>277</v>
      </c>
      <c r="C371" t="s">
        <v>7</v>
      </c>
      <c r="D371" t="s">
        <v>5</v>
      </c>
      <c r="E371" t="s">
        <v>278</v>
      </c>
      <c r="F371" t="s">
        <v>2849</v>
      </c>
      <c r="G371" s="11">
        <v>44923.950000000004</v>
      </c>
      <c r="H371" s="11">
        <v>44440.9</v>
      </c>
      <c r="I371" s="11">
        <v>43957.85</v>
      </c>
      <c r="J371" s="11">
        <v>43474.8</v>
      </c>
      <c r="K371" s="11">
        <v>42991.75</v>
      </c>
      <c r="L371" s="11">
        <v>42508.700000000004</v>
      </c>
      <c r="M371" s="11">
        <v>42025.65</v>
      </c>
      <c r="N371" s="11">
        <v>41542.6</v>
      </c>
      <c r="O371" s="11">
        <v>41059.550000000003</v>
      </c>
      <c r="P371" s="11">
        <v>40576.5</v>
      </c>
      <c r="Q371" s="11">
        <v>40093.450000000004</v>
      </c>
      <c r="R371" s="11">
        <v>39610.400000000001</v>
      </c>
      <c r="S371" s="11">
        <v>39127.35</v>
      </c>
      <c r="T371" s="6">
        <f t="shared" si="10"/>
        <v>42025.65</v>
      </c>
      <c r="U371" s="1">
        <v>23</v>
      </c>
      <c r="V371" t="s">
        <v>903</v>
      </c>
      <c r="W371">
        <v>19</v>
      </c>
      <c r="X371" t="s">
        <v>903</v>
      </c>
      <c r="Y371" s="1">
        <v>0</v>
      </c>
      <c r="Z371" s="1">
        <v>0</v>
      </c>
      <c r="AA371" s="26" t="str">
        <f t="shared" si="11"/>
        <v>23.0.0</v>
      </c>
    </row>
    <row r="372" spans="2:27" hidden="1" x14ac:dyDescent="0.2">
      <c r="B372" t="s">
        <v>277</v>
      </c>
      <c r="C372" t="s">
        <v>7</v>
      </c>
      <c r="D372" t="s">
        <v>6</v>
      </c>
      <c r="E372" t="s">
        <v>278</v>
      </c>
      <c r="F372" t="s">
        <v>2850</v>
      </c>
      <c r="G372" s="11">
        <v>577437.64</v>
      </c>
      <c r="H372" s="11">
        <v>571359.35</v>
      </c>
      <c r="I372" s="11">
        <v>565281.06000000006</v>
      </c>
      <c r="J372" s="11">
        <v>559202.77</v>
      </c>
      <c r="K372" s="11">
        <v>553124.48</v>
      </c>
      <c r="L372" s="11">
        <v>547046.19000000006</v>
      </c>
      <c r="M372" s="11">
        <v>540967.9</v>
      </c>
      <c r="N372" s="11">
        <v>534889.61</v>
      </c>
      <c r="O372" s="11">
        <v>528811.32000000007</v>
      </c>
      <c r="P372" s="11">
        <v>522733.03</v>
      </c>
      <c r="Q372" s="11">
        <v>516654.74</v>
      </c>
      <c r="R372" s="11">
        <v>510576.45</v>
      </c>
      <c r="S372" s="11">
        <v>504498.16000000003</v>
      </c>
      <c r="T372" s="6">
        <f t="shared" si="10"/>
        <v>540967.9</v>
      </c>
      <c r="U372" s="1">
        <v>23</v>
      </c>
      <c r="V372" t="s">
        <v>903</v>
      </c>
      <c r="W372">
        <v>19</v>
      </c>
      <c r="X372" t="s">
        <v>903</v>
      </c>
      <c r="Y372" s="1">
        <v>0</v>
      </c>
      <c r="Z372" s="1">
        <v>0</v>
      </c>
      <c r="AA372" s="26" t="str">
        <f t="shared" si="11"/>
        <v>23.0.0</v>
      </c>
    </row>
    <row r="373" spans="2:27" hidden="1" x14ac:dyDescent="0.2">
      <c r="B373" t="s">
        <v>279</v>
      </c>
      <c r="C373" t="s">
        <v>7</v>
      </c>
      <c r="D373" t="s">
        <v>5</v>
      </c>
      <c r="E373" t="s">
        <v>280</v>
      </c>
      <c r="F373" t="s">
        <v>2851</v>
      </c>
      <c r="G373" s="11">
        <v>209217.83000000002</v>
      </c>
      <c r="H373" s="11">
        <v>206968.17</v>
      </c>
      <c r="I373" s="11">
        <v>204718.51</v>
      </c>
      <c r="J373" s="11">
        <v>202468.85</v>
      </c>
      <c r="K373" s="11">
        <v>200219.19</v>
      </c>
      <c r="L373" s="11">
        <v>197969.53</v>
      </c>
      <c r="M373" s="11">
        <v>195719.87</v>
      </c>
      <c r="N373" s="11">
        <v>193470.21</v>
      </c>
      <c r="O373" s="11">
        <v>191220.55000000002</v>
      </c>
      <c r="P373" s="11">
        <v>188970.89</v>
      </c>
      <c r="Q373" s="11">
        <v>186721.23</v>
      </c>
      <c r="R373" s="11">
        <v>184471.57</v>
      </c>
      <c r="S373" s="11">
        <v>182221.91</v>
      </c>
      <c r="T373" s="6">
        <f t="shared" si="10"/>
        <v>195719.87</v>
      </c>
      <c r="U373" s="1">
        <v>23</v>
      </c>
      <c r="V373" t="s">
        <v>903</v>
      </c>
      <c r="W373">
        <v>19</v>
      </c>
      <c r="X373" t="s">
        <v>903</v>
      </c>
      <c r="Y373" s="1">
        <v>0</v>
      </c>
      <c r="Z373" s="1">
        <v>0</v>
      </c>
      <c r="AA373" s="26" t="str">
        <f t="shared" si="11"/>
        <v>23.0.0</v>
      </c>
    </row>
    <row r="374" spans="2:27" hidden="1" x14ac:dyDescent="0.2">
      <c r="B374" t="s">
        <v>279</v>
      </c>
      <c r="C374" t="s">
        <v>7</v>
      </c>
      <c r="D374" t="s">
        <v>6</v>
      </c>
      <c r="E374" t="s">
        <v>280</v>
      </c>
      <c r="F374" t="s">
        <v>2852</v>
      </c>
      <c r="G374" s="11">
        <v>366668.12</v>
      </c>
      <c r="H374" s="11">
        <v>362808.46</v>
      </c>
      <c r="I374" s="11">
        <v>358948.8</v>
      </c>
      <c r="J374" s="11">
        <v>355089.14</v>
      </c>
      <c r="K374" s="11">
        <v>351229.48</v>
      </c>
      <c r="L374" s="11">
        <v>347369.82</v>
      </c>
      <c r="M374" s="11">
        <v>343510.16000000003</v>
      </c>
      <c r="N374" s="11">
        <v>339650.5</v>
      </c>
      <c r="O374" s="11">
        <v>335790.84</v>
      </c>
      <c r="P374" s="11">
        <v>331931.18</v>
      </c>
      <c r="Q374" s="11">
        <v>328071.52</v>
      </c>
      <c r="R374" s="11">
        <v>324211.86</v>
      </c>
      <c r="S374" s="11">
        <v>320352.2</v>
      </c>
      <c r="T374" s="6">
        <f t="shared" si="10"/>
        <v>343510.16</v>
      </c>
      <c r="U374" s="1">
        <v>23</v>
      </c>
      <c r="V374" t="s">
        <v>903</v>
      </c>
      <c r="W374">
        <v>19</v>
      </c>
      <c r="X374" t="s">
        <v>903</v>
      </c>
      <c r="Y374" s="1">
        <v>0</v>
      </c>
      <c r="Z374" s="1">
        <v>0</v>
      </c>
      <c r="AA374" s="26" t="str">
        <f t="shared" si="11"/>
        <v>23.0.0</v>
      </c>
    </row>
    <row r="375" spans="2:27" hidden="1" x14ac:dyDescent="0.2">
      <c r="B375" t="s">
        <v>281</v>
      </c>
      <c r="C375" t="s">
        <v>7</v>
      </c>
      <c r="D375" t="s">
        <v>4</v>
      </c>
      <c r="E375" t="s">
        <v>282</v>
      </c>
      <c r="F375" t="s">
        <v>2853</v>
      </c>
      <c r="G375" s="11">
        <v>9349999.8699999992</v>
      </c>
      <c r="H375" s="11">
        <v>9333333.1999999993</v>
      </c>
      <c r="I375" s="11">
        <v>9316666.5299999993</v>
      </c>
      <c r="J375" s="11">
        <v>9299999.8599999994</v>
      </c>
      <c r="K375" s="11">
        <v>9283333.1899999995</v>
      </c>
      <c r="L375" s="11">
        <v>9266666.5199999996</v>
      </c>
      <c r="M375" s="11">
        <v>9249999.8499999996</v>
      </c>
      <c r="N375" s="11">
        <v>9233333.1799999997</v>
      </c>
      <c r="O375" s="11">
        <v>9216666.5099999998</v>
      </c>
      <c r="P375" s="11">
        <v>9199999.8399999999</v>
      </c>
      <c r="Q375" s="11">
        <v>9183333.1699999999</v>
      </c>
      <c r="R375" s="11">
        <v>9166666.5</v>
      </c>
      <c r="S375" s="11">
        <v>9149999.8300000001</v>
      </c>
      <c r="T375" s="6">
        <f t="shared" si="10"/>
        <v>9249999.8499999996</v>
      </c>
      <c r="U375" s="1">
        <v>13</v>
      </c>
      <c r="V375" t="s">
        <v>903</v>
      </c>
      <c r="W375">
        <v>19</v>
      </c>
      <c r="X375" t="s">
        <v>903</v>
      </c>
      <c r="Y375" s="1">
        <v>0</v>
      </c>
      <c r="Z375" s="1">
        <v>0</v>
      </c>
      <c r="AA375" s="26" t="str">
        <f t="shared" si="11"/>
        <v>13.0.0</v>
      </c>
    </row>
    <row r="376" spans="2:27" hidden="1" x14ac:dyDescent="0.2">
      <c r="B376" t="s">
        <v>281</v>
      </c>
      <c r="C376" t="s">
        <v>7</v>
      </c>
      <c r="D376" t="s">
        <v>6</v>
      </c>
      <c r="E376" t="s">
        <v>282</v>
      </c>
      <c r="F376" t="s">
        <v>2854</v>
      </c>
      <c r="G376" s="11">
        <v>87598.6</v>
      </c>
      <c r="H376" s="11">
        <v>86676.51</v>
      </c>
      <c r="I376" s="11">
        <v>85754.42</v>
      </c>
      <c r="J376" s="11">
        <v>84832.33</v>
      </c>
      <c r="K376" s="11">
        <v>83910.24</v>
      </c>
      <c r="L376" s="11">
        <v>82988.150000000009</v>
      </c>
      <c r="M376" s="11">
        <v>82066.06</v>
      </c>
      <c r="N376" s="11">
        <v>81143.97</v>
      </c>
      <c r="O376" s="11">
        <v>80221.88</v>
      </c>
      <c r="P376" s="11">
        <v>79299.790000000008</v>
      </c>
      <c r="Q376" s="11">
        <v>78377.7</v>
      </c>
      <c r="R376" s="11">
        <v>77455.61</v>
      </c>
      <c r="S376" s="11">
        <v>76533.52</v>
      </c>
      <c r="T376" s="6">
        <f t="shared" si="10"/>
        <v>82066.06</v>
      </c>
      <c r="U376" s="1">
        <v>13</v>
      </c>
      <c r="V376" t="s">
        <v>903</v>
      </c>
      <c r="W376">
        <v>19</v>
      </c>
      <c r="X376" t="s">
        <v>903</v>
      </c>
      <c r="Y376" s="1">
        <v>0</v>
      </c>
      <c r="Z376" s="1">
        <v>0</v>
      </c>
      <c r="AA376" s="26" t="str">
        <f t="shared" si="11"/>
        <v>13.0.0</v>
      </c>
    </row>
    <row r="377" spans="2:27" hidden="1" x14ac:dyDescent="0.2">
      <c r="B377" t="s">
        <v>283</v>
      </c>
      <c r="C377" t="s">
        <v>7</v>
      </c>
      <c r="D377" t="s">
        <v>4</v>
      </c>
      <c r="E377" t="s">
        <v>284</v>
      </c>
      <c r="F377" t="s">
        <v>2855</v>
      </c>
      <c r="G377" s="11">
        <v>2000000</v>
      </c>
      <c r="H377" s="11">
        <v>2000000</v>
      </c>
      <c r="I377" s="11">
        <v>2000000</v>
      </c>
      <c r="J377" s="11">
        <v>2000000</v>
      </c>
      <c r="K377" s="11">
        <v>2000000</v>
      </c>
      <c r="L377" s="11">
        <v>2000000</v>
      </c>
      <c r="M377" s="11">
        <v>2000000</v>
      </c>
      <c r="N377" s="11">
        <v>2000000</v>
      </c>
      <c r="O377" s="11">
        <v>2000000</v>
      </c>
      <c r="P377" s="11">
        <v>2000000</v>
      </c>
      <c r="Q377" s="11">
        <v>2000000</v>
      </c>
      <c r="R377" s="11">
        <v>2000000</v>
      </c>
      <c r="S377" s="11">
        <v>2000000</v>
      </c>
      <c r="T377" s="6">
        <f t="shared" si="10"/>
        <v>2000000</v>
      </c>
      <c r="U377" s="1">
        <v>13</v>
      </c>
      <c r="V377" t="s">
        <v>903</v>
      </c>
      <c r="W377">
        <v>19</v>
      </c>
      <c r="X377" t="s">
        <v>903</v>
      </c>
      <c r="Y377" s="1">
        <v>0</v>
      </c>
      <c r="Z377" s="1">
        <v>0</v>
      </c>
      <c r="AA377" s="26" t="str">
        <f t="shared" si="11"/>
        <v>13.0.0</v>
      </c>
    </row>
    <row r="378" spans="2:27" hidden="1" x14ac:dyDescent="0.2">
      <c r="B378" t="s">
        <v>283</v>
      </c>
      <c r="C378" t="s">
        <v>7</v>
      </c>
      <c r="D378" t="s">
        <v>5</v>
      </c>
      <c r="E378" t="s">
        <v>284</v>
      </c>
      <c r="F378" t="s">
        <v>2856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6">
        <f t="shared" si="10"/>
        <v>0</v>
      </c>
      <c r="U378" s="1"/>
      <c r="V378" t="s">
        <v>903</v>
      </c>
      <c r="W378">
        <v>19</v>
      </c>
      <c r="X378" t="s">
        <v>903</v>
      </c>
      <c r="Y378" s="1"/>
      <c r="Z378" s="1"/>
      <c r="AA378" s="26"/>
    </row>
    <row r="379" spans="2:27" hidden="1" x14ac:dyDescent="0.2">
      <c r="B379" t="s">
        <v>2467</v>
      </c>
      <c r="C379" t="s">
        <v>7</v>
      </c>
      <c r="D379" t="s">
        <v>5</v>
      </c>
      <c r="E379" t="s">
        <v>2468</v>
      </c>
      <c r="F379" t="s">
        <v>2857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468893</v>
      </c>
      <c r="R379" s="11">
        <v>468893</v>
      </c>
      <c r="S379" s="11">
        <v>468893</v>
      </c>
      <c r="T379" s="6">
        <f t="shared" si="10"/>
        <v>97686.041666666672</v>
      </c>
      <c r="U379" s="1">
        <v>13</v>
      </c>
      <c r="V379" t="s">
        <v>903</v>
      </c>
      <c r="W379">
        <v>19</v>
      </c>
      <c r="X379" t="s">
        <v>903</v>
      </c>
      <c r="Y379" s="1">
        <v>0</v>
      </c>
      <c r="Z379" s="1">
        <v>0</v>
      </c>
      <c r="AA379" s="29" t="str">
        <f t="shared" si="11"/>
        <v>13.0.0</v>
      </c>
    </row>
    <row r="380" spans="2:27" hidden="1" x14ac:dyDescent="0.2">
      <c r="B380" t="s">
        <v>285</v>
      </c>
      <c r="C380" t="s">
        <v>9</v>
      </c>
      <c r="D380" t="s">
        <v>12</v>
      </c>
      <c r="E380" t="s">
        <v>286</v>
      </c>
      <c r="F380" t="s">
        <v>2858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6">
        <f t="shared" si="10"/>
        <v>0</v>
      </c>
      <c r="U380" s="1"/>
      <c r="V380" t="s">
        <v>903</v>
      </c>
      <c r="W380">
        <v>19</v>
      </c>
      <c r="X380" t="s">
        <v>903</v>
      </c>
      <c r="Y380" s="1"/>
      <c r="Z380" s="1"/>
      <c r="AA380" s="26"/>
    </row>
    <row r="381" spans="2:27" hidden="1" x14ac:dyDescent="0.2">
      <c r="B381" t="s">
        <v>285</v>
      </c>
      <c r="C381" t="s">
        <v>9</v>
      </c>
      <c r="D381" t="s">
        <v>6</v>
      </c>
      <c r="E381" t="s">
        <v>286</v>
      </c>
      <c r="F381" t="s">
        <v>2859</v>
      </c>
      <c r="G381" s="11">
        <v>7322.96</v>
      </c>
      <c r="H381" s="11">
        <v>7342.79</v>
      </c>
      <c r="I381" s="11">
        <v>7362.68</v>
      </c>
      <c r="J381" s="11">
        <v>7382.62</v>
      </c>
      <c r="K381" s="11">
        <v>7402.6100000000006</v>
      </c>
      <c r="L381" s="11">
        <v>7422.66</v>
      </c>
      <c r="M381" s="11">
        <v>7442.76</v>
      </c>
      <c r="N381" s="11">
        <v>7462.92</v>
      </c>
      <c r="O381" s="11">
        <v>7483.13</v>
      </c>
      <c r="P381" s="11">
        <v>7503.4000000000005</v>
      </c>
      <c r="Q381" s="11">
        <v>7523.72</v>
      </c>
      <c r="R381" s="11">
        <v>7544.1</v>
      </c>
      <c r="S381" s="11">
        <v>7564.53</v>
      </c>
      <c r="T381" s="6">
        <f t="shared" si="10"/>
        <v>7443.0945833333326</v>
      </c>
      <c r="U381" s="1">
        <v>23</v>
      </c>
      <c r="V381" t="s">
        <v>903</v>
      </c>
      <c r="W381">
        <v>19</v>
      </c>
      <c r="X381" t="s">
        <v>903</v>
      </c>
      <c r="Y381" s="1">
        <v>0</v>
      </c>
      <c r="Z381" s="1">
        <v>0</v>
      </c>
      <c r="AA381" s="26" t="str">
        <f t="shared" si="11"/>
        <v>23.0.0</v>
      </c>
    </row>
    <row r="382" spans="2:27" hidden="1" x14ac:dyDescent="0.2">
      <c r="B382" t="s">
        <v>287</v>
      </c>
      <c r="C382" t="s">
        <v>9</v>
      </c>
      <c r="D382" t="s">
        <v>6</v>
      </c>
      <c r="E382" t="s">
        <v>288</v>
      </c>
      <c r="F382" t="s">
        <v>2860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6">
        <f t="shared" si="10"/>
        <v>0</v>
      </c>
      <c r="U382" s="1">
        <v>23</v>
      </c>
      <c r="V382" t="s">
        <v>903</v>
      </c>
      <c r="W382">
        <v>19</v>
      </c>
      <c r="X382" t="s">
        <v>903</v>
      </c>
      <c r="Y382" s="1">
        <v>0</v>
      </c>
      <c r="Z382" s="1">
        <v>0</v>
      </c>
      <c r="AA382" s="26" t="str">
        <f t="shared" si="11"/>
        <v>23.0.0</v>
      </c>
    </row>
    <row r="383" spans="2:27" hidden="1" x14ac:dyDescent="0.2">
      <c r="B383" t="s">
        <v>1200</v>
      </c>
      <c r="C383" t="s">
        <v>2</v>
      </c>
      <c r="D383" t="s">
        <v>5</v>
      </c>
      <c r="E383" t="s">
        <v>1201</v>
      </c>
      <c r="F383" t="s">
        <v>2861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6">
        <f t="shared" si="10"/>
        <v>0</v>
      </c>
      <c r="U383" s="1"/>
      <c r="V383" t="s">
        <v>903</v>
      </c>
      <c r="W383">
        <v>19</v>
      </c>
      <c r="X383" t="s">
        <v>903</v>
      </c>
      <c r="Y383" s="1"/>
      <c r="Z383" s="1"/>
      <c r="AA383" s="26"/>
    </row>
    <row r="384" spans="2:27" hidden="1" x14ac:dyDescent="0.2">
      <c r="B384" t="s">
        <v>1200</v>
      </c>
      <c r="C384" t="s">
        <v>7</v>
      </c>
      <c r="D384" t="s">
        <v>4</v>
      </c>
      <c r="E384" t="s">
        <v>1201</v>
      </c>
      <c r="F384" t="s">
        <v>2862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6">
        <f t="shared" si="10"/>
        <v>0</v>
      </c>
      <c r="U384" s="1"/>
      <c r="V384" t="s">
        <v>903</v>
      </c>
      <c r="W384">
        <v>19</v>
      </c>
      <c r="X384" t="s">
        <v>903</v>
      </c>
      <c r="Y384" s="1"/>
      <c r="Z384" s="1"/>
      <c r="AA384" s="26"/>
    </row>
    <row r="385" spans="2:27" hidden="1" x14ac:dyDescent="0.2">
      <c r="B385" t="s">
        <v>1200</v>
      </c>
      <c r="C385" t="s">
        <v>7</v>
      </c>
      <c r="D385" t="s">
        <v>5</v>
      </c>
      <c r="E385" t="s">
        <v>1201</v>
      </c>
      <c r="F385" t="s">
        <v>2863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6">
        <f t="shared" si="10"/>
        <v>0</v>
      </c>
      <c r="U385" s="1"/>
      <c r="V385" t="s">
        <v>903</v>
      </c>
      <c r="W385">
        <v>19</v>
      </c>
      <c r="X385" t="s">
        <v>903</v>
      </c>
      <c r="Y385" s="1"/>
      <c r="Z385" s="1"/>
      <c r="AA385" s="26"/>
    </row>
    <row r="386" spans="2:27" hidden="1" x14ac:dyDescent="0.2">
      <c r="B386" t="s">
        <v>1200</v>
      </c>
      <c r="C386" t="s">
        <v>9</v>
      </c>
      <c r="D386" t="s">
        <v>5</v>
      </c>
      <c r="E386" t="s">
        <v>1201</v>
      </c>
      <c r="F386" t="s">
        <v>2864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6">
        <f t="shared" si="10"/>
        <v>0</v>
      </c>
      <c r="U386" s="1"/>
      <c r="V386" t="s">
        <v>903</v>
      </c>
      <c r="W386">
        <v>19</v>
      </c>
      <c r="X386" t="s">
        <v>903</v>
      </c>
      <c r="Y386" s="1"/>
      <c r="Z386" s="1"/>
      <c r="AA386" s="26"/>
    </row>
    <row r="387" spans="2:27" hidden="1" x14ac:dyDescent="0.2">
      <c r="B387" t="s">
        <v>1202</v>
      </c>
      <c r="C387" t="s">
        <v>7</v>
      </c>
      <c r="D387" t="s">
        <v>4</v>
      </c>
      <c r="E387" t="s">
        <v>1203</v>
      </c>
      <c r="F387" t="s">
        <v>2865</v>
      </c>
      <c r="G387" s="11">
        <v>0</v>
      </c>
      <c r="H387" s="11">
        <v>1340133.42</v>
      </c>
      <c r="I387" s="11">
        <v>1337406.8</v>
      </c>
      <c r="J387" s="11">
        <v>1334680.18</v>
      </c>
      <c r="K387" s="11">
        <v>1331953.56</v>
      </c>
      <c r="L387" s="11">
        <v>1329226.94</v>
      </c>
      <c r="M387" s="11">
        <v>1326500.32</v>
      </c>
      <c r="N387" s="11">
        <v>1323773.7</v>
      </c>
      <c r="O387" s="11">
        <v>1321047.08</v>
      </c>
      <c r="P387" s="11">
        <v>1318320.46</v>
      </c>
      <c r="Q387" s="11">
        <v>1315593.8400000001</v>
      </c>
      <c r="R387" s="11">
        <v>1312867.22</v>
      </c>
      <c r="S387" s="11">
        <v>1310140.6000000001</v>
      </c>
      <c r="T387" s="6">
        <f t="shared" si="10"/>
        <v>1270547.8183333331</v>
      </c>
      <c r="U387" s="1">
        <v>23</v>
      </c>
      <c r="V387" t="s">
        <v>903</v>
      </c>
      <c r="W387">
        <v>19</v>
      </c>
      <c r="X387" t="s">
        <v>903</v>
      </c>
      <c r="Y387" s="1">
        <v>0</v>
      </c>
      <c r="Z387" s="1">
        <v>0</v>
      </c>
      <c r="AA387" s="26" t="str">
        <f t="shared" si="11"/>
        <v>23.0.0</v>
      </c>
    </row>
    <row r="388" spans="2:27" hidden="1" x14ac:dyDescent="0.2">
      <c r="B388" t="s">
        <v>289</v>
      </c>
      <c r="C388" t="s">
        <v>7</v>
      </c>
      <c r="D388" t="s">
        <v>5</v>
      </c>
      <c r="E388" t="s">
        <v>290</v>
      </c>
      <c r="F388" t="s">
        <v>2866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6">
        <f t="shared" si="10"/>
        <v>0</v>
      </c>
      <c r="U388" s="1">
        <v>23</v>
      </c>
      <c r="V388" t="s">
        <v>903</v>
      </c>
      <c r="W388">
        <v>19</v>
      </c>
      <c r="X388" t="s">
        <v>903</v>
      </c>
      <c r="Y388" s="1">
        <v>0</v>
      </c>
      <c r="Z388" s="1">
        <v>0</v>
      </c>
      <c r="AA388" s="26" t="str">
        <f t="shared" si="11"/>
        <v>23.0.0</v>
      </c>
    </row>
    <row r="389" spans="2:27" hidden="1" x14ac:dyDescent="0.2">
      <c r="B389" t="s">
        <v>289</v>
      </c>
      <c r="C389" t="s">
        <v>9</v>
      </c>
      <c r="D389" t="s">
        <v>5</v>
      </c>
      <c r="E389" t="s">
        <v>290</v>
      </c>
      <c r="F389" t="s">
        <v>2867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6">
        <f t="shared" si="10"/>
        <v>0</v>
      </c>
      <c r="U389" s="1">
        <v>23</v>
      </c>
      <c r="V389" t="s">
        <v>903</v>
      </c>
      <c r="W389">
        <v>19</v>
      </c>
      <c r="X389" t="s">
        <v>903</v>
      </c>
      <c r="Y389" s="1">
        <v>0</v>
      </c>
      <c r="Z389" s="1">
        <v>0</v>
      </c>
      <c r="AA389" s="26" t="str">
        <f t="shared" si="11"/>
        <v>23.0.0</v>
      </c>
    </row>
    <row r="390" spans="2:27" hidden="1" x14ac:dyDescent="0.2">
      <c r="B390" t="s">
        <v>1204</v>
      </c>
      <c r="C390" t="s">
        <v>7</v>
      </c>
      <c r="D390" t="s">
        <v>5</v>
      </c>
      <c r="E390" t="s">
        <v>1205</v>
      </c>
      <c r="F390" t="s">
        <v>2868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6">
        <f t="shared" si="10"/>
        <v>0</v>
      </c>
      <c r="U390" s="1"/>
      <c r="V390" t="s">
        <v>903</v>
      </c>
      <c r="W390">
        <v>19</v>
      </c>
      <c r="X390" t="s">
        <v>903</v>
      </c>
      <c r="Y390" s="1"/>
      <c r="Z390" s="1"/>
      <c r="AA390" s="26"/>
    </row>
    <row r="391" spans="2:27" hidden="1" x14ac:dyDescent="0.2">
      <c r="B391" t="s">
        <v>291</v>
      </c>
      <c r="C391" t="s">
        <v>7</v>
      </c>
      <c r="D391" t="s">
        <v>4</v>
      </c>
      <c r="E391" t="s">
        <v>292</v>
      </c>
      <c r="F391" t="s">
        <v>2869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6">
        <f t="shared" ref="T391:T454" si="12">(G391+S391+SUM(H391:R391)*2)/24</f>
        <v>0</v>
      </c>
      <c r="U391" s="1"/>
      <c r="V391" t="s">
        <v>903</v>
      </c>
      <c r="W391">
        <v>19</v>
      </c>
      <c r="X391" t="s">
        <v>903</v>
      </c>
      <c r="Y391" s="1"/>
      <c r="Z391" s="1"/>
      <c r="AA391" s="26"/>
    </row>
    <row r="392" spans="2:27" hidden="1" x14ac:dyDescent="0.2">
      <c r="B392" t="s">
        <v>291</v>
      </c>
      <c r="C392" t="s">
        <v>7</v>
      </c>
      <c r="D392" t="s">
        <v>5</v>
      </c>
      <c r="E392" t="s">
        <v>292</v>
      </c>
      <c r="F392" t="s">
        <v>2870</v>
      </c>
      <c r="G392" s="11">
        <v>172478.19</v>
      </c>
      <c r="H392" s="11">
        <v>340209.49</v>
      </c>
      <c r="I392" s="11">
        <v>350146.38</v>
      </c>
      <c r="J392" s="11">
        <v>238610.01</v>
      </c>
      <c r="K392" s="11">
        <v>176452.83000000002</v>
      </c>
      <c r="L392" s="11">
        <v>90348.479999999996</v>
      </c>
      <c r="M392" s="11">
        <v>20300.240000000002</v>
      </c>
      <c r="N392" s="11">
        <v>20706.400000000001</v>
      </c>
      <c r="O392" s="11">
        <v>8208.35</v>
      </c>
      <c r="P392" s="11">
        <v>48619.67</v>
      </c>
      <c r="Q392" s="11">
        <v>13931.84</v>
      </c>
      <c r="R392" s="11">
        <v>0</v>
      </c>
      <c r="S392" s="11">
        <v>162550.07</v>
      </c>
      <c r="T392" s="6">
        <f t="shared" si="12"/>
        <v>122920.65166666666</v>
      </c>
      <c r="U392" s="1">
        <v>23</v>
      </c>
      <c r="V392" t="s">
        <v>903</v>
      </c>
      <c r="W392">
        <v>19</v>
      </c>
      <c r="X392" t="s">
        <v>903</v>
      </c>
      <c r="Y392" s="1">
        <v>0</v>
      </c>
      <c r="Z392" s="1">
        <v>0</v>
      </c>
      <c r="AA392" s="26" t="str">
        <f t="shared" ref="AA392:AA454" si="13">U392&amp;"."&amp;Y392&amp;"."&amp;Z392</f>
        <v>23.0.0</v>
      </c>
    </row>
    <row r="393" spans="2:27" hidden="1" x14ac:dyDescent="0.2">
      <c r="B393" t="s">
        <v>291</v>
      </c>
      <c r="C393" t="s">
        <v>7</v>
      </c>
      <c r="D393" t="s">
        <v>6</v>
      </c>
      <c r="E393" t="s">
        <v>292</v>
      </c>
      <c r="F393" t="s">
        <v>2871</v>
      </c>
      <c r="G393" s="11">
        <v>368327.69</v>
      </c>
      <c r="H393" s="11">
        <v>773296.62</v>
      </c>
      <c r="I393" s="11">
        <v>940149.98</v>
      </c>
      <c r="J393" s="11">
        <v>761888.77</v>
      </c>
      <c r="K393" s="11">
        <v>611966.29</v>
      </c>
      <c r="L393" s="11">
        <v>476755.05</v>
      </c>
      <c r="M393" s="11">
        <v>368982.88</v>
      </c>
      <c r="N393" s="11">
        <v>385411.67</v>
      </c>
      <c r="O393" s="11">
        <v>607556.52</v>
      </c>
      <c r="P393" s="11">
        <v>754696.41</v>
      </c>
      <c r="Q393" s="11">
        <v>768547.64</v>
      </c>
      <c r="R393" s="11">
        <v>779072.8</v>
      </c>
      <c r="S393" s="11">
        <v>943251.79</v>
      </c>
      <c r="T393" s="6">
        <f t="shared" si="12"/>
        <v>657009.53083333327</v>
      </c>
      <c r="U393" s="1">
        <v>23</v>
      </c>
      <c r="V393" t="s">
        <v>903</v>
      </c>
      <c r="W393">
        <v>19</v>
      </c>
      <c r="X393" t="s">
        <v>903</v>
      </c>
      <c r="Y393" s="1">
        <v>0</v>
      </c>
      <c r="Z393" s="1">
        <v>0</v>
      </c>
      <c r="AA393" s="26" t="str">
        <f t="shared" si="13"/>
        <v>23.0.0</v>
      </c>
    </row>
    <row r="394" spans="2:27" hidden="1" x14ac:dyDescent="0.2">
      <c r="B394" t="s">
        <v>1206</v>
      </c>
      <c r="C394" t="s">
        <v>7</v>
      </c>
      <c r="D394" t="s">
        <v>5</v>
      </c>
      <c r="E394" t="s">
        <v>292</v>
      </c>
      <c r="F394" t="s">
        <v>2872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6">
        <f t="shared" si="12"/>
        <v>0</v>
      </c>
      <c r="U394" s="1"/>
      <c r="V394" t="s">
        <v>903</v>
      </c>
      <c r="W394">
        <v>19</v>
      </c>
      <c r="X394" t="s">
        <v>903</v>
      </c>
      <c r="Y394" s="1"/>
      <c r="Z394" s="1"/>
      <c r="AA394" s="26"/>
    </row>
    <row r="395" spans="2:27" hidden="1" x14ac:dyDescent="0.2">
      <c r="B395" t="s">
        <v>1206</v>
      </c>
      <c r="C395" t="s">
        <v>7</v>
      </c>
      <c r="D395" t="s">
        <v>6</v>
      </c>
      <c r="E395" t="s">
        <v>292</v>
      </c>
      <c r="F395" t="s">
        <v>2873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6">
        <f t="shared" si="12"/>
        <v>0</v>
      </c>
      <c r="U395" s="1"/>
      <c r="V395" t="s">
        <v>903</v>
      </c>
      <c r="W395">
        <v>19</v>
      </c>
      <c r="X395" t="s">
        <v>903</v>
      </c>
      <c r="Y395" s="1"/>
      <c r="Z395" s="1"/>
      <c r="AA395" s="26"/>
    </row>
    <row r="396" spans="2:27" hidden="1" x14ac:dyDescent="0.2">
      <c r="B396" t="s">
        <v>970</v>
      </c>
      <c r="C396" t="s">
        <v>7</v>
      </c>
      <c r="D396" t="s">
        <v>6</v>
      </c>
      <c r="E396" t="s">
        <v>971</v>
      </c>
      <c r="F396" t="s">
        <v>2874</v>
      </c>
      <c r="G396" s="11">
        <v>-13429980</v>
      </c>
      <c r="H396" s="11">
        <v>-13361105</v>
      </c>
      <c r="I396" s="11">
        <v>-12991535</v>
      </c>
      <c r="J396" s="11">
        <v>-12676663</v>
      </c>
      <c r="K396" s="11">
        <v>-12374587</v>
      </c>
      <c r="L396" s="11">
        <v>-12086977</v>
      </c>
      <c r="M396" s="11">
        <v>-11801459</v>
      </c>
      <c r="N396" s="11">
        <v>-11508550</v>
      </c>
      <c r="O396" s="11">
        <v>-11181714</v>
      </c>
      <c r="P396" s="11">
        <v>-10862496</v>
      </c>
      <c r="Q396" s="11">
        <v>-10557982</v>
      </c>
      <c r="R396" s="11">
        <v>-10262209</v>
      </c>
      <c r="S396" s="11">
        <v>-9879394</v>
      </c>
      <c r="T396" s="6">
        <f t="shared" si="12"/>
        <v>-11776663.666666666</v>
      </c>
      <c r="U396" s="1">
        <v>23</v>
      </c>
      <c r="V396" t="s">
        <v>903</v>
      </c>
      <c r="W396">
        <v>19</v>
      </c>
      <c r="X396" t="s">
        <v>903</v>
      </c>
      <c r="Y396" s="1">
        <v>0</v>
      </c>
      <c r="Z396" s="1">
        <v>0</v>
      </c>
      <c r="AA396" s="26" t="str">
        <f t="shared" si="13"/>
        <v>23.0.0</v>
      </c>
    </row>
    <row r="397" spans="2:27" hidden="1" x14ac:dyDescent="0.2">
      <c r="B397" t="s">
        <v>293</v>
      </c>
      <c r="C397" t="s">
        <v>7</v>
      </c>
      <c r="D397" t="s">
        <v>5</v>
      </c>
      <c r="E397" t="s">
        <v>294</v>
      </c>
      <c r="F397" t="s">
        <v>2875</v>
      </c>
      <c r="G397" s="11">
        <v>154032.69</v>
      </c>
      <c r="H397" s="11">
        <v>146697.80000000002</v>
      </c>
      <c r="I397" s="11">
        <v>139362.91</v>
      </c>
      <c r="J397" s="11">
        <v>132028.01999999999</v>
      </c>
      <c r="K397" s="11">
        <v>124693.13</v>
      </c>
      <c r="L397" s="11">
        <v>117358.24</v>
      </c>
      <c r="M397" s="11">
        <v>110023.35</v>
      </c>
      <c r="N397" s="11">
        <v>102688.46</v>
      </c>
      <c r="O397" s="11">
        <v>95353.57</v>
      </c>
      <c r="P397" s="11">
        <v>88018.680000000008</v>
      </c>
      <c r="Q397" s="11">
        <v>80683.790000000008</v>
      </c>
      <c r="R397" s="11">
        <v>73348.900000000009</v>
      </c>
      <c r="S397" s="11">
        <v>66014.009999999995</v>
      </c>
      <c r="T397" s="6">
        <f t="shared" si="12"/>
        <v>110023.34999999999</v>
      </c>
      <c r="U397" s="1">
        <v>23</v>
      </c>
      <c r="V397" t="s">
        <v>903</v>
      </c>
      <c r="W397">
        <v>19</v>
      </c>
      <c r="X397" t="s">
        <v>903</v>
      </c>
      <c r="Y397" s="1">
        <v>0</v>
      </c>
      <c r="Z397" s="1">
        <v>0</v>
      </c>
      <c r="AA397" s="26" t="str">
        <f t="shared" si="13"/>
        <v>23.0.0</v>
      </c>
    </row>
    <row r="398" spans="2:27" hidden="1" x14ac:dyDescent="0.2">
      <c r="B398" t="s">
        <v>293</v>
      </c>
      <c r="C398" t="s">
        <v>7</v>
      </c>
      <c r="D398" t="s">
        <v>6</v>
      </c>
      <c r="E398" t="s">
        <v>294</v>
      </c>
      <c r="F398" t="s">
        <v>2876</v>
      </c>
      <c r="G398" s="11">
        <v>329236.35000000003</v>
      </c>
      <c r="H398" s="11">
        <v>315518.17</v>
      </c>
      <c r="I398" s="11">
        <v>301799.99</v>
      </c>
      <c r="J398" s="11">
        <v>288081.81</v>
      </c>
      <c r="K398" s="11">
        <v>274363.63</v>
      </c>
      <c r="L398" s="11">
        <v>260645.45</v>
      </c>
      <c r="M398" s="11">
        <v>246927.27000000002</v>
      </c>
      <c r="N398" s="11">
        <v>233209.09</v>
      </c>
      <c r="O398" s="11">
        <v>219490.91</v>
      </c>
      <c r="P398" s="11">
        <v>205772.73</v>
      </c>
      <c r="Q398" s="11">
        <v>192054.55000000002</v>
      </c>
      <c r="R398" s="11">
        <v>178336.37</v>
      </c>
      <c r="S398" s="11">
        <v>164618.19</v>
      </c>
      <c r="T398" s="6">
        <f t="shared" si="12"/>
        <v>246927.27000000002</v>
      </c>
      <c r="U398" s="1">
        <v>23</v>
      </c>
      <c r="V398" t="s">
        <v>903</v>
      </c>
      <c r="W398">
        <v>19</v>
      </c>
      <c r="X398" t="s">
        <v>903</v>
      </c>
      <c r="Y398" s="1">
        <v>0</v>
      </c>
      <c r="Z398" s="1">
        <v>0</v>
      </c>
      <c r="AA398" s="26" t="str">
        <f t="shared" si="13"/>
        <v>23.0.0</v>
      </c>
    </row>
    <row r="399" spans="2:27" hidden="1" x14ac:dyDescent="0.2">
      <c r="B399" t="s">
        <v>295</v>
      </c>
      <c r="C399" t="s">
        <v>7</v>
      </c>
      <c r="D399" t="s">
        <v>5</v>
      </c>
      <c r="E399" t="s">
        <v>296</v>
      </c>
      <c r="F399" t="s">
        <v>2877</v>
      </c>
      <c r="G399" s="11">
        <v>2288577.2999999998</v>
      </c>
      <c r="H399" s="11">
        <v>2364241.2999999998</v>
      </c>
      <c r="I399" s="11">
        <v>2250057.2999999998</v>
      </c>
      <c r="J399" s="11">
        <v>2301662.2999999998</v>
      </c>
      <c r="K399" s="11">
        <v>2177742.2999999998</v>
      </c>
      <c r="L399" s="11">
        <v>2660172.2999999998</v>
      </c>
      <c r="M399" s="11">
        <v>2547098.2999999998</v>
      </c>
      <c r="N399" s="11">
        <v>2542739.2999999998</v>
      </c>
      <c r="O399" s="11">
        <v>2509514.2999999998</v>
      </c>
      <c r="P399" s="11">
        <v>2630652.2999999998</v>
      </c>
      <c r="Q399" s="11">
        <v>2615345.2999999998</v>
      </c>
      <c r="R399" s="11">
        <v>2565837.2999999998</v>
      </c>
      <c r="S399" s="11">
        <v>2762925.3</v>
      </c>
      <c r="T399" s="6">
        <f t="shared" si="12"/>
        <v>2474234.4666666673</v>
      </c>
      <c r="U399" s="1">
        <v>23</v>
      </c>
      <c r="V399" t="s">
        <v>903</v>
      </c>
      <c r="W399">
        <v>19</v>
      </c>
      <c r="X399" t="s">
        <v>903</v>
      </c>
      <c r="Y399" s="1">
        <v>0</v>
      </c>
      <c r="Z399" s="1">
        <v>0</v>
      </c>
      <c r="AA399" s="26" t="str">
        <f t="shared" si="13"/>
        <v>23.0.0</v>
      </c>
    </row>
    <row r="400" spans="2:27" hidden="1" x14ac:dyDescent="0.2">
      <c r="B400" t="s">
        <v>295</v>
      </c>
      <c r="C400" t="s">
        <v>7</v>
      </c>
      <c r="D400" t="s">
        <v>6</v>
      </c>
      <c r="E400" t="s">
        <v>296</v>
      </c>
      <c r="F400" t="s">
        <v>2878</v>
      </c>
      <c r="G400" s="11">
        <v>4023818</v>
      </c>
      <c r="H400" s="11">
        <v>3942677</v>
      </c>
      <c r="I400" s="11">
        <v>3861536</v>
      </c>
      <c r="J400" s="11">
        <v>3780395</v>
      </c>
      <c r="K400" s="11">
        <v>3699254</v>
      </c>
      <c r="L400" s="11">
        <v>3618113</v>
      </c>
      <c r="M400" s="11">
        <v>3536972</v>
      </c>
      <c r="N400" s="11">
        <v>3455831</v>
      </c>
      <c r="O400" s="11">
        <v>3374690</v>
      </c>
      <c r="P400" s="11">
        <v>3293549</v>
      </c>
      <c r="Q400" s="11">
        <v>3212408</v>
      </c>
      <c r="R400" s="11">
        <v>3131267</v>
      </c>
      <c r="S400" s="11">
        <v>3050126</v>
      </c>
      <c r="T400" s="6">
        <f t="shared" si="12"/>
        <v>3536972</v>
      </c>
      <c r="U400" s="1">
        <v>23</v>
      </c>
      <c r="V400" t="s">
        <v>903</v>
      </c>
      <c r="W400">
        <v>19</v>
      </c>
      <c r="X400" t="s">
        <v>903</v>
      </c>
      <c r="Y400" s="1">
        <v>0</v>
      </c>
      <c r="Z400" s="1">
        <v>0</v>
      </c>
      <c r="AA400" s="26" t="str">
        <f t="shared" si="13"/>
        <v>23.0.0</v>
      </c>
    </row>
    <row r="401" spans="2:27" hidden="1" x14ac:dyDescent="0.2">
      <c r="B401" t="s">
        <v>1207</v>
      </c>
      <c r="C401" t="s">
        <v>7</v>
      </c>
      <c r="D401" t="s">
        <v>6</v>
      </c>
      <c r="E401" t="s">
        <v>1208</v>
      </c>
      <c r="F401" t="s">
        <v>2879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6">
        <f t="shared" si="12"/>
        <v>0</v>
      </c>
      <c r="U401" s="1"/>
      <c r="V401" t="s">
        <v>903</v>
      </c>
      <c r="W401">
        <v>19</v>
      </c>
      <c r="X401" t="s">
        <v>903</v>
      </c>
      <c r="Y401" s="1"/>
      <c r="Z401" s="1"/>
      <c r="AA401" s="26"/>
    </row>
    <row r="402" spans="2:27" hidden="1" x14ac:dyDescent="0.2">
      <c r="B402" t="s">
        <v>297</v>
      </c>
      <c r="C402" t="s">
        <v>7</v>
      </c>
      <c r="D402" t="s">
        <v>6</v>
      </c>
      <c r="E402" t="s">
        <v>298</v>
      </c>
      <c r="F402" t="s">
        <v>2880</v>
      </c>
      <c r="G402" s="11">
        <v>587258</v>
      </c>
      <c r="H402" s="11">
        <v>526738</v>
      </c>
      <c r="I402" s="11">
        <v>466218</v>
      </c>
      <c r="J402" s="11">
        <v>423914</v>
      </c>
      <c r="K402" s="11">
        <v>363394</v>
      </c>
      <c r="L402" s="11">
        <v>302874</v>
      </c>
      <c r="M402" s="11">
        <v>242354</v>
      </c>
      <c r="N402" s="11">
        <v>323882</v>
      </c>
      <c r="O402" s="11">
        <v>267501</v>
      </c>
      <c r="P402" s="11">
        <v>212249</v>
      </c>
      <c r="Q402" s="11">
        <v>154474</v>
      </c>
      <c r="R402" s="11">
        <v>92942</v>
      </c>
      <c r="S402" s="11">
        <v>67365</v>
      </c>
      <c r="T402" s="6">
        <f t="shared" si="12"/>
        <v>308654.29166666669</v>
      </c>
      <c r="U402" s="1">
        <v>23</v>
      </c>
      <c r="V402" t="s">
        <v>903</v>
      </c>
      <c r="W402">
        <v>19</v>
      </c>
      <c r="X402" t="s">
        <v>903</v>
      </c>
      <c r="Y402" s="1">
        <v>0</v>
      </c>
      <c r="Z402" s="1">
        <v>0</v>
      </c>
      <c r="AA402" s="26" t="str">
        <f t="shared" si="13"/>
        <v>23.0.0</v>
      </c>
    </row>
    <row r="403" spans="2:27" hidden="1" x14ac:dyDescent="0.2">
      <c r="B403" t="s">
        <v>1550</v>
      </c>
      <c r="C403" t="s">
        <v>7</v>
      </c>
      <c r="D403" t="s">
        <v>5</v>
      </c>
      <c r="E403" t="s">
        <v>1551</v>
      </c>
      <c r="F403" t="s">
        <v>2881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1250548.18</v>
      </c>
      <c r="M403" s="11">
        <v>1193705.08</v>
      </c>
      <c r="N403" s="11">
        <v>1136861.98</v>
      </c>
      <c r="O403" s="11">
        <v>1080018.8799999999</v>
      </c>
      <c r="P403" s="11">
        <v>1023175.78</v>
      </c>
      <c r="Q403" s="11">
        <v>966332.68</v>
      </c>
      <c r="R403" s="11">
        <v>909489.58000000007</v>
      </c>
      <c r="S403" s="11">
        <v>852646.48</v>
      </c>
      <c r="T403" s="6">
        <f t="shared" si="12"/>
        <v>665537.94999999995</v>
      </c>
      <c r="U403" s="1">
        <v>23</v>
      </c>
      <c r="V403" t="s">
        <v>903</v>
      </c>
      <c r="W403">
        <v>19</v>
      </c>
      <c r="X403" t="s">
        <v>903</v>
      </c>
      <c r="Y403" s="1">
        <v>0</v>
      </c>
      <c r="Z403" s="1">
        <v>0</v>
      </c>
      <c r="AA403" s="26" t="str">
        <f t="shared" si="13"/>
        <v>23.0.0</v>
      </c>
    </row>
    <row r="404" spans="2:27" hidden="1" x14ac:dyDescent="0.2">
      <c r="B404" t="s">
        <v>299</v>
      </c>
      <c r="C404" t="s">
        <v>7</v>
      </c>
      <c r="D404" t="s">
        <v>5</v>
      </c>
      <c r="E404" t="s">
        <v>300</v>
      </c>
      <c r="F404" t="s">
        <v>2882</v>
      </c>
      <c r="G404" s="11">
        <v>369373.12</v>
      </c>
      <c r="H404" s="11">
        <v>369373.12</v>
      </c>
      <c r="I404" s="11">
        <v>369373.12</v>
      </c>
      <c r="J404" s="11">
        <v>369373.12</v>
      </c>
      <c r="K404" s="11">
        <v>353982.57</v>
      </c>
      <c r="L404" s="11">
        <v>338592.02</v>
      </c>
      <c r="M404" s="11">
        <v>323201.47000000003</v>
      </c>
      <c r="N404" s="11">
        <v>307810.92</v>
      </c>
      <c r="O404" s="11">
        <v>292420.37</v>
      </c>
      <c r="P404" s="11">
        <v>277029.82</v>
      </c>
      <c r="Q404" s="11">
        <v>261639.27000000002</v>
      </c>
      <c r="R404" s="11">
        <v>246248.72</v>
      </c>
      <c r="S404" s="11">
        <v>230858.17</v>
      </c>
      <c r="T404" s="6">
        <f t="shared" si="12"/>
        <v>317430.01374999998</v>
      </c>
      <c r="U404" s="1">
        <v>34</v>
      </c>
      <c r="V404" t="s">
        <v>903</v>
      </c>
      <c r="W404">
        <v>19</v>
      </c>
      <c r="X404" t="s">
        <v>903</v>
      </c>
      <c r="Y404" s="1">
        <v>0</v>
      </c>
      <c r="Z404" s="1">
        <v>0</v>
      </c>
      <c r="AA404" s="26" t="str">
        <f t="shared" si="13"/>
        <v>34.0.0</v>
      </c>
    </row>
    <row r="405" spans="2:27" hidden="1" x14ac:dyDescent="0.2">
      <c r="B405" t="s">
        <v>1209</v>
      </c>
      <c r="C405" t="s">
        <v>7</v>
      </c>
      <c r="D405" t="s">
        <v>5</v>
      </c>
      <c r="E405" t="s">
        <v>1210</v>
      </c>
      <c r="F405" t="s">
        <v>2883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6">
        <f t="shared" si="12"/>
        <v>0</v>
      </c>
      <c r="U405" s="1"/>
      <c r="V405" t="s">
        <v>903</v>
      </c>
      <c r="W405">
        <v>19</v>
      </c>
      <c r="X405" t="s">
        <v>903</v>
      </c>
      <c r="Y405" s="1"/>
      <c r="Z405" s="1"/>
      <c r="AA405" s="26"/>
    </row>
    <row r="406" spans="2:27" hidden="1" x14ac:dyDescent="0.2">
      <c r="B406" t="s">
        <v>301</v>
      </c>
      <c r="C406" t="s">
        <v>7</v>
      </c>
      <c r="D406" t="s">
        <v>5</v>
      </c>
      <c r="E406" t="s">
        <v>302</v>
      </c>
      <c r="F406" t="s">
        <v>2884</v>
      </c>
      <c r="G406" s="11">
        <v>292397.05</v>
      </c>
      <c r="H406" s="11">
        <v>277009.05</v>
      </c>
      <c r="I406" s="11">
        <v>261621.05000000002</v>
      </c>
      <c r="J406" s="11">
        <v>246233.05000000002</v>
      </c>
      <c r="K406" s="11">
        <v>230845.05000000002</v>
      </c>
      <c r="L406" s="11">
        <v>215457.05000000002</v>
      </c>
      <c r="M406" s="11">
        <v>200069.05000000002</v>
      </c>
      <c r="N406" s="11">
        <v>184681.05000000002</v>
      </c>
      <c r="O406" s="11">
        <v>169293.05000000002</v>
      </c>
      <c r="P406" s="11">
        <v>153905.05000000002</v>
      </c>
      <c r="Q406" s="11">
        <v>138517.04999999999</v>
      </c>
      <c r="R406" s="11">
        <v>123129.05</v>
      </c>
      <c r="S406" s="11">
        <v>107741.05</v>
      </c>
      <c r="T406" s="6">
        <f t="shared" si="12"/>
        <v>200069.05000000002</v>
      </c>
      <c r="U406" s="1">
        <v>23</v>
      </c>
      <c r="V406" t="s">
        <v>903</v>
      </c>
      <c r="W406">
        <v>19</v>
      </c>
      <c r="X406" t="s">
        <v>903</v>
      </c>
      <c r="Y406" s="1">
        <v>0</v>
      </c>
      <c r="Z406" s="1">
        <v>0</v>
      </c>
      <c r="AA406" s="26" t="str">
        <f t="shared" si="13"/>
        <v>23.0.0</v>
      </c>
    </row>
    <row r="407" spans="2:27" hidden="1" x14ac:dyDescent="0.2">
      <c r="B407" t="s">
        <v>301</v>
      </c>
      <c r="C407" t="s">
        <v>7</v>
      </c>
      <c r="D407" t="s">
        <v>6</v>
      </c>
      <c r="E407" t="s">
        <v>302</v>
      </c>
      <c r="F407" t="s">
        <v>2885</v>
      </c>
      <c r="G407" s="11">
        <v>459420.25</v>
      </c>
      <c r="H407" s="11">
        <v>446659.25</v>
      </c>
      <c r="I407" s="11">
        <v>433898.25</v>
      </c>
      <c r="J407" s="11">
        <v>421137.25</v>
      </c>
      <c r="K407" s="11">
        <v>408376.25</v>
      </c>
      <c r="L407" s="11">
        <v>395615.25</v>
      </c>
      <c r="M407" s="11">
        <v>382854.25</v>
      </c>
      <c r="N407" s="11">
        <v>370093.25</v>
      </c>
      <c r="O407" s="11">
        <v>357332.25</v>
      </c>
      <c r="P407" s="11">
        <v>344571.25</v>
      </c>
      <c r="Q407" s="11">
        <v>331810.25</v>
      </c>
      <c r="R407" s="11">
        <v>319049.25</v>
      </c>
      <c r="S407" s="11">
        <v>306288.25</v>
      </c>
      <c r="T407" s="6">
        <f t="shared" si="12"/>
        <v>382854.25</v>
      </c>
      <c r="U407" s="1">
        <v>23</v>
      </c>
      <c r="V407" t="s">
        <v>903</v>
      </c>
      <c r="W407">
        <v>19</v>
      </c>
      <c r="X407" t="s">
        <v>903</v>
      </c>
      <c r="Y407" s="1">
        <v>0</v>
      </c>
      <c r="Z407" s="1">
        <v>0</v>
      </c>
      <c r="AA407" s="26" t="str">
        <f t="shared" si="13"/>
        <v>23.0.0</v>
      </c>
    </row>
    <row r="408" spans="2:27" hidden="1" x14ac:dyDescent="0.2">
      <c r="B408" t="s">
        <v>303</v>
      </c>
      <c r="C408" t="s">
        <v>2</v>
      </c>
      <c r="D408" t="s">
        <v>3</v>
      </c>
      <c r="E408" t="s">
        <v>304</v>
      </c>
      <c r="F408" t="s">
        <v>2886</v>
      </c>
      <c r="G408" s="11">
        <v>35081525</v>
      </c>
      <c r="H408" s="11">
        <v>35083728</v>
      </c>
      <c r="I408" s="11">
        <v>35083728</v>
      </c>
      <c r="J408" s="11">
        <v>14576893</v>
      </c>
      <c r="K408" s="11">
        <v>14581625</v>
      </c>
      <c r="L408" s="11">
        <v>14581625</v>
      </c>
      <c r="M408" s="11">
        <v>27876255</v>
      </c>
      <c r="N408" s="11">
        <v>27871913</v>
      </c>
      <c r="O408" s="11">
        <v>27871913</v>
      </c>
      <c r="P408" s="11">
        <v>20398620</v>
      </c>
      <c r="Q408" s="11">
        <v>20398588</v>
      </c>
      <c r="R408" s="11">
        <v>20398588</v>
      </c>
      <c r="S408" s="11">
        <v>10829415</v>
      </c>
      <c r="T408" s="6">
        <f t="shared" si="12"/>
        <v>23473245.5</v>
      </c>
      <c r="U408" s="1">
        <v>46</v>
      </c>
      <c r="V408" t="s">
        <v>903</v>
      </c>
      <c r="W408">
        <v>19</v>
      </c>
      <c r="X408" t="s">
        <v>903</v>
      </c>
      <c r="Y408" s="1">
        <v>0</v>
      </c>
      <c r="Z408" s="1">
        <v>0</v>
      </c>
      <c r="AA408" s="26" t="str">
        <f t="shared" si="13"/>
        <v>46.0.0</v>
      </c>
    </row>
    <row r="409" spans="2:27" hidden="1" x14ac:dyDescent="0.2">
      <c r="B409" t="s">
        <v>303</v>
      </c>
      <c r="C409" t="s">
        <v>13</v>
      </c>
      <c r="D409" t="s">
        <v>13</v>
      </c>
      <c r="E409" t="s">
        <v>304</v>
      </c>
      <c r="F409" t="s">
        <v>2887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6">
        <f t="shared" si="12"/>
        <v>0</v>
      </c>
      <c r="U409" s="1"/>
      <c r="V409" t="s">
        <v>903</v>
      </c>
      <c r="W409">
        <v>19</v>
      </c>
      <c r="X409" t="s">
        <v>903</v>
      </c>
      <c r="Y409" s="1"/>
      <c r="Z409" s="1"/>
      <c r="AA409" s="26"/>
    </row>
    <row r="410" spans="2:27" hidden="1" x14ac:dyDescent="0.2">
      <c r="B410" t="s">
        <v>305</v>
      </c>
      <c r="C410" t="s">
        <v>2</v>
      </c>
      <c r="D410" t="s">
        <v>3</v>
      </c>
      <c r="E410" t="s">
        <v>306</v>
      </c>
      <c r="F410" t="s">
        <v>2888</v>
      </c>
      <c r="G410" s="11">
        <v>25217697</v>
      </c>
      <c r="H410" s="11">
        <v>25217697</v>
      </c>
      <c r="I410" s="11">
        <v>25217697</v>
      </c>
      <c r="J410" s="11">
        <v>22191996</v>
      </c>
      <c r="K410" s="11">
        <v>22191996</v>
      </c>
      <c r="L410" s="11">
        <v>22191996</v>
      </c>
      <c r="M410" s="11">
        <v>31588226</v>
      </c>
      <c r="N410" s="11">
        <v>31588226</v>
      </c>
      <c r="O410" s="11">
        <v>31588226</v>
      </c>
      <c r="P410" s="11">
        <v>24729183</v>
      </c>
      <c r="Q410" s="11">
        <v>24729183</v>
      </c>
      <c r="R410" s="11">
        <v>24729183</v>
      </c>
      <c r="S410" s="11">
        <v>23257565</v>
      </c>
      <c r="T410" s="6">
        <f t="shared" si="12"/>
        <v>25850103.333333332</v>
      </c>
      <c r="U410" s="1">
        <v>46</v>
      </c>
      <c r="V410" t="s">
        <v>903</v>
      </c>
      <c r="W410">
        <v>19</v>
      </c>
      <c r="X410" t="s">
        <v>903</v>
      </c>
      <c r="Y410" s="1">
        <v>0</v>
      </c>
      <c r="Z410" s="1">
        <v>0</v>
      </c>
      <c r="AA410" s="26" t="str">
        <f t="shared" si="13"/>
        <v>46.0.0</v>
      </c>
    </row>
    <row r="411" spans="2:27" hidden="1" x14ac:dyDescent="0.2">
      <c r="B411" t="s">
        <v>307</v>
      </c>
      <c r="C411" t="s">
        <v>2</v>
      </c>
      <c r="D411" t="s">
        <v>3</v>
      </c>
      <c r="E411" t="s">
        <v>308</v>
      </c>
      <c r="F411" t="s">
        <v>2889</v>
      </c>
      <c r="G411" s="11">
        <v>477371.59</v>
      </c>
      <c r="H411" s="11">
        <v>479458.63</v>
      </c>
      <c r="I411" s="11">
        <v>479458.63</v>
      </c>
      <c r="J411" s="11">
        <v>356442.05</v>
      </c>
      <c r="K411" s="11">
        <v>352437.99</v>
      </c>
      <c r="L411" s="11">
        <v>356442.05</v>
      </c>
      <c r="M411" s="11">
        <v>481375.64</v>
      </c>
      <c r="N411" s="11">
        <v>487466.74</v>
      </c>
      <c r="O411" s="11">
        <v>487466.74</v>
      </c>
      <c r="P411" s="11">
        <v>487466.74</v>
      </c>
      <c r="Q411" s="11">
        <v>487466.74</v>
      </c>
      <c r="R411" s="11">
        <v>487466.74</v>
      </c>
      <c r="S411" s="11">
        <v>0</v>
      </c>
      <c r="T411" s="6">
        <f t="shared" si="12"/>
        <v>431802.87375000009</v>
      </c>
      <c r="U411" s="1">
        <v>50</v>
      </c>
      <c r="V411" t="s">
        <v>903</v>
      </c>
      <c r="W411">
        <v>19</v>
      </c>
      <c r="X411" t="s">
        <v>903</v>
      </c>
      <c r="Y411" s="1">
        <v>0</v>
      </c>
      <c r="Z411" s="1">
        <v>0</v>
      </c>
      <c r="AA411" s="26" t="str">
        <f t="shared" si="13"/>
        <v>50.0.0</v>
      </c>
    </row>
    <row r="412" spans="2:27" hidden="1" x14ac:dyDescent="0.2">
      <c r="B412" t="s">
        <v>307</v>
      </c>
      <c r="C412" t="s">
        <v>7</v>
      </c>
      <c r="D412" t="s">
        <v>4</v>
      </c>
      <c r="E412" t="s">
        <v>308</v>
      </c>
      <c r="F412" t="s">
        <v>2890</v>
      </c>
      <c r="G412" s="11">
        <v>1921473.04</v>
      </c>
      <c r="H412" s="11">
        <v>1923133.38</v>
      </c>
      <c r="I412" s="11">
        <v>1924793.72</v>
      </c>
      <c r="J412" s="11">
        <v>1961834.0899999999</v>
      </c>
      <c r="K412" s="11">
        <v>1963405.53</v>
      </c>
      <c r="L412" s="11">
        <v>1965064.98</v>
      </c>
      <c r="M412" s="11">
        <v>2016262.53</v>
      </c>
      <c r="N412" s="11">
        <v>2018097.46</v>
      </c>
      <c r="O412" s="11">
        <v>2019932.4</v>
      </c>
      <c r="P412" s="11">
        <v>2054838.47</v>
      </c>
      <c r="Q412" s="11">
        <v>2056673.4</v>
      </c>
      <c r="R412" s="11">
        <v>2058508.34</v>
      </c>
      <c r="S412" s="11">
        <v>2110230.35</v>
      </c>
      <c r="T412" s="6">
        <f t="shared" si="12"/>
        <v>1998199.6662499998</v>
      </c>
      <c r="U412" s="1">
        <v>50</v>
      </c>
      <c r="V412" t="s">
        <v>903</v>
      </c>
      <c r="W412">
        <v>19</v>
      </c>
      <c r="X412" t="s">
        <v>903</v>
      </c>
      <c r="Y412" s="1">
        <v>0</v>
      </c>
      <c r="Z412" s="1">
        <v>0</v>
      </c>
      <c r="AA412" s="26" t="str">
        <f t="shared" si="13"/>
        <v>50.0.0</v>
      </c>
    </row>
    <row r="413" spans="2:27" hidden="1" x14ac:dyDescent="0.2">
      <c r="B413" t="s">
        <v>1211</v>
      </c>
      <c r="C413" t="s">
        <v>9</v>
      </c>
      <c r="D413" t="s">
        <v>12</v>
      </c>
      <c r="E413" t="s">
        <v>1212</v>
      </c>
      <c r="F413" t="s">
        <v>2891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6">
        <f t="shared" si="12"/>
        <v>0</v>
      </c>
      <c r="U413" s="1"/>
      <c r="V413" t="s">
        <v>903</v>
      </c>
      <c r="W413">
        <v>19</v>
      </c>
      <c r="X413" t="s">
        <v>903</v>
      </c>
      <c r="Y413" s="1"/>
      <c r="Z413" s="1"/>
      <c r="AA413" s="26"/>
    </row>
    <row r="414" spans="2:27" hidden="1" x14ac:dyDescent="0.2">
      <c r="B414" t="s">
        <v>309</v>
      </c>
      <c r="C414" t="s">
        <v>7</v>
      </c>
      <c r="D414" t="s">
        <v>4</v>
      </c>
      <c r="E414" t="s">
        <v>310</v>
      </c>
      <c r="F414" t="s">
        <v>2892</v>
      </c>
      <c r="G414" s="11">
        <v>37627207.789999999</v>
      </c>
      <c r="H414" s="11">
        <v>36210673.950000003</v>
      </c>
      <c r="I414" s="11">
        <v>36137000.149999999</v>
      </c>
      <c r="J414" s="11">
        <v>36063326.350000001</v>
      </c>
      <c r="K414" s="11">
        <v>35989652.549999997</v>
      </c>
      <c r="L414" s="11">
        <v>35915978.75</v>
      </c>
      <c r="M414" s="11">
        <v>35842304.950000003</v>
      </c>
      <c r="N414" s="11">
        <v>35768631.149999999</v>
      </c>
      <c r="O414" s="11">
        <v>35694957.350000001</v>
      </c>
      <c r="P414" s="11">
        <v>35621283.549999997</v>
      </c>
      <c r="Q414" s="11">
        <v>35547609.75</v>
      </c>
      <c r="R414" s="11">
        <v>35473935.950000003</v>
      </c>
      <c r="S414" s="11">
        <v>35400262.149999999</v>
      </c>
      <c r="T414" s="6">
        <f t="shared" si="12"/>
        <v>35898257.451666661</v>
      </c>
      <c r="U414" s="1">
        <v>13</v>
      </c>
      <c r="V414" t="s">
        <v>903</v>
      </c>
      <c r="W414">
        <v>19</v>
      </c>
      <c r="X414" t="s">
        <v>903</v>
      </c>
      <c r="Y414" s="1">
        <v>0</v>
      </c>
      <c r="Z414" s="1">
        <v>0</v>
      </c>
      <c r="AA414" s="26" t="str">
        <f t="shared" si="13"/>
        <v>13.0.0</v>
      </c>
    </row>
    <row r="415" spans="2:27" hidden="1" x14ac:dyDescent="0.2">
      <c r="B415" t="s">
        <v>309</v>
      </c>
      <c r="C415" t="s">
        <v>7</v>
      </c>
      <c r="D415" t="s">
        <v>10</v>
      </c>
      <c r="E415" t="s">
        <v>310</v>
      </c>
      <c r="F415" t="s">
        <v>2893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6">
        <f t="shared" si="12"/>
        <v>0</v>
      </c>
      <c r="U415" s="1"/>
      <c r="V415" t="s">
        <v>903</v>
      </c>
      <c r="W415">
        <v>19</v>
      </c>
      <c r="X415" t="s">
        <v>903</v>
      </c>
      <c r="Y415" s="1"/>
      <c r="Z415" s="1"/>
      <c r="AA415" s="26"/>
    </row>
    <row r="416" spans="2:27" hidden="1" x14ac:dyDescent="0.2">
      <c r="B416" t="s">
        <v>311</v>
      </c>
      <c r="C416" t="s">
        <v>7</v>
      </c>
      <c r="D416" t="s">
        <v>6</v>
      </c>
      <c r="E416" t="s">
        <v>312</v>
      </c>
      <c r="F416" t="s">
        <v>2894</v>
      </c>
      <c r="G416" s="11">
        <v>1204268.99</v>
      </c>
      <c r="H416" s="11">
        <v>1191592.47</v>
      </c>
      <c r="I416" s="11">
        <v>1178915.95</v>
      </c>
      <c r="J416" s="11">
        <v>1166239.43</v>
      </c>
      <c r="K416" s="11">
        <v>1153562.9099999999</v>
      </c>
      <c r="L416" s="11">
        <v>1140886.3900000001</v>
      </c>
      <c r="M416" s="11">
        <v>1128209.8700000001</v>
      </c>
      <c r="N416" s="11">
        <v>1115533.3500000001</v>
      </c>
      <c r="O416" s="11">
        <v>1102856.83</v>
      </c>
      <c r="P416" s="11">
        <v>1090180.31</v>
      </c>
      <c r="Q416" s="11">
        <v>1077503.79</v>
      </c>
      <c r="R416" s="11">
        <v>1064827.27</v>
      </c>
      <c r="S416" s="11">
        <v>1052150.75</v>
      </c>
      <c r="T416" s="6">
        <f t="shared" si="12"/>
        <v>1128209.8700000001</v>
      </c>
      <c r="U416" s="1">
        <v>13</v>
      </c>
      <c r="V416" t="s">
        <v>903</v>
      </c>
      <c r="W416">
        <v>19</v>
      </c>
      <c r="X416" t="s">
        <v>903</v>
      </c>
      <c r="Y416" s="1">
        <v>0</v>
      </c>
      <c r="Z416" s="1">
        <v>0</v>
      </c>
      <c r="AA416" s="26" t="str">
        <f t="shared" si="13"/>
        <v>13.0.0</v>
      </c>
    </row>
    <row r="417" spans="2:27" hidden="1" x14ac:dyDescent="0.2">
      <c r="B417" t="s">
        <v>313</v>
      </c>
      <c r="C417" t="s">
        <v>2</v>
      </c>
      <c r="D417" t="s">
        <v>3</v>
      </c>
      <c r="E417" t="s">
        <v>314</v>
      </c>
      <c r="F417" t="s">
        <v>2895</v>
      </c>
      <c r="G417" s="11">
        <v>2278678.25</v>
      </c>
      <c r="H417" s="11">
        <v>2278678.25</v>
      </c>
      <c r="I417" s="11">
        <v>2278678.25</v>
      </c>
      <c r="J417" s="11">
        <v>2498288.56</v>
      </c>
      <c r="K417" s="11">
        <v>2498288.56</v>
      </c>
      <c r="L417" s="11">
        <v>2498288.56</v>
      </c>
      <c r="M417" s="11">
        <v>2470957.31</v>
      </c>
      <c r="N417" s="11">
        <v>2470957.31</v>
      </c>
      <c r="O417" s="11">
        <v>2470957.31</v>
      </c>
      <c r="P417" s="11">
        <v>2476961.0499999998</v>
      </c>
      <c r="Q417" s="11">
        <v>2476961.0499999998</v>
      </c>
      <c r="R417" s="11">
        <v>2476961.0499999998</v>
      </c>
      <c r="S417" s="11">
        <v>2486930.52</v>
      </c>
      <c r="T417" s="6">
        <f t="shared" si="12"/>
        <v>2439898.4704166669</v>
      </c>
      <c r="U417" s="1">
        <v>23</v>
      </c>
      <c r="V417" t="s">
        <v>903</v>
      </c>
      <c r="W417">
        <v>19</v>
      </c>
      <c r="X417" t="s">
        <v>903</v>
      </c>
      <c r="Y417" s="1">
        <v>0</v>
      </c>
      <c r="Z417" s="1">
        <v>0</v>
      </c>
      <c r="AA417" s="26" t="str">
        <f t="shared" si="13"/>
        <v>23.0.0</v>
      </c>
    </row>
    <row r="418" spans="2:27" hidden="1" x14ac:dyDescent="0.2">
      <c r="B418" t="s">
        <v>313</v>
      </c>
      <c r="C418" t="s">
        <v>13</v>
      </c>
      <c r="D418" t="s">
        <v>13</v>
      </c>
      <c r="E418" t="s">
        <v>314</v>
      </c>
      <c r="F418" t="s">
        <v>2896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6">
        <f t="shared" si="12"/>
        <v>0</v>
      </c>
      <c r="U418" s="1"/>
      <c r="V418" t="s">
        <v>903</v>
      </c>
      <c r="W418">
        <v>19</v>
      </c>
      <c r="X418" t="s">
        <v>903</v>
      </c>
      <c r="Y418" s="1"/>
      <c r="Z418" s="1"/>
      <c r="AA418" s="26"/>
    </row>
    <row r="419" spans="2:27" hidden="1" x14ac:dyDescent="0.2">
      <c r="B419" t="s">
        <v>315</v>
      </c>
      <c r="C419" t="s">
        <v>7</v>
      </c>
      <c r="D419" t="s">
        <v>5</v>
      </c>
      <c r="E419" t="s">
        <v>316</v>
      </c>
      <c r="F419" t="s">
        <v>2897</v>
      </c>
      <c r="G419" s="11">
        <v>909499</v>
      </c>
      <c r="H419" s="11">
        <v>872499</v>
      </c>
      <c r="I419" s="11">
        <v>835499</v>
      </c>
      <c r="J419" s="11">
        <v>798499</v>
      </c>
      <c r="K419" s="11">
        <v>761499</v>
      </c>
      <c r="L419" s="11">
        <v>724499</v>
      </c>
      <c r="M419" s="11">
        <v>687499</v>
      </c>
      <c r="N419" s="11">
        <v>650499</v>
      </c>
      <c r="O419" s="11">
        <v>613499</v>
      </c>
      <c r="P419" s="11">
        <v>562374</v>
      </c>
      <c r="Q419" s="11">
        <v>511249</v>
      </c>
      <c r="R419" s="11">
        <v>460124</v>
      </c>
      <c r="S419" s="11">
        <v>408999</v>
      </c>
      <c r="T419" s="6">
        <f t="shared" si="12"/>
        <v>678082.33333333337</v>
      </c>
      <c r="U419" s="1">
        <v>23</v>
      </c>
      <c r="V419" t="s">
        <v>903</v>
      </c>
      <c r="W419">
        <v>19</v>
      </c>
      <c r="X419" t="s">
        <v>903</v>
      </c>
      <c r="Y419" s="1">
        <v>0</v>
      </c>
      <c r="Z419" s="1">
        <v>0</v>
      </c>
      <c r="AA419" s="26" t="str">
        <f t="shared" si="13"/>
        <v>23.0.0</v>
      </c>
    </row>
    <row r="420" spans="2:27" hidden="1" x14ac:dyDescent="0.2">
      <c r="B420" t="s">
        <v>317</v>
      </c>
      <c r="C420" t="s">
        <v>7</v>
      </c>
      <c r="D420" t="s">
        <v>5</v>
      </c>
      <c r="E420" t="s">
        <v>318</v>
      </c>
      <c r="F420" t="s">
        <v>2898</v>
      </c>
      <c r="G420" s="11">
        <v>-2674958.0700000003</v>
      </c>
      <c r="H420" s="11">
        <v>-2976137.0700000003</v>
      </c>
      <c r="I420" s="11">
        <v>-3156551.07</v>
      </c>
      <c r="J420" s="11">
        <v>-3714724.0700000003</v>
      </c>
      <c r="K420" s="11">
        <v>-4088240.07</v>
      </c>
      <c r="L420" s="11">
        <v>-4328292.07</v>
      </c>
      <c r="M420" s="11">
        <v>-4382152.07</v>
      </c>
      <c r="N420" s="11">
        <v>-4385785.07</v>
      </c>
      <c r="O420" s="11">
        <v>-4389418.07</v>
      </c>
      <c r="P420" s="11">
        <v>-4393051.07</v>
      </c>
      <c r="Q420" s="11">
        <v>-4385457.07</v>
      </c>
      <c r="R420" s="11">
        <v>-4034960.07</v>
      </c>
      <c r="S420" s="11">
        <v>-3144178.07</v>
      </c>
      <c r="T420" s="6">
        <f t="shared" si="12"/>
        <v>-3928694.6533333338</v>
      </c>
      <c r="U420" s="1">
        <v>23</v>
      </c>
      <c r="V420" t="s">
        <v>903</v>
      </c>
      <c r="W420">
        <v>19</v>
      </c>
      <c r="X420" t="s">
        <v>903</v>
      </c>
      <c r="Y420" s="1">
        <v>0</v>
      </c>
      <c r="Z420" s="1">
        <v>0</v>
      </c>
      <c r="AA420" s="26" t="str">
        <f t="shared" si="13"/>
        <v>23.0.0</v>
      </c>
    </row>
    <row r="421" spans="2:27" hidden="1" x14ac:dyDescent="0.2">
      <c r="B421" t="s">
        <v>319</v>
      </c>
      <c r="C421" t="s">
        <v>7</v>
      </c>
      <c r="D421" t="s">
        <v>5</v>
      </c>
      <c r="E421" t="s">
        <v>318</v>
      </c>
      <c r="F421" t="s">
        <v>2899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1432163</v>
      </c>
      <c r="O421" s="11">
        <v>2335892</v>
      </c>
      <c r="P421" s="11">
        <v>4543542</v>
      </c>
      <c r="Q421" s="11">
        <v>5202255</v>
      </c>
      <c r="R421" s="11">
        <v>6314218</v>
      </c>
      <c r="S421" s="11">
        <v>8209413</v>
      </c>
      <c r="T421" s="6">
        <f t="shared" si="12"/>
        <v>1994398.0416666667</v>
      </c>
      <c r="U421" s="1">
        <v>23</v>
      </c>
      <c r="V421" t="s">
        <v>903</v>
      </c>
      <c r="W421">
        <v>19</v>
      </c>
      <c r="X421" t="s">
        <v>903</v>
      </c>
      <c r="Y421" s="1">
        <v>0</v>
      </c>
      <c r="Z421" s="1">
        <v>0</v>
      </c>
      <c r="AA421" s="26" t="str">
        <f t="shared" si="13"/>
        <v>23.0.0</v>
      </c>
    </row>
    <row r="422" spans="2:27" hidden="1" x14ac:dyDescent="0.2">
      <c r="B422" t="s">
        <v>320</v>
      </c>
      <c r="C422" t="s">
        <v>7</v>
      </c>
      <c r="D422" t="s">
        <v>5</v>
      </c>
      <c r="E422" t="s">
        <v>318</v>
      </c>
      <c r="F422" t="s">
        <v>2900</v>
      </c>
      <c r="G422" s="11">
        <v>-2461254</v>
      </c>
      <c r="H422" s="11">
        <v>-2164082</v>
      </c>
      <c r="I422" s="11">
        <v>-1888227</v>
      </c>
      <c r="J422" s="11">
        <v>-1625593</v>
      </c>
      <c r="K422" s="11">
        <v>-1377844</v>
      </c>
      <c r="L422" s="11">
        <v>-1140180</v>
      </c>
      <c r="M422" s="11">
        <v>-908061</v>
      </c>
      <c r="N422" s="11">
        <v>-694585</v>
      </c>
      <c r="O422" s="11">
        <v>-463045</v>
      </c>
      <c r="P422" s="11">
        <v>-246431</v>
      </c>
      <c r="Q422" s="11">
        <v>0</v>
      </c>
      <c r="R422" s="11">
        <v>0</v>
      </c>
      <c r="S422" s="11">
        <v>0</v>
      </c>
      <c r="T422" s="6">
        <f t="shared" si="12"/>
        <v>-978222.91666666663</v>
      </c>
      <c r="U422" s="1">
        <v>23</v>
      </c>
      <c r="V422" t="s">
        <v>903</v>
      </c>
      <c r="W422">
        <v>19</v>
      </c>
      <c r="X422" t="s">
        <v>903</v>
      </c>
      <c r="Y422" s="1">
        <v>0</v>
      </c>
      <c r="Z422" s="1">
        <v>0</v>
      </c>
      <c r="AA422" s="29" t="str">
        <f t="shared" si="13"/>
        <v>23.0.0</v>
      </c>
    </row>
    <row r="423" spans="2:27" hidden="1" x14ac:dyDescent="0.2">
      <c r="B423" t="s">
        <v>1213</v>
      </c>
      <c r="C423" t="s">
        <v>7</v>
      </c>
      <c r="D423" t="s">
        <v>4</v>
      </c>
      <c r="E423" t="s">
        <v>1214</v>
      </c>
      <c r="F423" t="s">
        <v>2901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6">
        <f t="shared" si="12"/>
        <v>0</v>
      </c>
      <c r="U423" s="1"/>
      <c r="V423" t="s">
        <v>903</v>
      </c>
      <c r="W423">
        <v>19</v>
      </c>
      <c r="X423" t="s">
        <v>903</v>
      </c>
      <c r="Y423" s="1"/>
      <c r="Z423" s="1"/>
      <c r="AA423" s="26"/>
    </row>
    <row r="424" spans="2:27" hidden="1" x14ac:dyDescent="0.2">
      <c r="B424" t="s">
        <v>1215</v>
      </c>
      <c r="C424" t="s">
        <v>9</v>
      </c>
      <c r="D424" t="s">
        <v>5</v>
      </c>
      <c r="E424" t="s">
        <v>1216</v>
      </c>
      <c r="F424" t="s">
        <v>2902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6">
        <f t="shared" si="12"/>
        <v>0</v>
      </c>
      <c r="U424" s="1"/>
      <c r="V424" t="s">
        <v>903</v>
      </c>
      <c r="W424">
        <v>19</v>
      </c>
      <c r="X424" t="s">
        <v>903</v>
      </c>
      <c r="Y424" s="1"/>
      <c r="Z424" s="1"/>
      <c r="AA424" s="26"/>
    </row>
    <row r="425" spans="2:27" hidden="1" x14ac:dyDescent="0.2">
      <c r="B425" t="s">
        <v>1215</v>
      </c>
      <c r="C425" t="s">
        <v>9</v>
      </c>
      <c r="D425" t="s">
        <v>6</v>
      </c>
      <c r="E425" t="s">
        <v>1216</v>
      </c>
      <c r="F425" t="s">
        <v>2903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6">
        <f t="shared" si="12"/>
        <v>0</v>
      </c>
      <c r="U425" s="1"/>
      <c r="V425" t="s">
        <v>903</v>
      </c>
      <c r="W425">
        <v>19</v>
      </c>
      <c r="X425" t="s">
        <v>903</v>
      </c>
      <c r="Y425" s="1"/>
      <c r="Z425" s="1"/>
      <c r="AA425" s="26"/>
    </row>
    <row r="426" spans="2:27" hidden="1" x14ac:dyDescent="0.2">
      <c r="B426" t="s">
        <v>2465</v>
      </c>
      <c r="C426" t="s">
        <v>7</v>
      </c>
      <c r="D426" t="s">
        <v>6</v>
      </c>
      <c r="E426" t="s">
        <v>2466</v>
      </c>
      <c r="F426" t="s">
        <v>2904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871184</v>
      </c>
      <c r="Q426" s="11">
        <v>871184</v>
      </c>
      <c r="R426" s="11">
        <v>871184</v>
      </c>
      <c r="S426" s="11">
        <v>871184</v>
      </c>
      <c r="T426" s="6">
        <f t="shared" si="12"/>
        <v>254095.33333333334</v>
      </c>
      <c r="U426" s="1">
        <v>23</v>
      </c>
      <c r="V426" t="s">
        <v>903</v>
      </c>
      <c r="W426">
        <v>19</v>
      </c>
      <c r="X426" t="s">
        <v>903</v>
      </c>
      <c r="Y426" s="1">
        <v>0</v>
      </c>
      <c r="Z426" s="1">
        <v>0</v>
      </c>
      <c r="AA426" s="29" t="str">
        <f t="shared" si="13"/>
        <v>23.0.0</v>
      </c>
    </row>
    <row r="427" spans="2:27" hidden="1" x14ac:dyDescent="0.2">
      <c r="B427" t="s">
        <v>1534</v>
      </c>
      <c r="C427" t="s">
        <v>2</v>
      </c>
      <c r="D427" t="s">
        <v>3</v>
      </c>
      <c r="E427" t="s">
        <v>1535</v>
      </c>
      <c r="F427" t="s">
        <v>2905</v>
      </c>
      <c r="G427" s="11">
        <v>0</v>
      </c>
      <c r="H427" s="11">
        <v>0</v>
      </c>
      <c r="I427" s="11">
        <v>0</v>
      </c>
      <c r="J427" s="11">
        <v>38600001.390000001</v>
      </c>
      <c r="K427" s="11">
        <v>38369540.890000001</v>
      </c>
      <c r="L427" s="11">
        <v>38139080.289999999</v>
      </c>
      <c r="M427" s="11">
        <v>37908619.689999998</v>
      </c>
      <c r="N427" s="11">
        <v>37678159.090000004</v>
      </c>
      <c r="O427" s="11">
        <v>37447698.490000002</v>
      </c>
      <c r="P427" s="11">
        <v>37217237.890000001</v>
      </c>
      <c r="Q427" s="11">
        <v>36986777.289999999</v>
      </c>
      <c r="R427" s="11">
        <v>36756316.689999998</v>
      </c>
      <c r="S427" s="11">
        <v>36525856.090000004</v>
      </c>
      <c r="T427" s="6">
        <f t="shared" si="12"/>
        <v>29780529.979583338</v>
      </c>
      <c r="U427" s="1">
        <v>46</v>
      </c>
      <c r="V427" t="s">
        <v>903</v>
      </c>
      <c r="W427">
        <v>19</v>
      </c>
      <c r="X427" t="s">
        <v>903</v>
      </c>
      <c r="Y427" s="1">
        <v>0</v>
      </c>
      <c r="Z427" s="1">
        <v>0</v>
      </c>
      <c r="AA427" s="26" t="str">
        <f t="shared" si="13"/>
        <v>46.0.0</v>
      </c>
    </row>
    <row r="428" spans="2:27" hidden="1" x14ac:dyDescent="0.2">
      <c r="B428" t="s">
        <v>1548</v>
      </c>
      <c r="C428" t="s">
        <v>2</v>
      </c>
      <c r="D428" t="s">
        <v>3</v>
      </c>
      <c r="E428" t="s">
        <v>1549</v>
      </c>
      <c r="F428" t="s">
        <v>2906</v>
      </c>
      <c r="G428" s="11">
        <v>0</v>
      </c>
      <c r="H428" s="11">
        <v>0</v>
      </c>
      <c r="I428" s="11">
        <v>0</v>
      </c>
      <c r="J428" s="11">
        <v>0</v>
      </c>
      <c r="K428" s="11">
        <v>1196825.03</v>
      </c>
      <c r="L428" s="11">
        <v>0</v>
      </c>
      <c r="M428" s="11">
        <v>0</v>
      </c>
      <c r="N428" s="11">
        <v>0</v>
      </c>
      <c r="O428" s="11">
        <v>580441.13</v>
      </c>
      <c r="P428" s="11">
        <v>471407.82</v>
      </c>
      <c r="Q428" s="11">
        <v>1016955.82</v>
      </c>
      <c r="R428" s="11">
        <v>280323.13</v>
      </c>
      <c r="S428" s="11">
        <v>0</v>
      </c>
      <c r="T428" s="6">
        <f t="shared" si="12"/>
        <v>295496.07749999996</v>
      </c>
      <c r="U428" s="1">
        <v>46</v>
      </c>
      <c r="V428" t="s">
        <v>903</v>
      </c>
      <c r="W428">
        <v>19</v>
      </c>
      <c r="X428" t="s">
        <v>903</v>
      </c>
      <c r="Y428" s="1">
        <v>0</v>
      </c>
      <c r="Z428" s="1">
        <v>0</v>
      </c>
      <c r="AA428" s="26" t="str">
        <f t="shared" si="13"/>
        <v>46.0.0</v>
      </c>
    </row>
    <row r="429" spans="2:27" hidden="1" x14ac:dyDescent="0.2">
      <c r="B429" t="s">
        <v>1217</v>
      </c>
      <c r="C429" t="s">
        <v>7</v>
      </c>
      <c r="D429" t="s">
        <v>4</v>
      </c>
      <c r="E429" t="s">
        <v>1218</v>
      </c>
      <c r="F429" t="s">
        <v>2907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6">
        <f t="shared" si="12"/>
        <v>0</v>
      </c>
      <c r="U429" s="1"/>
      <c r="V429" t="s">
        <v>903</v>
      </c>
      <c r="W429">
        <v>19</v>
      </c>
      <c r="X429" t="s">
        <v>903</v>
      </c>
      <c r="Y429" s="1"/>
      <c r="Z429" s="1"/>
      <c r="AA429" s="26"/>
    </row>
    <row r="430" spans="2:27" hidden="1" x14ac:dyDescent="0.2">
      <c r="B430" t="s">
        <v>1217</v>
      </c>
      <c r="C430" t="s">
        <v>9</v>
      </c>
      <c r="D430" t="s">
        <v>3</v>
      </c>
      <c r="E430" t="s">
        <v>1218</v>
      </c>
      <c r="F430" t="s">
        <v>2908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6">
        <f t="shared" si="12"/>
        <v>0</v>
      </c>
      <c r="U430" s="1"/>
      <c r="V430" t="s">
        <v>903</v>
      </c>
      <c r="W430">
        <v>19</v>
      </c>
      <c r="X430" t="s">
        <v>903</v>
      </c>
      <c r="Y430" s="1"/>
      <c r="Z430" s="1"/>
      <c r="AA430" s="26"/>
    </row>
    <row r="431" spans="2:27" hidden="1" x14ac:dyDescent="0.2">
      <c r="B431" t="s">
        <v>1219</v>
      </c>
      <c r="C431" t="s">
        <v>2</v>
      </c>
      <c r="D431" t="s">
        <v>3</v>
      </c>
      <c r="E431" t="s">
        <v>304</v>
      </c>
      <c r="F431" t="s">
        <v>2909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6">
        <f t="shared" si="12"/>
        <v>0</v>
      </c>
      <c r="U431" s="1"/>
      <c r="V431" t="s">
        <v>903</v>
      </c>
      <c r="W431">
        <v>19</v>
      </c>
      <c r="X431" t="s">
        <v>903</v>
      </c>
      <c r="Y431" s="1"/>
      <c r="Z431" s="1"/>
      <c r="AA431" s="26"/>
    </row>
    <row r="432" spans="2:27" hidden="1" x14ac:dyDescent="0.2">
      <c r="B432" t="s">
        <v>321</v>
      </c>
      <c r="C432" t="s">
        <v>7</v>
      </c>
      <c r="D432" t="s">
        <v>13</v>
      </c>
      <c r="E432" t="s">
        <v>322</v>
      </c>
      <c r="F432" t="s">
        <v>2910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6">
        <f t="shared" si="12"/>
        <v>0</v>
      </c>
      <c r="U432" s="1"/>
      <c r="V432" t="s">
        <v>903</v>
      </c>
      <c r="W432">
        <v>19</v>
      </c>
      <c r="X432" t="s">
        <v>903</v>
      </c>
      <c r="Y432" s="1"/>
      <c r="Z432" s="1"/>
      <c r="AA432" s="26"/>
    </row>
    <row r="433" spans="1:27" hidden="1" x14ac:dyDescent="0.2">
      <c r="B433" t="s">
        <v>321</v>
      </c>
      <c r="C433" t="s">
        <v>9</v>
      </c>
      <c r="D433" t="s">
        <v>13</v>
      </c>
      <c r="E433" t="s">
        <v>322</v>
      </c>
      <c r="F433" t="s">
        <v>2911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6">
        <f t="shared" si="12"/>
        <v>0</v>
      </c>
      <c r="U433" s="1"/>
      <c r="V433" t="s">
        <v>903</v>
      </c>
      <c r="W433">
        <v>19</v>
      </c>
      <c r="X433" t="s">
        <v>903</v>
      </c>
      <c r="Y433" s="1"/>
      <c r="Z433" s="1"/>
      <c r="AA433" s="26"/>
    </row>
    <row r="434" spans="1:27" hidden="1" x14ac:dyDescent="0.2">
      <c r="B434" t="s">
        <v>321</v>
      </c>
      <c r="C434" t="s">
        <v>13</v>
      </c>
      <c r="D434" t="s">
        <v>13</v>
      </c>
      <c r="E434" t="s">
        <v>322</v>
      </c>
      <c r="F434" t="s">
        <v>2912</v>
      </c>
      <c r="G434" s="11">
        <v>3894550.54</v>
      </c>
      <c r="H434" s="11">
        <v>3904373.84</v>
      </c>
      <c r="I434" s="11">
        <v>3908951.34</v>
      </c>
      <c r="J434" s="11">
        <v>4150912.52</v>
      </c>
      <c r="K434" s="11">
        <v>4094302.57</v>
      </c>
      <c r="L434" s="11">
        <v>391681.15</v>
      </c>
      <c r="M434" s="11">
        <v>452986.8</v>
      </c>
      <c r="N434" s="11">
        <v>551967.94000000006</v>
      </c>
      <c r="O434" s="11">
        <v>646193.75</v>
      </c>
      <c r="P434" s="11">
        <v>668960.35</v>
      </c>
      <c r="Q434" s="11">
        <v>715795.12</v>
      </c>
      <c r="R434" s="11">
        <v>785565.12</v>
      </c>
      <c r="S434" s="11">
        <v>875152.84</v>
      </c>
      <c r="T434" s="6">
        <f t="shared" si="12"/>
        <v>1888045.1825000003</v>
      </c>
      <c r="U434" s="1">
        <v>34</v>
      </c>
      <c r="V434" t="s">
        <v>903</v>
      </c>
      <c r="W434">
        <v>19</v>
      </c>
      <c r="X434" t="s">
        <v>903</v>
      </c>
      <c r="Y434" s="1">
        <v>0</v>
      </c>
      <c r="Z434" s="1">
        <v>0</v>
      </c>
      <c r="AA434" s="26" t="str">
        <f t="shared" si="13"/>
        <v>34.0.0</v>
      </c>
    </row>
    <row r="435" spans="1:27" hidden="1" x14ac:dyDescent="0.2">
      <c r="B435" t="s">
        <v>1220</v>
      </c>
      <c r="C435" t="s">
        <v>13</v>
      </c>
      <c r="D435" t="s">
        <v>13</v>
      </c>
      <c r="E435" t="s">
        <v>136</v>
      </c>
      <c r="F435" t="s">
        <v>2913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6">
        <f t="shared" si="12"/>
        <v>0</v>
      </c>
      <c r="U435" s="1"/>
      <c r="V435" t="s">
        <v>903</v>
      </c>
      <c r="W435">
        <v>19</v>
      </c>
      <c r="X435" t="s">
        <v>903</v>
      </c>
      <c r="Y435" s="1"/>
      <c r="Z435" s="1"/>
      <c r="AA435" s="26"/>
    </row>
    <row r="436" spans="1:27" hidden="1" x14ac:dyDescent="0.2">
      <c r="B436" t="s">
        <v>323</v>
      </c>
      <c r="C436" t="s">
        <v>13</v>
      </c>
      <c r="D436" t="s">
        <v>13</v>
      </c>
      <c r="E436" t="s">
        <v>324</v>
      </c>
      <c r="F436" t="s">
        <v>2914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6">
        <f t="shared" si="12"/>
        <v>0</v>
      </c>
      <c r="U436" s="1">
        <v>44</v>
      </c>
      <c r="V436" t="s">
        <v>903</v>
      </c>
      <c r="W436">
        <v>19</v>
      </c>
      <c r="X436" t="s">
        <v>903</v>
      </c>
      <c r="Y436" s="1">
        <v>0</v>
      </c>
      <c r="Z436" s="1">
        <v>0</v>
      </c>
      <c r="AA436" s="26" t="str">
        <f t="shared" si="13"/>
        <v>44.0.0</v>
      </c>
    </row>
    <row r="437" spans="1:27" hidden="1" x14ac:dyDescent="0.2">
      <c r="B437" t="s">
        <v>325</v>
      </c>
      <c r="C437" t="s">
        <v>13</v>
      </c>
      <c r="D437" t="s">
        <v>13</v>
      </c>
      <c r="E437" t="s">
        <v>326</v>
      </c>
      <c r="F437" t="s">
        <v>2915</v>
      </c>
      <c r="G437" s="11">
        <v>0</v>
      </c>
      <c r="H437" s="11">
        <v>0</v>
      </c>
      <c r="I437" s="11">
        <v>-11877987</v>
      </c>
      <c r="J437" s="11">
        <v>-8123063</v>
      </c>
      <c r="K437" s="11">
        <v>-8296069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6">
        <f t="shared" si="12"/>
        <v>-2358093.25</v>
      </c>
      <c r="U437" s="1">
        <v>44</v>
      </c>
      <c r="V437" t="s">
        <v>903</v>
      </c>
      <c r="W437">
        <v>19</v>
      </c>
      <c r="X437" t="s">
        <v>903</v>
      </c>
      <c r="Y437" s="1">
        <v>0</v>
      </c>
      <c r="Z437" s="1">
        <v>0</v>
      </c>
      <c r="AA437" s="26" t="str">
        <f t="shared" si="13"/>
        <v>44.0.0</v>
      </c>
    </row>
    <row r="438" spans="1:27" hidden="1" x14ac:dyDescent="0.2">
      <c r="B438" t="s">
        <v>327</v>
      </c>
      <c r="C438" t="s">
        <v>13</v>
      </c>
      <c r="D438" t="s">
        <v>13</v>
      </c>
      <c r="E438" t="s">
        <v>328</v>
      </c>
      <c r="F438" t="s">
        <v>2916</v>
      </c>
      <c r="G438" s="11">
        <v>-300.01</v>
      </c>
      <c r="H438" s="11">
        <v>-0.01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6">
        <f t="shared" si="12"/>
        <v>-12.501249999999999</v>
      </c>
      <c r="U438" s="1">
        <v>44</v>
      </c>
      <c r="V438" t="s">
        <v>903</v>
      </c>
      <c r="W438">
        <v>19</v>
      </c>
      <c r="X438" t="s">
        <v>903</v>
      </c>
      <c r="Y438" s="1">
        <v>0</v>
      </c>
      <c r="Z438" s="1">
        <v>0</v>
      </c>
      <c r="AA438" s="26" t="str">
        <f t="shared" si="13"/>
        <v>44.0.0</v>
      </c>
    </row>
    <row r="439" spans="1:27" hidden="1" x14ac:dyDescent="0.2">
      <c r="B439" t="s">
        <v>1221</v>
      </c>
      <c r="C439" t="s">
        <v>13</v>
      </c>
      <c r="D439" t="s">
        <v>13</v>
      </c>
      <c r="E439" t="s">
        <v>1222</v>
      </c>
      <c r="F439" t="s">
        <v>2917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6">
        <f t="shared" si="12"/>
        <v>0</v>
      </c>
      <c r="U439" s="1"/>
      <c r="V439" t="s">
        <v>903</v>
      </c>
      <c r="W439">
        <v>19</v>
      </c>
      <c r="X439" t="s">
        <v>903</v>
      </c>
      <c r="Y439" s="1"/>
      <c r="Z439" s="1"/>
      <c r="AA439" s="26"/>
    </row>
    <row r="440" spans="1:27" hidden="1" x14ac:dyDescent="0.2">
      <c r="B440" t="s">
        <v>1223</v>
      </c>
      <c r="C440" t="s">
        <v>13</v>
      </c>
      <c r="D440" t="s">
        <v>13</v>
      </c>
      <c r="E440" t="s">
        <v>1224</v>
      </c>
      <c r="F440" t="s">
        <v>2918</v>
      </c>
      <c r="G440" s="11">
        <v>0</v>
      </c>
      <c r="H440" s="11">
        <v>-0.38</v>
      </c>
      <c r="I440" s="11">
        <v>-0.76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6">
        <f t="shared" si="12"/>
        <v>-9.5000000000000015E-2</v>
      </c>
      <c r="U440" s="1">
        <v>44</v>
      </c>
      <c r="V440" t="s">
        <v>903</v>
      </c>
      <c r="W440">
        <v>19</v>
      </c>
      <c r="X440" t="s">
        <v>903</v>
      </c>
      <c r="Y440" s="1">
        <v>0</v>
      </c>
      <c r="Z440" s="1">
        <v>0</v>
      </c>
      <c r="AA440" s="26" t="str">
        <f t="shared" si="13"/>
        <v>44.0.0</v>
      </c>
    </row>
    <row r="441" spans="1:27" hidden="1" x14ac:dyDescent="0.2">
      <c r="B441" t="s">
        <v>1225</v>
      </c>
      <c r="C441" t="s">
        <v>13</v>
      </c>
      <c r="D441" t="s">
        <v>13</v>
      </c>
      <c r="E441" t="s">
        <v>1226</v>
      </c>
      <c r="F441" t="s">
        <v>2919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6">
        <f t="shared" si="12"/>
        <v>0</v>
      </c>
      <c r="U441" s="1"/>
      <c r="V441" t="s">
        <v>903</v>
      </c>
      <c r="W441">
        <v>19</v>
      </c>
      <c r="X441" t="s">
        <v>903</v>
      </c>
      <c r="Y441" s="1"/>
      <c r="Z441" s="1"/>
      <c r="AA441" s="26"/>
    </row>
    <row r="442" spans="1:27" hidden="1" x14ac:dyDescent="0.2">
      <c r="B442" t="s">
        <v>1227</v>
      </c>
      <c r="C442" t="s">
        <v>13</v>
      </c>
      <c r="D442" t="s">
        <v>13</v>
      </c>
      <c r="E442" t="s">
        <v>1228</v>
      </c>
      <c r="F442" t="s">
        <v>2920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6">
        <f t="shared" si="12"/>
        <v>0</v>
      </c>
      <c r="U442" s="1"/>
      <c r="V442" t="s">
        <v>903</v>
      </c>
      <c r="W442">
        <v>19</v>
      </c>
      <c r="X442" t="s">
        <v>903</v>
      </c>
      <c r="Y442" s="1"/>
      <c r="Z442" s="1"/>
      <c r="AA442" s="26"/>
    </row>
    <row r="443" spans="1:27" hidden="1" x14ac:dyDescent="0.2">
      <c r="B443" t="s">
        <v>1229</v>
      </c>
      <c r="C443" t="s">
        <v>13</v>
      </c>
      <c r="D443" t="s">
        <v>13</v>
      </c>
      <c r="E443" t="s">
        <v>1230</v>
      </c>
      <c r="F443" t="s">
        <v>2921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6">
        <f t="shared" si="12"/>
        <v>0</v>
      </c>
      <c r="U443" s="1"/>
      <c r="V443" t="s">
        <v>903</v>
      </c>
      <c r="W443">
        <v>19</v>
      </c>
      <c r="X443" t="s">
        <v>903</v>
      </c>
      <c r="Y443" s="1"/>
      <c r="Z443" s="1"/>
      <c r="AA443" s="26"/>
    </row>
    <row r="444" spans="1:27" hidden="1" x14ac:dyDescent="0.2">
      <c r="B444" t="s">
        <v>1231</v>
      </c>
      <c r="C444" t="s">
        <v>13</v>
      </c>
      <c r="D444" t="s">
        <v>13</v>
      </c>
      <c r="E444" t="s">
        <v>1232</v>
      </c>
      <c r="F444" t="s">
        <v>2922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6">
        <f t="shared" si="12"/>
        <v>0</v>
      </c>
      <c r="U444" s="1"/>
      <c r="V444" t="s">
        <v>903</v>
      </c>
      <c r="W444">
        <v>19</v>
      </c>
      <c r="X444" t="s">
        <v>903</v>
      </c>
      <c r="Y444" s="1"/>
      <c r="Z444" s="1"/>
      <c r="AA444" s="26"/>
    </row>
    <row r="445" spans="1:27" x14ac:dyDescent="0.2">
      <c r="A445">
        <v>97</v>
      </c>
      <c r="B445" t="s">
        <v>329</v>
      </c>
      <c r="C445" t="s">
        <v>13</v>
      </c>
      <c r="D445" t="s">
        <v>13</v>
      </c>
      <c r="E445" t="s">
        <v>330</v>
      </c>
      <c r="F445" t="s">
        <v>2923</v>
      </c>
      <c r="G445" s="11">
        <v>0</v>
      </c>
      <c r="H445" s="11">
        <v>-162.75</v>
      </c>
      <c r="I445" s="11">
        <v>45774.92</v>
      </c>
      <c r="J445" s="11">
        <v>82081.279999999999</v>
      </c>
      <c r="K445" s="11">
        <v>128856.28</v>
      </c>
      <c r="L445" s="11">
        <v>-0.01</v>
      </c>
      <c r="M445" s="11">
        <v>0</v>
      </c>
      <c r="N445" s="11">
        <v>0.01</v>
      </c>
      <c r="O445" s="11">
        <v>-0.01</v>
      </c>
      <c r="P445" s="11">
        <v>0.01</v>
      </c>
      <c r="Q445" s="11">
        <v>0</v>
      </c>
      <c r="R445" s="11">
        <v>39309.21</v>
      </c>
      <c r="S445" s="11">
        <v>55.02</v>
      </c>
      <c r="T445" s="6">
        <f t="shared" si="12"/>
        <v>24657.204166666666</v>
      </c>
      <c r="U445" s="1">
        <v>0</v>
      </c>
      <c r="V445" t="s">
        <v>903</v>
      </c>
      <c r="W445">
        <v>19</v>
      </c>
      <c r="X445" t="s">
        <v>903</v>
      </c>
      <c r="Y445" s="1">
        <v>4</v>
      </c>
      <c r="Z445" s="1" t="s">
        <v>5366</v>
      </c>
      <c r="AA445" s="26" t="str">
        <f t="shared" si="13"/>
        <v>0.4.CD.AA</v>
      </c>
    </row>
    <row r="446" spans="1:27" x14ac:dyDescent="0.2">
      <c r="A446">
        <v>98</v>
      </c>
      <c r="B446" t="s">
        <v>331</v>
      </c>
      <c r="C446" t="s">
        <v>13</v>
      </c>
      <c r="D446" t="s">
        <v>13</v>
      </c>
      <c r="E446" t="s">
        <v>332</v>
      </c>
      <c r="F446" t="s">
        <v>2924</v>
      </c>
      <c r="G446" s="11">
        <v>-410711.38</v>
      </c>
      <c r="H446" s="11">
        <v>-510187.71</v>
      </c>
      <c r="I446" s="11">
        <v>-957865.11</v>
      </c>
      <c r="J446" s="11">
        <v>-568508.21</v>
      </c>
      <c r="K446" s="11">
        <v>-267439.83</v>
      </c>
      <c r="L446" s="11">
        <v>-380936.01</v>
      </c>
      <c r="M446" s="11">
        <v>-376619.7</v>
      </c>
      <c r="N446" s="11">
        <v>-448272.98</v>
      </c>
      <c r="O446" s="11">
        <v>-553349.68000000005</v>
      </c>
      <c r="P446" s="11">
        <v>-218317.97</v>
      </c>
      <c r="Q446" s="11">
        <v>-328470.3</v>
      </c>
      <c r="R446" s="11">
        <v>-355154.17</v>
      </c>
      <c r="S446" s="11">
        <v>-433455.76</v>
      </c>
      <c r="T446" s="6">
        <f t="shared" si="12"/>
        <v>-448933.77</v>
      </c>
      <c r="U446" s="1">
        <v>0</v>
      </c>
      <c r="V446" t="s">
        <v>903</v>
      </c>
      <c r="W446">
        <v>19</v>
      </c>
      <c r="X446" t="s">
        <v>903</v>
      </c>
      <c r="Y446" s="1">
        <v>4</v>
      </c>
      <c r="Z446" s="1" t="s">
        <v>5366</v>
      </c>
      <c r="AA446" s="26" t="str">
        <f t="shared" si="13"/>
        <v>0.4.CD.AA</v>
      </c>
    </row>
    <row r="447" spans="1:27" hidden="1" x14ac:dyDescent="0.2">
      <c r="B447" t="s">
        <v>333</v>
      </c>
      <c r="C447" t="s">
        <v>13</v>
      </c>
      <c r="D447" t="s">
        <v>13</v>
      </c>
      <c r="E447" t="s">
        <v>334</v>
      </c>
      <c r="F447" t="s">
        <v>2925</v>
      </c>
      <c r="G447" s="11">
        <v>30180.09</v>
      </c>
      <c r="H447" s="11">
        <v>-21.94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23940.350000000002</v>
      </c>
      <c r="R447" s="11">
        <v>0</v>
      </c>
      <c r="S447" s="11">
        <v>0</v>
      </c>
      <c r="T447" s="6">
        <f t="shared" si="12"/>
        <v>3250.7045833333336</v>
      </c>
      <c r="U447" s="1">
        <v>44</v>
      </c>
      <c r="V447" t="s">
        <v>903</v>
      </c>
      <c r="W447">
        <v>19</v>
      </c>
      <c r="X447" t="s">
        <v>903</v>
      </c>
      <c r="Y447" s="1">
        <v>0</v>
      </c>
      <c r="Z447" s="1">
        <v>0</v>
      </c>
      <c r="AA447" s="26" t="str">
        <f t="shared" si="13"/>
        <v>44.0.0</v>
      </c>
    </row>
    <row r="448" spans="1:27" hidden="1" x14ac:dyDescent="0.2">
      <c r="B448" t="s">
        <v>335</v>
      </c>
      <c r="C448" t="s">
        <v>13</v>
      </c>
      <c r="D448" t="s">
        <v>13</v>
      </c>
      <c r="E448" t="s">
        <v>336</v>
      </c>
      <c r="F448" t="s">
        <v>2926</v>
      </c>
      <c r="G448" s="11">
        <v>14.43</v>
      </c>
      <c r="H448" s="11">
        <v>14.43</v>
      </c>
      <c r="I448" s="11">
        <v>14.43</v>
      </c>
      <c r="J448" s="11">
        <v>14.43</v>
      </c>
      <c r="K448" s="11">
        <v>1152.1100000000001</v>
      </c>
      <c r="L448" s="11">
        <v>1152.1100000000001</v>
      </c>
      <c r="M448" s="11">
        <v>1152.1100000000001</v>
      </c>
      <c r="N448" s="11">
        <v>1152.1100000000001</v>
      </c>
      <c r="O448" s="11">
        <v>1152.1100000000001</v>
      </c>
      <c r="P448" s="11">
        <v>1152.1100000000001</v>
      </c>
      <c r="Q448" s="11">
        <v>1152.1100000000001</v>
      </c>
      <c r="R448" s="11">
        <v>1152.0899999999999</v>
      </c>
      <c r="S448" s="11">
        <v>0.02</v>
      </c>
      <c r="T448" s="6">
        <f t="shared" si="12"/>
        <v>772.28125000000011</v>
      </c>
      <c r="U448" s="1">
        <v>44</v>
      </c>
      <c r="V448" t="s">
        <v>903</v>
      </c>
      <c r="W448">
        <v>19</v>
      </c>
      <c r="X448" t="s">
        <v>903</v>
      </c>
      <c r="Y448" s="1">
        <v>0</v>
      </c>
      <c r="Z448" s="1">
        <v>0</v>
      </c>
      <c r="AA448" s="26" t="str">
        <f t="shared" si="13"/>
        <v>44.0.0</v>
      </c>
    </row>
    <row r="449" spans="2:27" hidden="1" x14ac:dyDescent="0.2">
      <c r="B449" t="s">
        <v>337</v>
      </c>
      <c r="C449" t="s">
        <v>13</v>
      </c>
      <c r="D449" t="s">
        <v>13</v>
      </c>
      <c r="E449" t="s">
        <v>338</v>
      </c>
      <c r="F449" t="s">
        <v>2927</v>
      </c>
      <c r="G449" s="11">
        <v>3394281.18</v>
      </c>
      <c r="H449" s="11">
        <v>3289343.11</v>
      </c>
      <c r="I449" s="11">
        <v>3341022.99</v>
      </c>
      <c r="J449" s="11">
        <v>3411514.0300000003</v>
      </c>
      <c r="K449" s="11">
        <v>3469904.42</v>
      </c>
      <c r="L449" s="11">
        <v>3527380.46</v>
      </c>
      <c r="M449" s="11">
        <v>3573113.14</v>
      </c>
      <c r="N449" s="11">
        <v>3747499.02</v>
      </c>
      <c r="O449" s="11">
        <v>3918255.55</v>
      </c>
      <c r="P449" s="11">
        <v>4002760.19</v>
      </c>
      <c r="Q449" s="11">
        <v>4100712.07</v>
      </c>
      <c r="R449" s="11">
        <v>4165577.47</v>
      </c>
      <c r="S449" s="11">
        <v>4413795.62</v>
      </c>
      <c r="T449" s="6">
        <f t="shared" si="12"/>
        <v>3704260.0708333328</v>
      </c>
      <c r="U449" s="1">
        <v>23</v>
      </c>
      <c r="V449" t="s">
        <v>903</v>
      </c>
      <c r="W449">
        <v>19</v>
      </c>
      <c r="X449" t="s">
        <v>903</v>
      </c>
      <c r="Y449" s="1">
        <v>0</v>
      </c>
      <c r="Z449" s="1">
        <v>0</v>
      </c>
      <c r="AA449" s="26" t="str">
        <f t="shared" si="13"/>
        <v>23.0.0</v>
      </c>
    </row>
    <row r="450" spans="2:27" hidden="1" x14ac:dyDescent="0.2">
      <c r="B450" t="s">
        <v>339</v>
      </c>
      <c r="C450" t="s">
        <v>13</v>
      </c>
      <c r="D450" t="s">
        <v>13</v>
      </c>
      <c r="E450" t="s">
        <v>340</v>
      </c>
      <c r="F450" t="s">
        <v>2928</v>
      </c>
      <c r="G450" s="11">
        <v>19882731.440000001</v>
      </c>
      <c r="H450" s="11">
        <v>20107394.539999999</v>
      </c>
      <c r="I450" s="11">
        <v>20296056.109999999</v>
      </c>
      <c r="J450" s="11">
        <v>20523172.489999998</v>
      </c>
      <c r="K450" s="11">
        <v>20676463.129999999</v>
      </c>
      <c r="L450" s="11">
        <v>20862320.09</v>
      </c>
      <c r="M450" s="11">
        <v>21045794.850000001</v>
      </c>
      <c r="N450" s="11">
        <v>21136480.640000001</v>
      </c>
      <c r="O450" s="11">
        <v>21491267.199999999</v>
      </c>
      <c r="P450" s="11">
        <v>21675498.02</v>
      </c>
      <c r="Q450" s="11">
        <v>21829790.43</v>
      </c>
      <c r="R450" s="11">
        <v>21910887.309999999</v>
      </c>
      <c r="S450" s="11">
        <v>22026761.93</v>
      </c>
      <c r="T450" s="6">
        <f t="shared" si="12"/>
        <v>21042489.291250002</v>
      </c>
      <c r="U450" s="1">
        <v>23</v>
      </c>
      <c r="V450" t="s">
        <v>903</v>
      </c>
      <c r="W450">
        <v>19</v>
      </c>
      <c r="X450" t="s">
        <v>903</v>
      </c>
      <c r="Y450" s="1">
        <v>0</v>
      </c>
      <c r="Z450" s="1">
        <v>0</v>
      </c>
      <c r="AA450" s="26" t="str">
        <f t="shared" si="13"/>
        <v>23.0.0</v>
      </c>
    </row>
    <row r="451" spans="2:27" hidden="1" x14ac:dyDescent="0.2">
      <c r="B451" t="s">
        <v>341</v>
      </c>
      <c r="C451" t="s">
        <v>13</v>
      </c>
      <c r="D451" t="s">
        <v>13</v>
      </c>
      <c r="E451" t="s">
        <v>342</v>
      </c>
      <c r="F451" t="s">
        <v>2929</v>
      </c>
      <c r="G451" s="11">
        <v>2490954.5300000003</v>
      </c>
      <c r="H451" s="11">
        <v>2538875.36</v>
      </c>
      <c r="I451" s="11">
        <v>2610469.87</v>
      </c>
      <c r="J451" s="11">
        <v>2682325.14</v>
      </c>
      <c r="K451" s="11">
        <v>2684134.11</v>
      </c>
      <c r="L451" s="11">
        <v>2849692.79</v>
      </c>
      <c r="M451" s="11">
        <v>2942300.98</v>
      </c>
      <c r="N451" s="11">
        <v>3030928.24</v>
      </c>
      <c r="O451" s="11">
        <v>3037732.29</v>
      </c>
      <c r="P451" s="11">
        <v>3120705.13</v>
      </c>
      <c r="Q451" s="11">
        <v>3346298.22</v>
      </c>
      <c r="R451" s="11">
        <v>3466110.08</v>
      </c>
      <c r="S451" s="11">
        <v>3564357.24</v>
      </c>
      <c r="T451" s="6">
        <f t="shared" si="12"/>
        <v>2944769.0079166666</v>
      </c>
      <c r="U451" s="1">
        <v>23</v>
      </c>
      <c r="V451" t="s">
        <v>903</v>
      </c>
      <c r="W451">
        <v>19</v>
      </c>
      <c r="X451" t="s">
        <v>903</v>
      </c>
      <c r="Y451" s="1">
        <v>0</v>
      </c>
      <c r="Z451" s="1">
        <v>0</v>
      </c>
      <c r="AA451" s="26" t="str">
        <f t="shared" si="13"/>
        <v>23.0.0</v>
      </c>
    </row>
    <row r="452" spans="2:27" hidden="1" x14ac:dyDescent="0.2">
      <c r="B452" t="s">
        <v>343</v>
      </c>
      <c r="C452" t="s">
        <v>13</v>
      </c>
      <c r="D452" t="s">
        <v>13</v>
      </c>
      <c r="E452" t="s">
        <v>344</v>
      </c>
      <c r="F452" t="s">
        <v>2930</v>
      </c>
      <c r="G452" s="11">
        <v>2674720.89</v>
      </c>
      <c r="H452" s="11">
        <v>2702038.7</v>
      </c>
      <c r="I452" s="11">
        <v>2737109.0700000003</v>
      </c>
      <c r="J452" s="11">
        <v>2839248.86</v>
      </c>
      <c r="K452" s="11">
        <v>2950750.63</v>
      </c>
      <c r="L452" s="11">
        <v>3001491.26</v>
      </c>
      <c r="M452" s="11">
        <v>3109338.89</v>
      </c>
      <c r="N452" s="11">
        <v>3144312.06</v>
      </c>
      <c r="O452" s="11">
        <v>3211295.44</v>
      </c>
      <c r="P452" s="11">
        <v>3247217.21</v>
      </c>
      <c r="Q452" s="11">
        <v>3276487.84</v>
      </c>
      <c r="R452" s="11">
        <v>3328777.3</v>
      </c>
      <c r="S452" s="11">
        <v>3620547.76</v>
      </c>
      <c r="T452" s="6">
        <f t="shared" si="12"/>
        <v>3057975.1320833336</v>
      </c>
      <c r="U452" s="1">
        <v>23</v>
      </c>
      <c r="V452" t="s">
        <v>903</v>
      </c>
      <c r="W452">
        <v>19</v>
      </c>
      <c r="X452" t="s">
        <v>903</v>
      </c>
      <c r="Y452" s="1">
        <v>0</v>
      </c>
      <c r="Z452" s="1">
        <v>0</v>
      </c>
      <c r="AA452" s="26" t="str">
        <f t="shared" si="13"/>
        <v>23.0.0</v>
      </c>
    </row>
    <row r="453" spans="2:27" hidden="1" x14ac:dyDescent="0.2">
      <c r="B453" t="s">
        <v>345</v>
      </c>
      <c r="C453" t="s">
        <v>13</v>
      </c>
      <c r="D453" t="s">
        <v>13</v>
      </c>
      <c r="E453" t="s">
        <v>346</v>
      </c>
      <c r="F453" t="s">
        <v>2931</v>
      </c>
      <c r="G453" s="11">
        <v>-2518474.54</v>
      </c>
      <c r="H453" s="11">
        <v>-2538875.2599999998</v>
      </c>
      <c r="I453" s="11">
        <v>-2601615.77</v>
      </c>
      <c r="J453" s="11">
        <v>-2601615.77</v>
      </c>
      <c r="K453" s="11">
        <v>-2673011.9500000002</v>
      </c>
      <c r="L453" s="11">
        <v>-2825307.4699999997</v>
      </c>
      <c r="M453" s="11">
        <v>-2912329.21</v>
      </c>
      <c r="N453" s="11">
        <v>-3030896.56</v>
      </c>
      <c r="O453" s="11">
        <v>-3030896.56</v>
      </c>
      <c r="P453" s="11">
        <v>-3119276.68</v>
      </c>
      <c r="Q453" s="11">
        <v>-3242514.66</v>
      </c>
      <c r="R453" s="11">
        <v>-3452849.89</v>
      </c>
      <c r="S453" s="11">
        <v>-3564347.05</v>
      </c>
      <c r="T453" s="6">
        <f t="shared" si="12"/>
        <v>-2922550.0479166661</v>
      </c>
      <c r="U453" s="1">
        <v>23</v>
      </c>
      <c r="V453" t="s">
        <v>903</v>
      </c>
      <c r="W453">
        <v>19</v>
      </c>
      <c r="X453" t="s">
        <v>903</v>
      </c>
      <c r="Y453" s="1">
        <v>0</v>
      </c>
      <c r="Z453" s="1">
        <v>0</v>
      </c>
      <c r="AA453" s="26" t="str">
        <f t="shared" si="13"/>
        <v>23.0.0</v>
      </c>
    </row>
    <row r="454" spans="2:27" hidden="1" x14ac:dyDescent="0.2">
      <c r="B454" t="s">
        <v>347</v>
      </c>
      <c r="C454" t="s">
        <v>13</v>
      </c>
      <c r="D454" t="s">
        <v>13</v>
      </c>
      <c r="E454" t="s">
        <v>338</v>
      </c>
      <c r="F454" t="s">
        <v>2932</v>
      </c>
      <c r="G454" s="11">
        <v>-3394281.18</v>
      </c>
      <c r="H454" s="11">
        <v>-3289343.11</v>
      </c>
      <c r="I454" s="11">
        <v>-3341022.99</v>
      </c>
      <c r="J454" s="11">
        <v>-3411514.0300000003</v>
      </c>
      <c r="K454" s="11">
        <v>-3469904.42</v>
      </c>
      <c r="L454" s="11">
        <v>-3527380.46</v>
      </c>
      <c r="M454" s="11">
        <v>-3573113.14</v>
      </c>
      <c r="N454" s="11">
        <v>-3747499.02</v>
      </c>
      <c r="O454" s="11">
        <v>-3918255.55</v>
      </c>
      <c r="P454" s="11">
        <v>-4002760.19</v>
      </c>
      <c r="Q454" s="11">
        <v>-4100712.07</v>
      </c>
      <c r="R454" s="11">
        <v>-4165577.47</v>
      </c>
      <c r="S454" s="11">
        <v>-4413795.62</v>
      </c>
      <c r="T454" s="6">
        <f t="shared" si="12"/>
        <v>-3704260.0708333328</v>
      </c>
      <c r="U454" s="1">
        <v>23</v>
      </c>
      <c r="V454" t="s">
        <v>903</v>
      </c>
      <c r="W454">
        <v>19</v>
      </c>
      <c r="X454" t="s">
        <v>903</v>
      </c>
      <c r="Y454" s="1">
        <v>0</v>
      </c>
      <c r="Z454" s="1">
        <v>0</v>
      </c>
      <c r="AA454" s="26" t="str">
        <f t="shared" si="13"/>
        <v>23.0.0</v>
      </c>
    </row>
    <row r="455" spans="2:27" hidden="1" x14ac:dyDescent="0.2">
      <c r="B455" t="s">
        <v>348</v>
      </c>
      <c r="C455" t="s">
        <v>13</v>
      </c>
      <c r="D455" t="s">
        <v>13</v>
      </c>
      <c r="E455" t="s">
        <v>344</v>
      </c>
      <c r="F455" t="s">
        <v>2933</v>
      </c>
      <c r="G455" s="11">
        <v>-2674720.9</v>
      </c>
      <c r="H455" s="11">
        <v>-2702038.71</v>
      </c>
      <c r="I455" s="11">
        <v>-2737109.08</v>
      </c>
      <c r="J455" s="11">
        <v>-2839248.87</v>
      </c>
      <c r="K455" s="11">
        <v>-2950750.64</v>
      </c>
      <c r="L455" s="11">
        <v>-3001491.27</v>
      </c>
      <c r="M455" s="11">
        <v>-3109338.9</v>
      </c>
      <c r="N455" s="11">
        <v>-3144312.07</v>
      </c>
      <c r="O455" s="11">
        <v>-3211295.45</v>
      </c>
      <c r="P455" s="11">
        <v>-3247217.22</v>
      </c>
      <c r="Q455" s="11">
        <v>-3276487.85</v>
      </c>
      <c r="R455" s="11">
        <v>-3328777.31</v>
      </c>
      <c r="S455" s="11">
        <v>-3620547.77</v>
      </c>
      <c r="T455" s="6">
        <f t="shared" ref="T455:T518" si="14">(G455+S455+SUM(H455:R455)*2)/24</f>
        <v>-3057975.1420833333</v>
      </c>
      <c r="U455" s="1">
        <v>23</v>
      </c>
      <c r="V455" t="s">
        <v>903</v>
      </c>
      <c r="W455">
        <v>19</v>
      </c>
      <c r="X455" t="s">
        <v>903</v>
      </c>
      <c r="Y455" s="1">
        <v>0</v>
      </c>
      <c r="Z455" s="1">
        <v>0</v>
      </c>
      <c r="AA455" s="26" t="str">
        <f t="shared" ref="AA455:AA518" si="15">U455&amp;"."&amp;Y455&amp;"."&amp;Z455</f>
        <v>23.0.0</v>
      </c>
    </row>
    <row r="456" spans="2:27" hidden="1" x14ac:dyDescent="0.2">
      <c r="B456" t="s">
        <v>349</v>
      </c>
      <c r="C456" t="s">
        <v>13</v>
      </c>
      <c r="D456" t="s">
        <v>13</v>
      </c>
      <c r="E456" t="s">
        <v>350</v>
      </c>
      <c r="F456" t="s">
        <v>2934</v>
      </c>
      <c r="G456" s="11">
        <v>-19882731.440000001</v>
      </c>
      <c r="H456" s="11">
        <v>-20107394.539999999</v>
      </c>
      <c r="I456" s="11">
        <v>-20296056.109999999</v>
      </c>
      <c r="J456" s="11">
        <v>-20523168.559999999</v>
      </c>
      <c r="K456" s="11">
        <v>-20676459.199999999</v>
      </c>
      <c r="L456" s="11">
        <v>-20862316.16</v>
      </c>
      <c r="M456" s="11">
        <v>-21045790.920000002</v>
      </c>
      <c r="N456" s="11">
        <v>-21136476.710000001</v>
      </c>
      <c r="O456" s="11">
        <v>-21491263.27</v>
      </c>
      <c r="P456" s="11">
        <v>-21675494.09</v>
      </c>
      <c r="Q456" s="11">
        <v>-21829786.5</v>
      </c>
      <c r="R456" s="11">
        <v>-21910883.379999999</v>
      </c>
      <c r="S456" s="11">
        <v>-22026758</v>
      </c>
      <c r="T456" s="6">
        <f t="shared" si="14"/>
        <v>-21042486.18</v>
      </c>
      <c r="U456" s="1">
        <v>23</v>
      </c>
      <c r="V456" t="s">
        <v>903</v>
      </c>
      <c r="W456">
        <v>19</v>
      </c>
      <c r="X456" t="s">
        <v>903</v>
      </c>
      <c r="Y456" s="1">
        <v>0</v>
      </c>
      <c r="Z456" s="1">
        <v>0</v>
      </c>
      <c r="AA456" s="26" t="str">
        <f t="shared" si="15"/>
        <v>23.0.0</v>
      </c>
    </row>
    <row r="457" spans="2:27" hidden="1" x14ac:dyDescent="0.2">
      <c r="B457" t="s">
        <v>1233</v>
      </c>
      <c r="C457" t="s">
        <v>7</v>
      </c>
      <c r="D457" t="s">
        <v>6</v>
      </c>
      <c r="E457" t="s">
        <v>1234</v>
      </c>
      <c r="F457" t="s">
        <v>2935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6">
        <f t="shared" si="14"/>
        <v>0</v>
      </c>
      <c r="U457" s="1"/>
      <c r="V457" t="s">
        <v>903</v>
      </c>
      <c r="W457">
        <v>19</v>
      </c>
      <c r="X457" t="s">
        <v>903</v>
      </c>
      <c r="Y457" s="1"/>
      <c r="Z457" s="1"/>
      <c r="AA457" s="26"/>
    </row>
    <row r="458" spans="2:27" hidden="1" x14ac:dyDescent="0.2">
      <c r="B458" t="s">
        <v>1233</v>
      </c>
      <c r="C458" t="s">
        <v>13</v>
      </c>
      <c r="D458" t="s">
        <v>13</v>
      </c>
      <c r="E458" t="s">
        <v>1234</v>
      </c>
      <c r="F458" t="s">
        <v>2936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6">
        <f t="shared" si="14"/>
        <v>0</v>
      </c>
      <c r="U458" s="1"/>
      <c r="V458" t="s">
        <v>903</v>
      </c>
      <c r="W458">
        <v>19</v>
      </c>
      <c r="X458" t="s">
        <v>903</v>
      </c>
      <c r="Y458" s="1"/>
      <c r="Z458" s="1"/>
      <c r="AA458" s="26"/>
    </row>
    <row r="459" spans="2:27" hidden="1" x14ac:dyDescent="0.2">
      <c r="B459" t="s">
        <v>1235</v>
      </c>
      <c r="C459" t="s">
        <v>7</v>
      </c>
      <c r="D459" t="s">
        <v>6</v>
      </c>
      <c r="E459" t="s">
        <v>1236</v>
      </c>
      <c r="F459" t="s">
        <v>2937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6">
        <f t="shared" si="14"/>
        <v>0</v>
      </c>
      <c r="U459" s="1"/>
      <c r="V459" t="s">
        <v>903</v>
      </c>
      <c r="W459">
        <v>19</v>
      </c>
      <c r="X459" t="s">
        <v>903</v>
      </c>
      <c r="Y459" s="1"/>
      <c r="Z459" s="1"/>
      <c r="AA459" s="26"/>
    </row>
    <row r="460" spans="2:27" hidden="1" x14ac:dyDescent="0.2">
      <c r="B460" t="s">
        <v>1237</v>
      </c>
      <c r="C460" t="s">
        <v>7</v>
      </c>
      <c r="D460" t="s">
        <v>6</v>
      </c>
      <c r="E460" t="s">
        <v>1238</v>
      </c>
      <c r="F460" t="s">
        <v>2938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1">
        <v>0</v>
      </c>
      <c r="T460" s="6">
        <f t="shared" si="14"/>
        <v>0</v>
      </c>
      <c r="U460" s="1"/>
      <c r="V460" t="s">
        <v>903</v>
      </c>
      <c r="W460">
        <v>19</v>
      </c>
      <c r="X460" t="s">
        <v>903</v>
      </c>
      <c r="Y460" s="1"/>
      <c r="Z460" s="1"/>
      <c r="AA460" s="26"/>
    </row>
    <row r="461" spans="2:27" hidden="1" x14ac:dyDescent="0.2">
      <c r="B461" t="s">
        <v>1239</v>
      </c>
      <c r="C461" t="s">
        <v>7</v>
      </c>
      <c r="D461" t="s">
        <v>6</v>
      </c>
      <c r="E461" t="s">
        <v>1240</v>
      </c>
      <c r="F461" t="s">
        <v>2939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6">
        <f t="shared" si="14"/>
        <v>0</v>
      </c>
      <c r="U461" s="1"/>
      <c r="V461" t="s">
        <v>903</v>
      </c>
      <c r="W461">
        <v>19</v>
      </c>
      <c r="X461" t="s">
        <v>903</v>
      </c>
      <c r="Y461" s="1"/>
      <c r="Z461" s="1"/>
      <c r="AA461" s="26"/>
    </row>
    <row r="462" spans="2:27" hidden="1" x14ac:dyDescent="0.2">
      <c r="B462" t="s">
        <v>1241</v>
      </c>
      <c r="C462" t="s">
        <v>7</v>
      </c>
      <c r="D462" t="s">
        <v>6</v>
      </c>
      <c r="E462" t="s">
        <v>1242</v>
      </c>
      <c r="F462" t="s">
        <v>2940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6">
        <f t="shared" si="14"/>
        <v>0</v>
      </c>
      <c r="U462" s="1"/>
      <c r="V462" t="s">
        <v>903</v>
      </c>
      <c r="W462">
        <v>19</v>
      </c>
      <c r="X462" t="s">
        <v>903</v>
      </c>
      <c r="Y462" s="1"/>
      <c r="Z462" s="1"/>
      <c r="AA462" s="26"/>
    </row>
    <row r="463" spans="2:27" hidden="1" x14ac:dyDescent="0.2">
      <c r="B463" t="s">
        <v>1243</v>
      </c>
      <c r="C463" t="s">
        <v>7</v>
      </c>
      <c r="D463" t="s">
        <v>6</v>
      </c>
      <c r="E463" t="s">
        <v>1244</v>
      </c>
      <c r="F463" t="s">
        <v>2941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6">
        <f t="shared" si="14"/>
        <v>0</v>
      </c>
      <c r="U463" s="1"/>
      <c r="V463" t="s">
        <v>903</v>
      </c>
      <c r="W463">
        <v>19</v>
      </c>
      <c r="X463" t="s">
        <v>903</v>
      </c>
      <c r="Y463" s="1"/>
      <c r="Z463" s="1"/>
      <c r="AA463" s="26"/>
    </row>
    <row r="464" spans="2:27" hidden="1" x14ac:dyDescent="0.2">
      <c r="B464" t="s">
        <v>1245</v>
      </c>
      <c r="C464" t="s">
        <v>7</v>
      </c>
      <c r="D464" t="s">
        <v>6</v>
      </c>
      <c r="E464" t="s">
        <v>1246</v>
      </c>
      <c r="F464" t="s">
        <v>2942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  <c r="T464" s="6">
        <f t="shared" si="14"/>
        <v>0</v>
      </c>
      <c r="U464" s="1"/>
      <c r="V464" t="s">
        <v>903</v>
      </c>
      <c r="W464">
        <v>19</v>
      </c>
      <c r="X464" t="s">
        <v>903</v>
      </c>
      <c r="Y464" s="1"/>
      <c r="Z464" s="1"/>
      <c r="AA464" s="26"/>
    </row>
    <row r="465" spans="1:27" hidden="1" x14ac:dyDescent="0.2">
      <c r="B465" t="s">
        <v>1247</v>
      </c>
      <c r="C465" t="s">
        <v>13</v>
      </c>
      <c r="D465" t="s">
        <v>13</v>
      </c>
      <c r="E465" t="s">
        <v>1248</v>
      </c>
      <c r="F465" t="s">
        <v>2943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6">
        <f t="shared" si="14"/>
        <v>0</v>
      </c>
      <c r="U465" s="1"/>
      <c r="V465" t="s">
        <v>903</v>
      </c>
      <c r="W465">
        <v>19</v>
      </c>
      <c r="X465" t="s">
        <v>903</v>
      </c>
      <c r="Y465" s="1"/>
      <c r="Z465" s="1"/>
      <c r="AA465" s="26"/>
    </row>
    <row r="466" spans="1:27" x14ac:dyDescent="0.2">
      <c r="A466">
        <v>99</v>
      </c>
      <c r="B466" t="s">
        <v>351</v>
      </c>
      <c r="C466" t="s">
        <v>13</v>
      </c>
      <c r="D466" t="s">
        <v>13</v>
      </c>
      <c r="E466" t="s">
        <v>352</v>
      </c>
      <c r="F466" t="s">
        <v>2944</v>
      </c>
      <c r="G466" s="11">
        <v>102737.25</v>
      </c>
      <c r="H466" s="11">
        <v>102327.35</v>
      </c>
      <c r="I466" s="11">
        <v>101681.06</v>
      </c>
      <c r="J466" s="11">
        <v>100795.6</v>
      </c>
      <c r="K466" s="11">
        <v>99668.17</v>
      </c>
      <c r="L466" s="11">
        <v>98295.95</v>
      </c>
      <c r="M466" s="11">
        <v>96676.06</v>
      </c>
      <c r="N466" s="11">
        <v>94805.61</v>
      </c>
      <c r="O466" s="11">
        <v>92681.67</v>
      </c>
      <c r="P466" s="11">
        <v>90301.26</v>
      </c>
      <c r="Q466" s="11">
        <v>87661.39</v>
      </c>
      <c r="R466" s="11">
        <v>84759.02</v>
      </c>
      <c r="S466" s="11">
        <v>81591.08</v>
      </c>
      <c r="T466" s="6">
        <f t="shared" si="14"/>
        <v>95151.442083333328</v>
      </c>
      <c r="U466" s="1">
        <v>0</v>
      </c>
      <c r="V466" t="s">
        <v>903</v>
      </c>
      <c r="W466">
        <v>19</v>
      </c>
      <c r="X466" t="s">
        <v>903</v>
      </c>
      <c r="Y466" s="1">
        <v>0</v>
      </c>
      <c r="Z466" s="1">
        <v>0</v>
      </c>
      <c r="AA466" s="26" t="str">
        <f t="shared" si="15"/>
        <v>0.0.0</v>
      </c>
    </row>
    <row r="467" spans="1:27" hidden="1" x14ac:dyDescent="0.2">
      <c r="B467" t="s">
        <v>1249</v>
      </c>
      <c r="C467" t="s">
        <v>13</v>
      </c>
      <c r="D467" t="s">
        <v>13</v>
      </c>
      <c r="E467" t="s">
        <v>1250</v>
      </c>
      <c r="F467" t="s">
        <v>2945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6">
        <f t="shared" si="14"/>
        <v>0</v>
      </c>
      <c r="U467" s="1"/>
      <c r="V467" t="s">
        <v>903</v>
      </c>
      <c r="W467">
        <v>19</v>
      </c>
      <c r="X467" t="s">
        <v>903</v>
      </c>
      <c r="Y467" s="1"/>
      <c r="Z467" s="1"/>
      <c r="AA467" s="26"/>
    </row>
    <row r="468" spans="1:27" hidden="1" x14ac:dyDescent="0.2">
      <c r="B468" t="s">
        <v>353</v>
      </c>
      <c r="C468" t="s">
        <v>7</v>
      </c>
      <c r="D468" t="s">
        <v>5</v>
      </c>
      <c r="E468" t="s">
        <v>354</v>
      </c>
      <c r="F468" t="s">
        <v>2946</v>
      </c>
      <c r="G468" s="11">
        <v>2355642</v>
      </c>
      <c r="H468" s="11">
        <v>2355642</v>
      </c>
      <c r="I468" s="11">
        <v>2355642</v>
      </c>
      <c r="J468" s="11">
        <v>2355642</v>
      </c>
      <c r="K468" s="11">
        <v>2355642</v>
      </c>
      <c r="L468" s="11">
        <v>2355642</v>
      </c>
      <c r="M468" s="11">
        <v>2355642</v>
      </c>
      <c r="N468" s="11">
        <v>2355642</v>
      </c>
      <c r="O468" s="11">
        <v>2355642</v>
      </c>
      <c r="P468" s="11">
        <v>2355642</v>
      </c>
      <c r="Q468" s="11">
        <v>2355642</v>
      </c>
      <c r="R468" s="11">
        <v>2355642</v>
      </c>
      <c r="S468" s="11">
        <v>2355642</v>
      </c>
      <c r="T468" s="6">
        <f t="shared" si="14"/>
        <v>2355642</v>
      </c>
      <c r="U468" s="1">
        <v>23</v>
      </c>
      <c r="V468" t="s">
        <v>903</v>
      </c>
      <c r="W468">
        <v>19</v>
      </c>
      <c r="X468" t="s">
        <v>903</v>
      </c>
      <c r="Y468" s="1">
        <v>0</v>
      </c>
      <c r="Z468" s="1">
        <v>0</v>
      </c>
      <c r="AA468" s="26" t="str">
        <f t="shared" si="15"/>
        <v>23.0.0</v>
      </c>
    </row>
    <row r="469" spans="1:27" hidden="1" x14ac:dyDescent="0.2">
      <c r="B469" t="s">
        <v>353</v>
      </c>
      <c r="C469" t="s">
        <v>7</v>
      </c>
      <c r="D469" t="s">
        <v>6</v>
      </c>
      <c r="E469" t="s">
        <v>354</v>
      </c>
      <c r="F469" t="s">
        <v>2947</v>
      </c>
      <c r="G469" s="11">
        <v>1110999</v>
      </c>
      <c r="H469" s="11">
        <v>1110999</v>
      </c>
      <c r="I469" s="11">
        <v>1110999</v>
      </c>
      <c r="J469" s="11">
        <v>1110999</v>
      </c>
      <c r="K469" s="11">
        <v>1110999</v>
      </c>
      <c r="L469" s="11">
        <v>1110999</v>
      </c>
      <c r="M469" s="11">
        <v>1110999</v>
      </c>
      <c r="N469" s="11">
        <v>1110999</v>
      </c>
      <c r="O469" s="11">
        <v>1110999</v>
      </c>
      <c r="P469" s="11">
        <v>1110999</v>
      </c>
      <c r="Q469" s="11">
        <v>1110999</v>
      </c>
      <c r="R469" s="11">
        <v>1110999</v>
      </c>
      <c r="S469" s="11">
        <v>1110999</v>
      </c>
      <c r="T469" s="6">
        <f t="shared" si="14"/>
        <v>1110999</v>
      </c>
      <c r="U469" s="1">
        <v>23</v>
      </c>
      <c r="V469" t="s">
        <v>903</v>
      </c>
      <c r="W469">
        <v>19</v>
      </c>
      <c r="X469" t="s">
        <v>903</v>
      </c>
      <c r="Y469" s="1">
        <v>0</v>
      </c>
      <c r="Z469" s="1">
        <v>0</v>
      </c>
      <c r="AA469" s="26" t="str">
        <f t="shared" si="15"/>
        <v>23.0.0</v>
      </c>
    </row>
    <row r="470" spans="1:27" hidden="1" x14ac:dyDescent="0.2">
      <c r="B470" t="s">
        <v>1251</v>
      </c>
      <c r="C470" t="s">
        <v>13</v>
      </c>
      <c r="D470" t="s">
        <v>13</v>
      </c>
      <c r="E470" t="s">
        <v>1252</v>
      </c>
      <c r="F470" t="s">
        <v>2948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6">
        <f t="shared" si="14"/>
        <v>0</v>
      </c>
      <c r="U470" s="1"/>
      <c r="V470" t="s">
        <v>903</v>
      </c>
      <c r="W470">
        <v>19</v>
      </c>
      <c r="X470" t="s">
        <v>903</v>
      </c>
      <c r="Y470" s="1"/>
      <c r="Z470" s="1"/>
      <c r="AA470" s="26"/>
    </row>
    <row r="471" spans="1:27" hidden="1" x14ac:dyDescent="0.2">
      <c r="B471" t="s">
        <v>355</v>
      </c>
      <c r="C471" t="s">
        <v>13</v>
      </c>
      <c r="D471" t="s">
        <v>13</v>
      </c>
      <c r="E471" t="s">
        <v>356</v>
      </c>
      <c r="F471" t="s">
        <v>2949</v>
      </c>
      <c r="G471" s="11">
        <v>1406422.22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6">
        <f t="shared" si="14"/>
        <v>58600.925833333335</v>
      </c>
      <c r="U471" s="1">
        <v>46</v>
      </c>
      <c r="V471" t="s">
        <v>903</v>
      </c>
      <c r="W471">
        <v>19</v>
      </c>
      <c r="X471" t="s">
        <v>903</v>
      </c>
      <c r="Y471" s="1">
        <v>0</v>
      </c>
      <c r="Z471" s="1">
        <v>0</v>
      </c>
      <c r="AA471" s="26" t="str">
        <f t="shared" si="15"/>
        <v>46.0.0</v>
      </c>
    </row>
    <row r="472" spans="1:27" x14ac:dyDescent="0.2">
      <c r="A472">
        <v>100</v>
      </c>
      <c r="B472" t="s">
        <v>357</v>
      </c>
      <c r="C472" t="s">
        <v>13</v>
      </c>
      <c r="D472" t="s">
        <v>13</v>
      </c>
      <c r="E472" t="s">
        <v>358</v>
      </c>
      <c r="F472" t="s">
        <v>2950</v>
      </c>
      <c r="G472" s="11">
        <v>318859.48</v>
      </c>
      <c r="H472" s="11">
        <v>306595.65000000002</v>
      </c>
      <c r="I472" s="11">
        <v>294331.82</v>
      </c>
      <c r="J472" s="11">
        <v>282067.99</v>
      </c>
      <c r="K472" s="11">
        <v>269804.16000000003</v>
      </c>
      <c r="L472" s="11">
        <v>257540.33000000002</v>
      </c>
      <c r="M472" s="11">
        <v>245276.5</v>
      </c>
      <c r="N472" s="11">
        <v>233012.67</v>
      </c>
      <c r="O472" s="11">
        <v>220748.84</v>
      </c>
      <c r="P472" s="11">
        <v>208485.01</v>
      </c>
      <c r="Q472" s="11">
        <v>196221.18</v>
      </c>
      <c r="R472" s="11">
        <v>183957.35</v>
      </c>
      <c r="S472" s="11">
        <v>171693.52</v>
      </c>
      <c r="T472" s="6">
        <f t="shared" si="14"/>
        <v>245276.5</v>
      </c>
      <c r="U472" s="1">
        <v>0</v>
      </c>
      <c r="V472" t="s">
        <v>903</v>
      </c>
      <c r="W472">
        <v>19</v>
      </c>
      <c r="X472" t="s">
        <v>903</v>
      </c>
      <c r="Y472" s="1">
        <v>4</v>
      </c>
      <c r="Z472" s="1" t="s">
        <v>5366</v>
      </c>
      <c r="AA472" s="26" t="str">
        <f t="shared" si="15"/>
        <v>0.4.CD.AA</v>
      </c>
    </row>
    <row r="473" spans="1:27" hidden="1" x14ac:dyDescent="0.2">
      <c r="B473" t="s">
        <v>359</v>
      </c>
      <c r="C473" t="s">
        <v>7</v>
      </c>
      <c r="D473" t="s">
        <v>5</v>
      </c>
      <c r="E473" t="s">
        <v>360</v>
      </c>
      <c r="F473" t="s">
        <v>2951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6">
        <f t="shared" si="14"/>
        <v>0</v>
      </c>
      <c r="U473" s="1"/>
      <c r="V473" t="s">
        <v>903</v>
      </c>
      <c r="W473">
        <v>19</v>
      </c>
      <c r="X473" t="s">
        <v>903</v>
      </c>
      <c r="Y473" s="1"/>
      <c r="Z473" s="1"/>
      <c r="AA473" s="26"/>
    </row>
    <row r="474" spans="1:27" hidden="1" x14ac:dyDescent="0.2">
      <c r="B474" t="s">
        <v>359</v>
      </c>
      <c r="C474" t="s">
        <v>7</v>
      </c>
      <c r="D474" t="s">
        <v>6</v>
      </c>
      <c r="E474" t="s">
        <v>360</v>
      </c>
      <c r="F474" t="s">
        <v>2952</v>
      </c>
      <c r="G474" s="11">
        <v>98227.199999999997</v>
      </c>
      <c r="H474" s="11">
        <v>98227.199999999997</v>
      </c>
      <c r="I474" s="11">
        <v>98227.199999999997</v>
      </c>
      <c r="J474" s="11">
        <v>98227.199999999997</v>
      </c>
      <c r="K474" s="11">
        <v>98227.199999999997</v>
      </c>
      <c r="L474" s="11">
        <v>98227.199999999997</v>
      </c>
      <c r="M474" s="11">
        <v>98227.199999999997</v>
      </c>
      <c r="N474" s="11">
        <v>98227.199999999997</v>
      </c>
      <c r="O474" s="11">
        <v>98227.199999999997</v>
      </c>
      <c r="P474" s="11">
        <v>98227.199999999997</v>
      </c>
      <c r="Q474" s="11">
        <v>98227.199999999997</v>
      </c>
      <c r="R474" s="11">
        <v>0</v>
      </c>
      <c r="S474" s="11">
        <v>0</v>
      </c>
      <c r="T474" s="6">
        <f t="shared" si="14"/>
        <v>85948.799999999974</v>
      </c>
      <c r="U474" s="1">
        <v>44</v>
      </c>
      <c r="V474" t="s">
        <v>903</v>
      </c>
      <c r="W474">
        <v>19</v>
      </c>
      <c r="X474" t="s">
        <v>903</v>
      </c>
      <c r="Y474" s="1">
        <v>0</v>
      </c>
      <c r="Z474" s="1">
        <v>0</v>
      </c>
      <c r="AA474" s="26" t="str">
        <f t="shared" si="15"/>
        <v>44.0.0</v>
      </c>
    </row>
    <row r="475" spans="1:27" hidden="1" x14ac:dyDescent="0.2">
      <c r="B475" t="s">
        <v>359</v>
      </c>
      <c r="C475" t="s">
        <v>7</v>
      </c>
      <c r="D475" t="s">
        <v>13</v>
      </c>
      <c r="E475" t="s">
        <v>360</v>
      </c>
      <c r="F475" t="s">
        <v>2953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6">
        <f t="shared" si="14"/>
        <v>0</v>
      </c>
      <c r="U475" s="1"/>
      <c r="V475" t="s">
        <v>903</v>
      </c>
      <c r="W475">
        <v>19</v>
      </c>
      <c r="X475" t="s">
        <v>903</v>
      </c>
      <c r="Y475" s="1"/>
      <c r="Z475" s="1"/>
      <c r="AA475" s="26"/>
    </row>
    <row r="476" spans="1:27" hidden="1" x14ac:dyDescent="0.2">
      <c r="B476" t="s">
        <v>359</v>
      </c>
      <c r="C476" t="s">
        <v>13</v>
      </c>
      <c r="D476" t="s">
        <v>13</v>
      </c>
      <c r="E476" t="s">
        <v>360</v>
      </c>
      <c r="F476" t="s">
        <v>2954</v>
      </c>
      <c r="G476" s="11">
        <v>412083.07</v>
      </c>
      <c r="H476" s="11">
        <v>817231.77</v>
      </c>
      <c r="I476" s="11">
        <v>567801.45000000007</v>
      </c>
      <c r="J476" s="11">
        <v>249373.18</v>
      </c>
      <c r="K476" s="11">
        <v>416539</v>
      </c>
      <c r="L476" s="11">
        <v>426787.45</v>
      </c>
      <c r="M476" s="11">
        <v>208431.86000000002</v>
      </c>
      <c r="N476" s="11">
        <v>309262.85000000003</v>
      </c>
      <c r="O476" s="11">
        <v>420448.54000000004</v>
      </c>
      <c r="P476" s="11">
        <v>270622</v>
      </c>
      <c r="Q476" s="11">
        <v>331938.02</v>
      </c>
      <c r="R476" s="11">
        <v>268680.53999999998</v>
      </c>
      <c r="S476" s="11">
        <v>378745.33</v>
      </c>
      <c r="T476" s="6">
        <f t="shared" si="14"/>
        <v>390210.90500000003</v>
      </c>
      <c r="U476" s="1">
        <v>44</v>
      </c>
      <c r="V476" t="s">
        <v>903</v>
      </c>
      <c r="W476">
        <v>19</v>
      </c>
      <c r="X476" t="s">
        <v>903</v>
      </c>
      <c r="Y476" s="1">
        <v>0</v>
      </c>
      <c r="Z476" s="1">
        <v>0</v>
      </c>
      <c r="AA476" s="26" t="str">
        <f t="shared" si="15"/>
        <v>44.0.0</v>
      </c>
    </row>
    <row r="477" spans="1:27" x14ac:dyDescent="0.2">
      <c r="A477">
        <v>101</v>
      </c>
      <c r="B477" t="s">
        <v>361</v>
      </c>
      <c r="C477" t="s">
        <v>13</v>
      </c>
      <c r="D477" t="s">
        <v>13</v>
      </c>
      <c r="E477" t="s">
        <v>362</v>
      </c>
      <c r="F477" t="s">
        <v>2955</v>
      </c>
      <c r="G477" s="11">
        <v>3584495.12</v>
      </c>
      <c r="H477" s="11">
        <v>5878049.1200000001</v>
      </c>
      <c r="I477" s="11">
        <v>6269610.5899999999</v>
      </c>
      <c r="J477" s="11">
        <v>2603864.04</v>
      </c>
      <c r="K477" s="11">
        <v>3565417.51</v>
      </c>
      <c r="L477" s="11">
        <v>4166086.73</v>
      </c>
      <c r="M477" s="11">
        <v>3953733.66</v>
      </c>
      <c r="N477" s="11">
        <v>5309412.6100000003</v>
      </c>
      <c r="O477" s="11">
        <v>2985627.64</v>
      </c>
      <c r="P477" s="11">
        <v>2823023.75</v>
      </c>
      <c r="Q477" s="11">
        <v>3017225.44</v>
      </c>
      <c r="R477" s="11">
        <v>3354313.56</v>
      </c>
      <c r="S477" s="11">
        <v>3064334.96</v>
      </c>
      <c r="T477" s="6">
        <f t="shared" si="14"/>
        <v>3937564.9741666666</v>
      </c>
      <c r="U477" s="1">
        <v>0</v>
      </c>
      <c r="V477" t="s">
        <v>903</v>
      </c>
      <c r="W477">
        <v>19</v>
      </c>
      <c r="X477" t="s">
        <v>903</v>
      </c>
      <c r="Y477" s="1">
        <v>4</v>
      </c>
      <c r="Z477" s="1" t="s">
        <v>5366</v>
      </c>
      <c r="AA477" s="26" t="str">
        <f t="shared" si="15"/>
        <v>0.4.CD.AA</v>
      </c>
    </row>
    <row r="478" spans="1:27" hidden="1" x14ac:dyDescent="0.2">
      <c r="B478" t="s">
        <v>363</v>
      </c>
      <c r="C478" t="s">
        <v>13</v>
      </c>
      <c r="D478" t="s">
        <v>13</v>
      </c>
      <c r="E478" t="s">
        <v>364</v>
      </c>
      <c r="F478" t="s">
        <v>2956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6">
        <f t="shared" si="14"/>
        <v>0</v>
      </c>
      <c r="U478" s="1">
        <v>44</v>
      </c>
      <c r="V478" t="s">
        <v>903</v>
      </c>
      <c r="W478">
        <v>19</v>
      </c>
      <c r="X478" t="s">
        <v>903</v>
      </c>
      <c r="Y478" s="1">
        <v>0</v>
      </c>
      <c r="Z478" s="1">
        <v>0</v>
      </c>
      <c r="AA478" s="26" t="str">
        <f t="shared" si="15"/>
        <v>44.0.0</v>
      </c>
    </row>
    <row r="479" spans="1:27" hidden="1" x14ac:dyDescent="0.2">
      <c r="B479" t="s">
        <v>1253</v>
      </c>
      <c r="C479" t="s">
        <v>7</v>
      </c>
      <c r="D479" t="s">
        <v>6</v>
      </c>
      <c r="E479" t="s">
        <v>1254</v>
      </c>
      <c r="F479" t="s">
        <v>2957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6">
        <f t="shared" si="14"/>
        <v>0</v>
      </c>
      <c r="U479" s="1"/>
      <c r="V479" t="s">
        <v>903</v>
      </c>
      <c r="W479">
        <v>19</v>
      </c>
      <c r="X479" t="s">
        <v>903</v>
      </c>
      <c r="Y479" s="1"/>
      <c r="Z479" s="1"/>
      <c r="AA479" s="26"/>
    </row>
    <row r="480" spans="1:27" hidden="1" x14ac:dyDescent="0.2">
      <c r="B480" t="s">
        <v>365</v>
      </c>
      <c r="C480" t="s">
        <v>7</v>
      </c>
      <c r="D480" t="s">
        <v>6</v>
      </c>
      <c r="E480" t="s">
        <v>366</v>
      </c>
      <c r="F480" t="s">
        <v>2958</v>
      </c>
      <c r="G480" s="11">
        <v>-8756638</v>
      </c>
      <c r="H480" s="11">
        <v>0</v>
      </c>
      <c r="I480" s="11">
        <v>0</v>
      </c>
      <c r="J480" s="11">
        <v>0</v>
      </c>
      <c r="K480" s="11">
        <v>-42157</v>
      </c>
      <c r="L480" s="11">
        <v>-681978</v>
      </c>
      <c r="M480" s="11">
        <v>-430204</v>
      </c>
      <c r="N480" s="11">
        <v>-6167</v>
      </c>
      <c r="O480" s="11">
        <v>0</v>
      </c>
      <c r="P480" s="11">
        <v>0</v>
      </c>
      <c r="Q480" s="11">
        <v>0</v>
      </c>
      <c r="R480" s="11">
        <v>0</v>
      </c>
      <c r="S480" s="11">
        <v>1256447</v>
      </c>
      <c r="T480" s="6">
        <f t="shared" si="14"/>
        <v>-409216.79166666669</v>
      </c>
      <c r="U480" s="1">
        <v>23</v>
      </c>
      <c r="V480" t="s">
        <v>903</v>
      </c>
      <c r="W480">
        <v>19</v>
      </c>
      <c r="X480" t="s">
        <v>903</v>
      </c>
      <c r="Y480" s="1">
        <v>0</v>
      </c>
      <c r="Z480" s="1">
        <v>0</v>
      </c>
      <c r="AA480" s="26" t="str">
        <f t="shared" si="15"/>
        <v>23.0.0</v>
      </c>
    </row>
    <row r="481" spans="2:27" hidden="1" x14ac:dyDescent="0.2">
      <c r="B481" t="s">
        <v>972</v>
      </c>
      <c r="C481" t="s">
        <v>7</v>
      </c>
      <c r="D481" t="s">
        <v>6</v>
      </c>
      <c r="E481" t="s">
        <v>973</v>
      </c>
      <c r="F481" t="s">
        <v>2959</v>
      </c>
      <c r="G481" s="11">
        <v>0</v>
      </c>
      <c r="H481" s="11">
        <v>-8783727</v>
      </c>
      <c r="I481" s="11">
        <v>-8920462</v>
      </c>
      <c r="J481" s="11">
        <v>-9028788.1400000006</v>
      </c>
      <c r="K481" s="11">
        <v>-9056465.1400000006</v>
      </c>
      <c r="L481" s="11">
        <v>-9084142.1400000006</v>
      </c>
      <c r="M481" s="11">
        <v>-9111819.1400000006</v>
      </c>
      <c r="N481" s="11">
        <v>-9140041.1400000006</v>
      </c>
      <c r="O481" s="11">
        <v>-9168093.1400000006</v>
      </c>
      <c r="P481" s="11">
        <v>-9196230.1400000006</v>
      </c>
      <c r="Q481" s="11">
        <v>-9224367.1400000006</v>
      </c>
      <c r="R481" s="11">
        <v>-9252504.1400000006</v>
      </c>
      <c r="S481" s="11">
        <v>-9280641.1400000006</v>
      </c>
      <c r="T481" s="6">
        <f t="shared" si="14"/>
        <v>-8717246.6525000017</v>
      </c>
      <c r="U481" s="1">
        <v>23</v>
      </c>
      <c r="V481" t="s">
        <v>903</v>
      </c>
      <c r="W481">
        <v>19</v>
      </c>
      <c r="X481" t="s">
        <v>903</v>
      </c>
      <c r="Y481" s="1">
        <v>0</v>
      </c>
      <c r="Z481" s="1">
        <v>0</v>
      </c>
      <c r="AA481" s="26" t="str">
        <f t="shared" si="15"/>
        <v>23.0.0</v>
      </c>
    </row>
    <row r="482" spans="2:27" hidden="1" x14ac:dyDescent="0.2">
      <c r="B482" t="s">
        <v>1255</v>
      </c>
      <c r="C482" t="s">
        <v>7</v>
      </c>
      <c r="D482" t="s">
        <v>6</v>
      </c>
      <c r="E482" t="s">
        <v>268</v>
      </c>
      <c r="F482" t="s">
        <v>2960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6">
        <f t="shared" si="14"/>
        <v>0</v>
      </c>
      <c r="U482" s="1"/>
      <c r="V482" t="s">
        <v>903</v>
      </c>
      <c r="W482">
        <v>19</v>
      </c>
      <c r="X482" t="s">
        <v>903</v>
      </c>
      <c r="Y482" s="1"/>
      <c r="Z482" s="1"/>
      <c r="AA482" s="26"/>
    </row>
    <row r="483" spans="2:27" hidden="1" x14ac:dyDescent="0.2">
      <c r="B483" t="s">
        <v>1256</v>
      </c>
      <c r="C483" t="s">
        <v>13</v>
      </c>
      <c r="D483" t="s">
        <v>13</v>
      </c>
      <c r="E483" t="s">
        <v>1257</v>
      </c>
      <c r="F483" t="s">
        <v>2961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6">
        <f t="shared" si="14"/>
        <v>0</v>
      </c>
      <c r="U483" s="1"/>
      <c r="V483" t="s">
        <v>903</v>
      </c>
      <c r="W483">
        <v>19</v>
      </c>
      <c r="X483" t="s">
        <v>903</v>
      </c>
      <c r="Y483" s="1"/>
      <c r="Z483" s="1"/>
      <c r="AA483" s="26"/>
    </row>
    <row r="484" spans="2:27" hidden="1" x14ac:dyDescent="0.2">
      <c r="B484" t="s">
        <v>974</v>
      </c>
      <c r="C484" t="s">
        <v>7</v>
      </c>
      <c r="D484" t="s">
        <v>4</v>
      </c>
      <c r="E484" t="s">
        <v>975</v>
      </c>
      <c r="F484" t="s">
        <v>2962</v>
      </c>
      <c r="G484" s="11">
        <v>1577531.27</v>
      </c>
      <c r="H484" s="11">
        <v>1577531.27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6">
        <f t="shared" si="14"/>
        <v>197191.40875000003</v>
      </c>
      <c r="U484" s="1">
        <v>23</v>
      </c>
      <c r="V484" t="s">
        <v>903</v>
      </c>
      <c r="W484">
        <v>19</v>
      </c>
      <c r="X484" t="s">
        <v>903</v>
      </c>
      <c r="Y484" s="1">
        <v>0</v>
      </c>
      <c r="Z484" s="1">
        <v>0</v>
      </c>
      <c r="AA484" s="26" t="str">
        <f t="shared" si="15"/>
        <v>23.0.0</v>
      </c>
    </row>
    <row r="485" spans="2:27" hidden="1" x14ac:dyDescent="0.2">
      <c r="B485" t="s">
        <v>974</v>
      </c>
      <c r="C485" t="s">
        <v>7</v>
      </c>
      <c r="D485" t="s">
        <v>6</v>
      </c>
      <c r="E485" t="s">
        <v>975</v>
      </c>
      <c r="F485" t="s">
        <v>2963</v>
      </c>
      <c r="G485" s="11">
        <v>0</v>
      </c>
      <c r="H485" s="11">
        <v>-56340.4</v>
      </c>
      <c r="I485" s="11">
        <v>1464850.47</v>
      </c>
      <c r="J485" s="11">
        <v>1408510.07</v>
      </c>
      <c r="K485" s="11">
        <v>1352169.67</v>
      </c>
      <c r="L485" s="11">
        <v>1295829.27</v>
      </c>
      <c r="M485" s="11">
        <v>1239488.8700000001</v>
      </c>
      <c r="N485" s="11">
        <v>1183148.47</v>
      </c>
      <c r="O485" s="11">
        <v>1126808.07</v>
      </c>
      <c r="P485" s="11">
        <v>1070467.67</v>
      </c>
      <c r="Q485" s="11">
        <v>1014127.27</v>
      </c>
      <c r="R485" s="11">
        <v>957786.87</v>
      </c>
      <c r="S485" s="11">
        <v>901446.47</v>
      </c>
      <c r="T485" s="6">
        <f t="shared" si="14"/>
        <v>1042297.4612499998</v>
      </c>
      <c r="U485" s="1">
        <v>23</v>
      </c>
      <c r="V485" t="s">
        <v>903</v>
      </c>
      <c r="W485">
        <v>19</v>
      </c>
      <c r="X485" t="s">
        <v>903</v>
      </c>
      <c r="Y485" s="1">
        <v>0</v>
      </c>
      <c r="Z485" s="1">
        <v>0</v>
      </c>
      <c r="AA485" s="26" t="str">
        <f t="shared" si="15"/>
        <v>23.0.0</v>
      </c>
    </row>
    <row r="486" spans="2:27" hidden="1" x14ac:dyDescent="0.2">
      <c r="B486" t="s">
        <v>976</v>
      </c>
      <c r="C486" t="s">
        <v>7</v>
      </c>
      <c r="D486" t="s">
        <v>6</v>
      </c>
      <c r="E486" t="s">
        <v>977</v>
      </c>
      <c r="F486" t="s">
        <v>2964</v>
      </c>
      <c r="G486" s="11">
        <v>-277010</v>
      </c>
      <c r="H486" s="11">
        <v>-248723</v>
      </c>
      <c r="I486" s="11">
        <v>-364527.81</v>
      </c>
      <c r="J486" s="11">
        <v>-426728.81</v>
      </c>
      <c r="K486" s="11">
        <v>-687891.81</v>
      </c>
      <c r="L486" s="11">
        <v>-956538.81</v>
      </c>
      <c r="M486" s="11">
        <v>-1141232.81</v>
      </c>
      <c r="N486" s="11">
        <v>-1142381.81</v>
      </c>
      <c r="O486" s="11">
        <v>-1084038.81</v>
      </c>
      <c r="P486" s="11">
        <v>-1075601.81</v>
      </c>
      <c r="Q486" s="11">
        <v>-1273048.81</v>
      </c>
      <c r="R486" s="11">
        <v>-1309240.81</v>
      </c>
      <c r="S486" s="11">
        <v>-1606947.81</v>
      </c>
      <c r="T486" s="6">
        <f t="shared" si="14"/>
        <v>-887661.16708333336</v>
      </c>
      <c r="U486" s="1">
        <v>23</v>
      </c>
      <c r="V486" t="s">
        <v>903</v>
      </c>
      <c r="W486">
        <v>19</v>
      </c>
      <c r="X486" t="s">
        <v>903</v>
      </c>
      <c r="Y486" s="1">
        <v>0</v>
      </c>
      <c r="Z486" s="1">
        <v>0</v>
      </c>
      <c r="AA486" s="26" t="str">
        <f t="shared" si="15"/>
        <v>23.0.0</v>
      </c>
    </row>
    <row r="487" spans="2:27" hidden="1" x14ac:dyDescent="0.2">
      <c r="B487" t="s">
        <v>367</v>
      </c>
      <c r="C487" t="s">
        <v>9</v>
      </c>
      <c r="D487" t="s">
        <v>6</v>
      </c>
      <c r="E487" t="s">
        <v>368</v>
      </c>
      <c r="F487" t="s">
        <v>2965</v>
      </c>
      <c r="G487" s="11">
        <v>0</v>
      </c>
      <c r="H487" s="11">
        <v>127199</v>
      </c>
      <c r="I487" s="11">
        <v>100770</v>
      </c>
      <c r="J487" s="11">
        <v>144264</v>
      </c>
      <c r="K487" s="11">
        <v>297214</v>
      </c>
      <c r="L487" s="11">
        <v>0</v>
      </c>
      <c r="M487" s="11">
        <v>0</v>
      </c>
      <c r="N487" s="11">
        <v>22814</v>
      </c>
      <c r="O487" s="11">
        <v>32716</v>
      </c>
      <c r="P487" s="11">
        <v>11331</v>
      </c>
      <c r="Q487" s="11">
        <v>-170234</v>
      </c>
      <c r="R487" s="11">
        <v>-67445</v>
      </c>
      <c r="S487" s="11">
        <v>-91263</v>
      </c>
      <c r="T487" s="6">
        <f t="shared" si="14"/>
        <v>37749.791666666664</v>
      </c>
      <c r="U487" s="1">
        <v>23</v>
      </c>
      <c r="V487" t="s">
        <v>903</v>
      </c>
      <c r="W487">
        <v>19</v>
      </c>
      <c r="X487" t="s">
        <v>903</v>
      </c>
      <c r="Y487" s="1">
        <v>0</v>
      </c>
      <c r="Z487" s="1">
        <v>0</v>
      </c>
      <c r="AA487" s="26" t="str">
        <f t="shared" si="15"/>
        <v>23.0.0</v>
      </c>
    </row>
    <row r="488" spans="2:27" hidden="1" x14ac:dyDescent="0.2">
      <c r="B488" t="s">
        <v>369</v>
      </c>
      <c r="C488" t="s">
        <v>13</v>
      </c>
      <c r="D488" t="s">
        <v>13</v>
      </c>
      <c r="E488" t="s">
        <v>370</v>
      </c>
      <c r="F488" t="s">
        <v>2966</v>
      </c>
      <c r="G488" s="11">
        <v>5418.5</v>
      </c>
      <c r="H488" s="11">
        <v>5418.5</v>
      </c>
      <c r="I488" s="11">
        <v>5418.5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6">
        <f t="shared" si="14"/>
        <v>1128.8541666666667</v>
      </c>
      <c r="U488" s="1">
        <v>44</v>
      </c>
      <c r="V488" t="s">
        <v>903</v>
      </c>
      <c r="W488">
        <v>19</v>
      </c>
      <c r="X488" t="s">
        <v>903</v>
      </c>
      <c r="Y488" s="1">
        <v>0</v>
      </c>
      <c r="Z488" s="1">
        <v>0</v>
      </c>
      <c r="AA488" s="26" t="str">
        <f t="shared" si="15"/>
        <v>44.0.0</v>
      </c>
    </row>
    <row r="489" spans="2:27" hidden="1" x14ac:dyDescent="0.2">
      <c r="B489" t="s">
        <v>1258</v>
      </c>
      <c r="C489" t="s">
        <v>7</v>
      </c>
      <c r="D489" t="s">
        <v>6</v>
      </c>
      <c r="E489" t="s">
        <v>1259</v>
      </c>
      <c r="F489" t="s">
        <v>2967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6">
        <f t="shared" si="14"/>
        <v>0</v>
      </c>
      <c r="U489" s="1"/>
      <c r="V489" t="s">
        <v>903</v>
      </c>
      <c r="W489">
        <v>19</v>
      </c>
      <c r="X489" t="s">
        <v>903</v>
      </c>
      <c r="Y489" s="1"/>
      <c r="Z489" s="1"/>
      <c r="AA489" s="26"/>
    </row>
    <row r="490" spans="2:27" hidden="1" x14ac:dyDescent="0.2">
      <c r="B490" t="s">
        <v>371</v>
      </c>
      <c r="C490" t="s">
        <v>7</v>
      </c>
      <c r="D490" t="s">
        <v>5</v>
      </c>
      <c r="E490" t="s">
        <v>372</v>
      </c>
      <c r="F490" t="s">
        <v>2968</v>
      </c>
      <c r="G490" s="11">
        <v>1352565</v>
      </c>
      <c r="H490" s="11">
        <v>1322508</v>
      </c>
      <c r="I490" s="11">
        <v>1292451</v>
      </c>
      <c r="J490" s="11">
        <v>1262394</v>
      </c>
      <c r="K490" s="11">
        <v>1232337</v>
      </c>
      <c r="L490" s="11">
        <v>1202280</v>
      </c>
      <c r="M490" s="11">
        <v>1172223</v>
      </c>
      <c r="N490" s="11">
        <v>1142166</v>
      </c>
      <c r="O490" s="11">
        <v>1112109</v>
      </c>
      <c r="P490" s="11">
        <v>1082052</v>
      </c>
      <c r="Q490" s="11">
        <v>1051995</v>
      </c>
      <c r="R490" s="11">
        <v>1021938</v>
      </c>
      <c r="S490" s="11">
        <v>991881</v>
      </c>
      <c r="T490" s="6">
        <f t="shared" si="14"/>
        <v>1172223</v>
      </c>
      <c r="U490" s="1">
        <v>23</v>
      </c>
      <c r="V490" t="s">
        <v>903</v>
      </c>
      <c r="W490">
        <v>19</v>
      </c>
      <c r="X490" t="s">
        <v>903</v>
      </c>
      <c r="Y490" s="1">
        <v>0</v>
      </c>
      <c r="Z490" s="1">
        <v>0</v>
      </c>
      <c r="AA490" s="26" t="str">
        <f t="shared" si="15"/>
        <v>23.0.0</v>
      </c>
    </row>
    <row r="491" spans="2:27" hidden="1" x14ac:dyDescent="0.2">
      <c r="B491" t="s">
        <v>371</v>
      </c>
      <c r="C491" t="s">
        <v>7</v>
      </c>
      <c r="D491" t="s">
        <v>6</v>
      </c>
      <c r="E491" t="s">
        <v>372</v>
      </c>
      <c r="F491" t="s">
        <v>2969</v>
      </c>
      <c r="G491" s="11">
        <v>2706480</v>
      </c>
      <c r="H491" s="11">
        <v>2650094</v>
      </c>
      <c r="I491" s="11">
        <v>2593708</v>
      </c>
      <c r="J491" s="11">
        <v>2537322</v>
      </c>
      <c r="K491" s="11">
        <v>2480936</v>
      </c>
      <c r="L491" s="11">
        <v>2424550</v>
      </c>
      <c r="M491" s="11">
        <v>2368164</v>
      </c>
      <c r="N491" s="11">
        <v>2311778</v>
      </c>
      <c r="O491" s="11">
        <v>2255392</v>
      </c>
      <c r="P491" s="11">
        <v>2199006</v>
      </c>
      <c r="Q491" s="11">
        <v>2142620</v>
      </c>
      <c r="R491" s="11">
        <v>2086234</v>
      </c>
      <c r="S491" s="11">
        <v>2029848</v>
      </c>
      <c r="T491" s="6">
        <f t="shared" si="14"/>
        <v>2368164</v>
      </c>
      <c r="U491" s="1">
        <v>23</v>
      </c>
      <c r="V491" t="s">
        <v>903</v>
      </c>
      <c r="W491">
        <v>19</v>
      </c>
      <c r="X491" t="s">
        <v>903</v>
      </c>
      <c r="Y491" s="1">
        <v>0</v>
      </c>
      <c r="Z491" s="1">
        <v>0</v>
      </c>
      <c r="AA491" s="26" t="str">
        <f t="shared" si="15"/>
        <v>23.0.0</v>
      </c>
    </row>
    <row r="492" spans="2:27" hidden="1" x14ac:dyDescent="0.2">
      <c r="B492" t="s">
        <v>1260</v>
      </c>
      <c r="C492" t="s">
        <v>7</v>
      </c>
      <c r="D492" t="s">
        <v>5</v>
      </c>
      <c r="E492" t="s">
        <v>1261</v>
      </c>
      <c r="F492" t="s">
        <v>2970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6">
        <f t="shared" si="14"/>
        <v>0</v>
      </c>
      <c r="U492" s="1"/>
      <c r="V492" t="s">
        <v>903</v>
      </c>
      <c r="W492">
        <v>19</v>
      </c>
      <c r="X492" t="s">
        <v>903</v>
      </c>
      <c r="Y492" s="1"/>
      <c r="Z492" s="1"/>
      <c r="AA492" s="26"/>
    </row>
    <row r="493" spans="2:27" hidden="1" x14ac:dyDescent="0.2">
      <c r="B493" t="s">
        <v>1260</v>
      </c>
      <c r="C493" t="s">
        <v>7</v>
      </c>
      <c r="D493" t="s">
        <v>6</v>
      </c>
      <c r="E493" t="s">
        <v>1261</v>
      </c>
      <c r="F493" t="s">
        <v>2971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6">
        <f t="shared" si="14"/>
        <v>0</v>
      </c>
      <c r="U493" s="1"/>
      <c r="V493" t="s">
        <v>903</v>
      </c>
      <c r="W493">
        <v>19</v>
      </c>
      <c r="X493" t="s">
        <v>903</v>
      </c>
      <c r="Y493" s="1"/>
      <c r="Z493" s="1"/>
      <c r="AA493" s="26"/>
    </row>
    <row r="494" spans="2:27" hidden="1" x14ac:dyDescent="0.2">
      <c r="B494" t="s">
        <v>1262</v>
      </c>
      <c r="C494" t="s">
        <v>7</v>
      </c>
      <c r="D494" t="s">
        <v>5</v>
      </c>
      <c r="E494" t="s">
        <v>1263</v>
      </c>
      <c r="F494" t="s">
        <v>2972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6">
        <f t="shared" si="14"/>
        <v>0</v>
      </c>
      <c r="U494" s="1"/>
      <c r="V494" t="s">
        <v>903</v>
      </c>
      <c r="W494">
        <v>19</v>
      </c>
      <c r="X494" t="s">
        <v>903</v>
      </c>
      <c r="Y494" s="1"/>
      <c r="Z494" s="1"/>
      <c r="AA494" s="26"/>
    </row>
    <row r="495" spans="2:27" hidden="1" x14ac:dyDescent="0.2">
      <c r="B495" t="s">
        <v>1264</v>
      </c>
      <c r="C495" t="s">
        <v>7</v>
      </c>
      <c r="D495" t="s">
        <v>5</v>
      </c>
      <c r="E495" t="s">
        <v>1265</v>
      </c>
      <c r="F495" t="s">
        <v>2973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6">
        <f t="shared" si="14"/>
        <v>0</v>
      </c>
      <c r="U495" s="1"/>
      <c r="V495" t="s">
        <v>903</v>
      </c>
      <c r="W495">
        <v>19</v>
      </c>
      <c r="X495" t="s">
        <v>903</v>
      </c>
      <c r="Y495" s="1"/>
      <c r="Z495" s="1"/>
      <c r="AA495" s="26"/>
    </row>
    <row r="496" spans="2:27" hidden="1" x14ac:dyDescent="0.2">
      <c r="B496" t="s">
        <v>373</v>
      </c>
      <c r="C496" t="s">
        <v>7</v>
      </c>
      <c r="D496" t="s">
        <v>5</v>
      </c>
      <c r="E496" t="s">
        <v>374</v>
      </c>
      <c r="F496" t="s">
        <v>2974</v>
      </c>
      <c r="G496" s="11">
        <v>240055.6</v>
      </c>
      <c r="H496" s="11">
        <v>237474.36000000002</v>
      </c>
      <c r="I496" s="11">
        <v>234893.12</v>
      </c>
      <c r="J496" s="11">
        <v>232311.88</v>
      </c>
      <c r="K496" s="11">
        <v>229730.64</v>
      </c>
      <c r="L496" s="11">
        <v>227149.4</v>
      </c>
      <c r="M496" s="11">
        <v>224568.16</v>
      </c>
      <c r="N496" s="11">
        <v>221986.92</v>
      </c>
      <c r="O496" s="11">
        <v>219405.68</v>
      </c>
      <c r="P496" s="11">
        <v>216824.44</v>
      </c>
      <c r="Q496" s="11">
        <v>214243.20000000001</v>
      </c>
      <c r="R496" s="11">
        <v>211661.96</v>
      </c>
      <c r="S496" s="11">
        <v>209080.72</v>
      </c>
      <c r="T496" s="6">
        <f t="shared" si="14"/>
        <v>224568.16</v>
      </c>
      <c r="U496" s="1">
        <v>23</v>
      </c>
      <c r="V496" t="s">
        <v>903</v>
      </c>
      <c r="W496">
        <v>19</v>
      </c>
      <c r="X496" t="s">
        <v>903</v>
      </c>
      <c r="Y496" s="1">
        <v>0</v>
      </c>
      <c r="Z496" s="1">
        <v>0</v>
      </c>
      <c r="AA496" s="26" t="str">
        <f t="shared" si="15"/>
        <v>23.0.0</v>
      </c>
    </row>
    <row r="497" spans="1:27" hidden="1" x14ac:dyDescent="0.2">
      <c r="B497" t="s">
        <v>1266</v>
      </c>
      <c r="C497" t="s">
        <v>7</v>
      </c>
      <c r="D497" t="s">
        <v>5</v>
      </c>
      <c r="E497" t="s">
        <v>1267</v>
      </c>
      <c r="F497" t="s">
        <v>2975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6">
        <f t="shared" si="14"/>
        <v>0</v>
      </c>
      <c r="U497" s="1"/>
      <c r="V497" t="s">
        <v>903</v>
      </c>
      <c r="W497">
        <v>19</v>
      </c>
      <c r="X497" t="s">
        <v>903</v>
      </c>
      <c r="Y497" s="1"/>
      <c r="Z497" s="1"/>
      <c r="AA497" s="26"/>
    </row>
    <row r="498" spans="1:27" x14ac:dyDescent="0.2">
      <c r="A498">
        <v>102</v>
      </c>
      <c r="B498" t="s">
        <v>375</v>
      </c>
      <c r="C498" t="s">
        <v>2</v>
      </c>
      <c r="D498" t="s">
        <v>3</v>
      </c>
      <c r="E498" t="s">
        <v>376</v>
      </c>
      <c r="F498" t="s">
        <v>2976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6">
        <f t="shared" si="14"/>
        <v>0</v>
      </c>
      <c r="U498" s="1">
        <v>0</v>
      </c>
      <c r="V498" t="s">
        <v>903</v>
      </c>
      <c r="W498">
        <v>19</v>
      </c>
      <c r="X498" t="s">
        <v>903</v>
      </c>
      <c r="Y498" s="1">
        <v>4</v>
      </c>
      <c r="Z498" s="1" t="s">
        <v>5366</v>
      </c>
      <c r="AA498" s="26" t="str">
        <f t="shared" si="15"/>
        <v>0.4.CD.AA</v>
      </c>
    </row>
    <row r="499" spans="1:27" hidden="1" x14ac:dyDescent="0.2">
      <c r="B499" t="s">
        <v>375</v>
      </c>
      <c r="C499" t="s">
        <v>13</v>
      </c>
      <c r="D499" t="s">
        <v>3</v>
      </c>
      <c r="E499" t="s">
        <v>376</v>
      </c>
      <c r="F499" t="s">
        <v>2977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0</v>
      </c>
      <c r="R499" s="11">
        <v>0</v>
      </c>
      <c r="S499" s="11">
        <v>0</v>
      </c>
      <c r="T499" s="6">
        <f t="shared" si="14"/>
        <v>0</v>
      </c>
      <c r="U499" s="1"/>
      <c r="V499" t="s">
        <v>903</v>
      </c>
      <c r="W499">
        <v>19</v>
      </c>
      <c r="X499" t="s">
        <v>903</v>
      </c>
      <c r="Y499" s="1"/>
      <c r="Z499" s="1"/>
      <c r="AA499" s="26"/>
    </row>
    <row r="500" spans="1:27" hidden="1" x14ac:dyDescent="0.2">
      <c r="B500" t="s">
        <v>375</v>
      </c>
      <c r="C500" t="s">
        <v>13</v>
      </c>
      <c r="D500" t="s">
        <v>13</v>
      </c>
      <c r="E500" t="s">
        <v>376</v>
      </c>
      <c r="F500" t="s">
        <v>2978</v>
      </c>
      <c r="G500" s="11">
        <v>6022.83</v>
      </c>
      <c r="H500" s="11">
        <v>6509.9400000000005</v>
      </c>
      <c r="I500" s="11">
        <v>255.59</v>
      </c>
      <c r="J500" s="11">
        <v>-31625.11</v>
      </c>
      <c r="K500" s="11">
        <v>-63027.9</v>
      </c>
      <c r="L500" s="11">
        <v>-1663.06</v>
      </c>
      <c r="M500" s="11">
        <v>-2354.14</v>
      </c>
      <c r="N500" s="11">
        <v>530.85</v>
      </c>
      <c r="O500" s="11">
        <v>-10722.06</v>
      </c>
      <c r="P500" s="11">
        <v>-10821.65</v>
      </c>
      <c r="Q500" s="11">
        <v>-3486.59</v>
      </c>
      <c r="R500" s="11">
        <v>145.81</v>
      </c>
      <c r="S500" s="11">
        <v>-327.85</v>
      </c>
      <c r="T500" s="6">
        <f t="shared" si="14"/>
        <v>-9450.9024999999983</v>
      </c>
      <c r="U500" s="1">
        <v>44</v>
      </c>
      <c r="V500" t="s">
        <v>903</v>
      </c>
      <c r="W500">
        <v>19</v>
      </c>
      <c r="X500" t="s">
        <v>903</v>
      </c>
      <c r="Y500" s="1">
        <v>0</v>
      </c>
      <c r="Z500" s="1">
        <v>0</v>
      </c>
      <c r="AA500" s="26" t="str">
        <f t="shared" si="15"/>
        <v>44.0.0</v>
      </c>
    </row>
    <row r="501" spans="1:27" hidden="1" x14ac:dyDescent="0.2">
      <c r="B501" t="s">
        <v>377</v>
      </c>
      <c r="C501" t="s">
        <v>13</v>
      </c>
      <c r="D501" t="s">
        <v>13</v>
      </c>
      <c r="E501" t="s">
        <v>378</v>
      </c>
      <c r="F501" t="s">
        <v>2979</v>
      </c>
      <c r="G501" s="11">
        <v>562.61</v>
      </c>
      <c r="H501" s="11">
        <v>38.33</v>
      </c>
      <c r="I501" s="11">
        <v>17.559999999999999</v>
      </c>
      <c r="J501" s="11">
        <v>-310.05</v>
      </c>
      <c r="K501" s="11">
        <v>-571.63</v>
      </c>
      <c r="L501" s="11">
        <v>-508.49</v>
      </c>
      <c r="M501" s="11">
        <v>-452.14</v>
      </c>
      <c r="N501" s="11">
        <v>-566.79</v>
      </c>
      <c r="O501" s="11">
        <v>-1281.25</v>
      </c>
      <c r="P501" s="11">
        <v>-1270.78</v>
      </c>
      <c r="Q501" s="11">
        <v>-1234.21</v>
      </c>
      <c r="R501" s="11">
        <v>-1002.21</v>
      </c>
      <c r="S501" s="11">
        <v>-1278.6400000000001</v>
      </c>
      <c r="T501" s="6">
        <f t="shared" si="14"/>
        <v>-624.97291666666672</v>
      </c>
      <c r="U501" s="1">
        <v>44</v>
      </c>
      <c r="V501" t="s">
        <v>903</v>
      </c>
      <c r="W501">
        <v>19</v>
      </c>
      <c r="X501" t="s">
        <v>903</v>
      </c>
      <c r="Y501" s="1">
        <v>0</v>
      </c>
      <c r="Z501" s="1">
        <v>0</v>
      </c>
      <c r="AA501" s="26" t="str">
        <f t="shared" si="15"/>
        <v>44.0.0</v>
      </c>
    </row>
    <row r="502" spans="1:27" hidden="1" x14ac:dyDescent="0.2">
      <c r="B502" t="s">
        <v>379</v>
      </c>
      <c r="C502" t="s">
        <v>13</v>
      </c>
      <c r="D502" t="s">
        <v>3</v>
      </c>
      <c r="E502" t="s">
        <v>380</v>
      </c>
      <c r="F502" t="s">
        <v>2980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6">
        <f t="shared" si="14"/>
        <v>0</v>
      </c>
      <c r="U502" s="1"/>
      <c r="V502" t="s">
        <v>903</v>
      </c>
      <c r="W502">
        <v>19</v>
      </c>
      <c r="X502" t="s">
        <v>903</v>
      </c>
      <c r="Y502" s="1"/>
      <c r="Z502" s="1"/>
      <c r="AA502" s="26"/>
    </row>
    <row r="503" spans="1:27" hidden="1" x14ac:dyDescent="0.2">
      <c r="B503" t="s">
        <v>379</v>
      </c>
      <c r="C503" t="s">
        <v>13</v>
      </c>
      <c r="D503" t="s">
        <v>13</v>
      </c>
      <c r="E503" t="s">
        <v>380</v>
      </c>
      <c r="F503" t="s">
        <v>2981</v>
      </c>
      <c r="G503" s="11">
        <v>8454.83</v>
      </c>
      <c r="H503" s="11">
        <v>13425.18</v>
      </c>
      <c r="I503" s="11">
        <v>10747.54</v>
      </c>
      <c r="J503" s="11">
        <v>2980.56</v>
      </c>
      <c r="K503" s="11">
        <v>549.84</v>
      </c>
      <c r="L503" s="11">
        <v>12480.26</v>
      </c>
      <c r="M503" s="11">
        <v>25473.940000000002</v>
      </c>
      <c r="N503" s="11">
        <v>6416.43</v>
      </c>
      <c r="O503" s="11">
        <v>22941.96</v>
      </c>
      <c r="P503" s="11">
        <v>3740.9900000000002</v>
      </c>
      <c r="Q503" s="11">
        <v>11196.78</v>
      </c>
      <c r="R503" s="11">
        <v>10846.61</v>
      </c>
      <c r="S503" s="11">
        <v>13994.1</v>
      </c>
      <c r="T503" s="6">
        <f t="shared" si="14"/>
        <v>11002.046249999999</v>
      </c>
      <c r="U503" s="1">
        <v>44</v>
      </c>
      <c r="V503" t="s">
        <v>903</v>
      </c>
      <c r="W503">
        <v>19</v>
      </c>
      <c r="X503" t="s">
        <v>903</v>
      </c>
      <c r="Y503" s="1">
        <v>0</v>
      </c>
      <c r="Z503" s="1">
        <v>0</v>
      </c>
      <c r="AA503" s="26" t="str">
        <f t="shared" si="15"/>
        <v>44.0.0</v>
      </c>
    </row>
    <row r="504" spans="1:27" hidden="1" x14ac:dyDescent="0.2">
      <c r="B504" t="s">
        <v>381</v>
      </c>
      <c r="C504" t="s">
        <v>13</v>
      </c>
      <c r="D504" t="s">
        <v>3</v>
      </c>
      <c r="E504" t="s">
        <v>382</v>
      </c>
      <c r="F504" t="s">
        <v>2982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-1080.4100000000001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6">
        <f t="shared" si="14"/>
        <v>-90.034166666666678</v>
      </c>
      <c r="U504" s="1">
        <v>44</v>
      </c>
      <c r="V504" t="s">
        <v>903</v>
      </c>
      <c r="W504">
        <v>19</v>
      </c>
      <c r="X504" t="s">
        <v>903</v>
      </c>
      <c r="Y504" s="1">
        <v>0</v>
      </c>
      <c r="Z504" s="1">
        <v>0</v>
      </c>
      <c r="AA504" s="26" t="str">
        <f t="shared" si="15"/>
        <v>44.0.0</v>
      </c>
    </row>
    <row r="505" spans="1:27" hidden="1" x14ac:dyDescent="0.2">
      <c r="B505" t="s">
        <v>381</v>
      </c>
      <c r="C505" t="s">
        <v>13</v>
      </c>
      <c r="D505" t="s">
        <v>10</v>
      </c>
      <c r="E505" t="s">
        <v>382</v>
      </c>
      <c r="F505" t="s">
        <v>2983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6">
        <f t="shared" si="14"/>
        <v>0</v>
      </c>
      <c r="U505" s="1"/>
      <c r="V505" t="s">
        <v>903</v>
      </c>
      <c r="W505">
        <v>19</v>
      </c>
      <c r="X505" t="s">
        <v>903</v>
      </c>
      <c r="Y505" s="1"/>
      <c r="Z505" s="1"/>
      <c r="AA505" s="26"/>
    </row>
    <row r="506" spans="1:27" hidden="1" x14ac:dyDescent="0.2">
      <c r="B506" t="s">
        <v>381</v>
      </c>
      <c r="C506" t="s">
        <v>13</v>
      </c>
      <c r="D506" t="s">
        <v>13</v>
      </c>
      <c r="E506" t="s">
        <v>382</v>
      </c>
      <c r="F506" t="s">
        <v>2984</v>
      </c>
      <c r="G506" s="11">
        <v>14613.66</v>
      </c>
      <c r="H506" s="11">
        <v>17017.59</v>
      </c>
      <c r="I506" s="11">
        <v>14421.11</v>
      </c>
      <c r="J506" s="11">
        <v>158.61000000000001</v>
      </c>
      <c r="K506" s="11">
        <v>-48666.05</v>
      </c>
      <c r="L506" s="11">
        <v>18361.21</v>
      </c>
      <c r="M506" s="11">
        <v>12813.76</v>
      </c>
      <c r="N506" s="11">
        <v>9429.35</v>
      </c>
      <c r="O506" s="11">
        <v>11255.84</v>
      </c>
      <c r="P506" s="11">
        <v>13718.08</v>
      </c>
      <c r="Q506" s="11">
        <v>12255.300000000001</v>
      </c>
      <c r="R506" s="11">
        <v>11610.12</v>
      </c>
      <c r="S506" s="11">
        <v>14140.25</v>
      </c>
      <c r="T506" s="6">
        <f t="shared" si="14"/>
        <v>7229.322916666667</v>
      </c>
      <c r="U506" s="1">
        <v>44</v>
      </c>
      <c r="V506" t="s">
        <v>903</v>
      </c>
      <c r="W506">
        <v>19</v>
      </c>
      <c r="X506" t="s">
        <v>903</v>
      </c>
      <c r="Y506" s="1">
        <v>0</v>
      </c>
      <c r="Z506" s="1">
        <v>0</v>
      </c>
      <c r="AA506" s="26" t="str">
        <f t="shared" si="15"/>
        <v>44.0.0</v>
      </c>
    </row>
    <row r="507" spans="1:27" hidden="1" x14ac:dyDescent="0.2">
      <c r="B507" t="s">
        <v>1536</v>
      </c>
      <c r="C507" t="s">
        <v>13</v>
      </c>
      <c r="D507" t="s">
        <v>13</v>
      </c>
      <c r="E507" t="s">
        <v>1537</v>
      </c>
      <c r="F507" t="s">
        <v>2985</v>
      </c>
      <c r="G507" s="11">
        <v>0</v>
      </c>
      <c r="H507" s="11">
        <v>0</v>
      </c>
      <c r="I507" s="11">
        <v>0</v>
      </c>
      <c r="J507" s="11">
        <v>5756.95</v>
      </c>
      <c r="K507" s="11">
        <v>5756.95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6">
        <f t="shared" si="14"/>
        <v>959.49166666666667</v>
      </c>
      <c r="U507" s="1">
        <v>44</v>
      </c>
      <c r="V507" t="s">
        <v>903</v>
      </c>
      <c r="W507">
        <v>19</v>
      </c>
      <c r="X507" t="s">
        <v>903</v>
      </c>
      <c r="Y507" s="1">
        <v>0</v>
      </c>
      <c r="Z507" s="1">
        <v>0</v>
      </c>
      <c r="AA507" s="26" t="str">
        <f t="shared" si="15"/>
        <v>44.0.0</v>
      </c>
    </row>
    <row r="508" spans="1:27" hidden="1" x14ac:dyDescent="0.2">
      <c r="B508" t="s">
        <v>383</v>
      </c>
      <c r="C508" t="s">
        <v>13</v>
      </c>
      <c r="D508" t="s">
        <v>13</v>
      </c>
      <c r="E508" t="s">
        <v>376</v>
      </c>
      <c r="F508" t="s">
        <v>2986</v>
      </c>
      <c r="G508" s="11">
        <v>-52145.3</v>
      </c>
      <c r="H508" s="11">
        <v>-4642.76</v>
      </c>
      <c r="I508" s="11">
        <v>-6095.78</v>
      </c>
      <c r="J508" s="11">
        <v>41377.86</v>
      </c>
      <c r="K508" s="11">
        <v>-5073.91</v>
      </c>
      <c r="L508" s="11">
        <v>-7475.03</v>
      </c>
      <c r="M508" s="11">
        <v>-5624.84</v>
      </c>
      <c r="N508" s="11">
        <v>-5917.84</v>
      </c>
      <c r="O508" s="11">
        <v>-6823.81</v>
      </c>
      <c r="P508" s="11">
        <v>642.33000000000004</v>
      </c>
      <c r="Q508" s="11">
        <v>367.59000000000003</v>
      </c>
      <c r="R508" s="11">
        <v>2929.07</v>
      </c>
      <c r="S508" s="11">
        <v>5441.5</v>
      </c>
      <c r="T508" s="6">
        <f t="shared" si="14"/>
        <v>-1640.7516666666668</v>
      </c>
      <c r="U508" s="1">
        <v>44</v>
      </c>
      <c r="V508" t="s">
        <v>903</v>
      </c>
      <c r="W508">
        <v>19</v>
      </c>
      <c r="X508" t="s">
        <v>903</v>
      </c>
      <c r="Y508" s="1">
        <v>0</v>
      </c>
      <c r="Z508" s="1">
        <v>0</v>
      </c>
      <c r="AA508" s="26" t="str">
        <f t="shared" si="15"/>
        <v>44.0.0</v>
      </c>
    </row>
    <row r="509" spans="1:27" hidden="1" x14ac:dyDescent="0.2">
      <c r="B509" t="s">
        <v>1268</v>
      </c>
      <c r="C509" t="s">
        <v>13</v>
      </c>
      <c r="D509" t="s">
        <v>13</v>
      </c>
      <c r="E509" t="s">
        <v>1269</v>
      </c>
      <c r="F509" t="s">
        <v>2987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  <c r="S509" s="11">
        <v>0</v>
      </c>
      <c r="T509" s="6">
        <f t="shared" si="14"/>
        <v>0</v>
      </c>
      <c r="U509" s="1"/>
      <c r="V509" t="s">
        <v>903</v>
      </c>
      <c r="W509">
        <v>19</v>
      </c>
      <c r="X509" t="s">
        <v>903</v>
      </c>
      <c r="Y509" s="1"/>
      <c r="Z509" s="1"/>
      <c r="AA509" s="26"/>
    </row>
    <row r="510" spans="1:27" hidden="1" x14ac:dyDescent="0.2">
      <c r="B510" t="s">
        <v>384</v>
      </c>
      <c r="C510" t="s">
        <v>7</v>
      </c>
      <c r="D510" t="s">
        <v>4</v>
      </c>
      <c r="E510" t="s">
        <v>385</v>
      </c>
      <c r="F510" t="s">
        <v>2988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6">
        <f t="shared" si="14"/>
        <v>0</v>
      </c>
      <c r="U510" s="1"/>
      <c r="V510" t="s">
        <v>903</v>
      </c>
      <c r="W510">
        <v>19</v>
      </c>
      <c r="X510" t="s">
        <v>903</v>
      </c>
      <c r="Y510" s="1"/>
      <c r="Z510" s="1"/>
      <c r="AA510" s="26"/>
    </row>
    <row r="511" spans="1:27" hidden="1" x14ac:dyDescent="0.2">
      <c r="B511" t="s">
        <v>384</v>
      </c>
      <c r="C511" t="s">
        <v>7</v>
      </c>
      <c r="D511" t="s">
        <v>5</v>
      </c>
      <c r="E511" t="s">
        <v>385</v>
      </c>
      <c r="F511" t="s">
        <v>2989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6">
        <f t="shared" si="14"/>
        <v>0</v>
      </c>
      <c r="U511" s="1"/>
      <c r="V511" t="s">
        <v>903</v>
      </c>
      <c r="W511">
        <v>19</v>
      </c>
      <c r="X511" t="s">
        <v>903</v>
      </c>
      <c r="Y511" s="1"/>
      <c r="Z511" s="1"/>
      <c r="AA511" s="26"/>
    </row>
    <row r="512" spans="1:27" hidden="1" x14ac:dyDescent="0.2">
      <c r="B512" t="s">
        <v>384</v>
      </c>
      <c r="C512" t="s">
        <v>7</v>
      </c>
      <c r="D512" t="s">
        <v>6</v>
      </c>
      <c r="E512" t="s">
        <v>385</v>
      </c>
      <c r="F512" t="s">
        <v>2990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11">
        <v>0</v>
      </c>
      <c r="T512" s="6">
        <f t="shared" si="14"/>
        <v>0</v>
      </c>
      <c r="U512" s="1"/>
      <c r="V512" t="s">
        <v>903</v>
      </c>
      <c r="W512">
        <v>19</v>
      </c>
      <c r="X512" t="s">
        <v>903</v>
      </c>
      <c r="Y512" s="1"/>
      <c r="Z512" s="1"/>
      <c r="AA512" s="26"/>
    </row>
    <row r="513" spans="2:27" hidden="1" x14ac:dyDescent="0.2">
      <c r="B513" t="s">
        <v>384</v>
      </c>
      <c r="C513" t="s">
        <v>9</v>
      </c>
      <c r="D513" t="s">
        <v>4</v>
      </c>
      <c r="E513" t="s">
        <v>385</v>
      </c>
      <c r="F513" t="s">
        <v>2991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6">
        <f t="shared" si="14"/>
        <v>0</v>
      </c>
      <c r="U513" s="1"/>
      <c r="V513" t="s">
        <v>903</v>
      </c>
      <c r="W513">
        <v>19</v>
      </c>
      <c r="X513" t="s">
        <v>903</v>
      </c>
      <c r="Y513" s="1"/>
      <c r="Z513" s="1"/>
      <c r="AA513" s="26"/>
    </row>
    <row r="514" spans="2:27" hidden="1" x14ac:dyDescent="0.2">
      <c r="B514" t="s">
        <v>384</v>
      </c>
      <c r="C514" t="s">
        <v>9</v>
      </c>
      <c r="D514" t="s">
        <v>11</v>
      </c>
      <c r="E514" t="s">
        <v>385</v>
      </c>
      <c r="F514" t="s">
        <v>2992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6">
        <f t="shared" si="14"/>
        <v>0</v>
      </c>
      <c r="U514" s="1"/>
      <c r="V514" t="s">
        <v>903</v>
      </c>
      <c r="W514">
        <v>19</v>
      </c>
      <c r="X514" t="s">
        <v>903</v>
      </c>
      <c r="Y514" s="1"/>
      <c r="Z514" s="1"/>
      <c r="AA514" s="26"/>
    </row>
    <row r="515" spans="2:27" hidden="1" x14ac:dyDescent="0.2">
      <c r="B515" t="s">
        <v>384</v>
      </c>
      <c r="C515" t="s">
        <v>9</v>
      </c>
      <c r="D515" t="s">
        <v>5</v>
      </c>
      <c r="E515" t="s">
        <v>385</v>
      </c>
      <c r="F515" t="s">
        <v>2993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6">
        <f t="shared" si="14"/>
        <v>0</v>
      </c>
      <c r="U515" s="1"/>
      <c r="V515" t="s">
        <v>903</v>
      </c>
      <c r="W515">
        <v>19</v>
      </c>
      <c r="X515" t="s">
        <v>903</v>
      </c>
      <c r="Y515" s="1"/>
      <c r="Z515" s="1"/>
      <c r="AA515" s="26"/>
    </row>
    <row r="516" spans="2:27" hidden="1" x14ac:dyDescent="0.2">
      <c r="B516" t="s">
        <v>384</v>
      </c>
      <c r="C516" t="s">
        <v>9</v>
      </c>
      <c r="D516" t="s">
        <v>12</v>
      </c>
      <c r="E516" t="s">
        <v>385</v>
      </c>
      <c r="F516" t="s">
        <v>2994</v>
      </c>
      <c r="G516" s="11">
        <v>1660713.46</v>
      </c>
      <c r="H516" s="11">
        <v>1472409.03</v>
      </c>
      <c r="I516" s="11">
        <v>1417238.53</v>
      </c>
      <c r="J516" s="11">
        <v>1456151.1</v>
      </c>
      <c r="K516" s="11">
        <v>1539379.62</v>
      </c>
      <c r="L516" s="11">
        <v>1585765.3900000001</v>
      </c>
      <c r="M516" s="11">
        <v>1651867.3</v>
      </c>
      <c r="N516" s="11">
        <v>1685927.06</v>
      </c>
      <c r="O516" s="11">
        <v>1754632.2000000002</v>
      </c>
      <c r="P516" s="11">
        <v>1851086.32</v>
      </c>
      <c r="Q516" s="11">
        <v>1875001.4300000002</v>
      </c>
      <c r="R516" s="11">
        <v>1845230.1099999999</v>
      </c>
      <c r="S516" s="11">
        <v>1712608.52</v>
      </c>
      <c r="T516" s="6">
        <f t="shared" si="14"/>
        <v>1651779.0899999999</v>
      </c>
      <c r="U516" s="1">
        <v>25</v>
      </c>
      <c r="V516" t="s">
        <v>903</v>
      </c>
      <c r="W516">
        <v>19</v>
      </c>
      <c r="X516" t="s">
        <v>903</v>
      </c>
      <c r="Y516" s="1">
        <v>0</v>
      </c>
      <c r="Z516" s="1">
        <v>0</v>
      </c>
      <c r="AA516" s="26" t="str">
        <f t="shared" si="15"/>
        <v>25.0.0</v>
      </c>
    </row>
    <row r="517" spans="2:27" hidden="1" x14ac:dyDescent="0.2">
      <c r="B517" t="s">
        <v>384</v>
      </c>
      <c r="C517" t="s">
        <v>9</v>
      </c>
      <c r="D517" t="s">
        <v>6</v>
      </c>
      <c r="E517" t="s">
        <v>385</v>
      </c>
      <c r="F517" t="s">
        <v>2995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6">
        <f t="shared" si="14"/>
        <v>0</v>
      </c>
      <c r="U517" s="1"/>
      <c r="V517" t="s">
        <v>903</v>
      </c>
      <c r="W517">
        <v>19</v>
      </c>
      <c r="X517" t="s">
        <v>903</v>
      </c>
      <c r="Y517" s="1"/>
      <c r="Z517" s="1"/>
      <c r="AA517" s="26"/>
    </row>
    <row r="518" spans="2:27" hidden="1" x14ac:dyDescent="0.2">
      <c r="B518" t="s">
        <v>384</v>
      </c>
      <c r="C518" t="s">
        <v>13</v>
      </c>
      <c r="D518" t="s">
        <v>13</v>
      </c>
      <c r="E518" t="s">
        <v>385</v>
      </c>
      <c r="F518" t="s">
        <v>2996</v>
      </c>
      <c r="G518" s="11">
        <v>16946.420000000002</v>
      </c>
      <c r="H518" s="11">
        <v>16946.420000000002</v>
      </c>
      <c r="I518" s="11">
        <v>33892.840000000004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6">
        <f t="shared" si="14"/>
        <v>4942.7058333333343</v>
      </c>
      <c r="U518" s="1">
        <v>25</v>
      </c>
      <c r="V518" t="s">
        <v>903</v>
      </c>
      <c r="W518">
        <v>19</v>
      </c>
      <c r="X518" t="s">
        <v>903</v>
      </c>
      <c r="Y518" s="1">
        <v>0</v>
      </c>
      <c r="Z518" s="1">
        <v>0</v>
      </c>
      <c r="AA518" s="26" t="str">
        <f t="shared" si="15"/>
        <v>25.0.0</v>
      </c>
    </row>
    <row r="519" spans="2:27" hidden="1" x14ac:dyDescent="0.2">
      <c r="B519" t="s">
        <v>386</v>
      </c>
      <c r="C519" t="s">
        <v>7</v>
      </c>
      <c r="D519" t="s">
        <v>5</v>
      </c>
      <c r="E519" t="s">
        <v>385</v>
      </c>
      <c r="F519" t="s">
        <v>2997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  <c r="S519" s="11">
        <v>0</v>
      </c>
      <c r="T519" s="6">
        <f t="shared" ref="T519:T577" si="16">(G519+S519+SUM(H519:R519)*2)/24</f>
        <v>0</v>
      </c>
      <c r="U519" s="1"/>
      <c r="V519" t="s">
        <v>903</v>
      </c>
      <c r="W519">
        <v>19</v>
      </c>
      <c r="X519" t="s">
        <v>903</v>
      </c>
      <c r="Y519" s="1"/>
      <c r="Z519" s="1"/>
      <c r="AA519" s="26"/>
    </row>
    <row r="520" spans="2:27" hidden="1" x14ac:dyDescent="0.2">
      <c r="B520" t="s">
        <v>386</v>
      </c>
      <c r="C520" t="s">
        <v>9</v>
      </c>
      <c r="D520" t="s">
        <v>5</v>
      </c>
      <c r="E520" t="s">
        <v>385</v>
      </c>
      <c r="F520" t="s">
        <v>2998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  <c r="S520" s="11">
        <v>0</v>
      </c>
      <c r="T520" s="6">
        <f t="shared" si="16"/>
        <v>0</v>
      </c>
      <c r="U520" s="1"/>
      <c r="V520" t="s">
        <v>903</v>
      </c>
      <c r="W520">
        <v>19</v>
      </c>
      <c r="X520" t="s">
        <v>903</v>
      </c>
      <c r="Y520" s="1"/>
      <c r="Z520" s="1"/>
      <c r="AA520" s="26"/>
    </row>
    <row r="521" spans="2:27" hidden="1" x14ac:dyDescent="0.2">
      <c r="B521" t="s">
        <v>386</v>
      </c>
      <c r="C521" t="s">
        <v>9</v>
      </c>
      <c r="D521" t="s">
        <v>12</v>
      </c>
      <c r="E521" t="s">
        <v>385</v>
      </c>
      <c r="F521" t="s">
        <v>2999</v>
      </c>
      <c r="G521" s="11">
        <v>0</v>
      </c>
      <c r="H521" s="11">
        <v>16946.420000000002</v>
      </c>
      <c r="I521" s="11">
        <v>33892.840000000004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6">
        <f t="shared" si="16"/>
        <v>4236.6050000000005</v>
      </c>
      <c r="U521" s="1">
        <v>25</v>
      </c>
      <c r="V521" t="s">
        <v>903</v>
      </c>
      <c r="W521">
        <v>19</v>
      </c>
      <c r="X521" t="s">
        <v>903</v>
      </c>
      <c r="Y521" s="1">
        <v>0</v>
      </c>
      <c r="Z521" s="1">
        <v>0</v>
      </c>
      <c r="AA521" s="26" t="str">
        <f t="shared" ref="AA521:AA582" si="17">U521&amp;"."&amp;Y521&amp;"."&amp;Z521</f>
        <v>25.0.0</v>
      </c>
    </row>
    <row r="522" spans="2:27" hidden="1" x14ac:dyDescent="0.2">
      <c r="B522" t="s">
        <v>386</v>
      </c>
      <c r="C522" t="s">
        <v>9</v>
      </c>
      <c r="D522" t="s">
        <v>6</v>
      </c>
      <c r="E522" t="s">
        <v>385</v>
      </c>
      <c r="F522" t="s">
        <v>3000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6">
        <f t="shared" si="16"/>
        <v>0</v>
      </c>
      <c r="U522" s="1"/>
      <c r="V522" t="s">
        <v>903</v>
      </c>
      <c r="W522">
        <v>19</v>
      </c>
      <c r="X522" t="s">
        <v>903</v>
      </c>
      <c r="Y522" s="1"/>
      <c r="Z522" s="1"/>
      <c r="AA522" s="26"/>
    </row>
    <row r="523" spans="2:27" hidden="1" x14ac:dyDescent="0.2">
      <c r="B523" t="s">
        <v>386</v>
      </c>
      <c r="C523" t="s">
        <v>13</v>
      </c>
      <c r="D523" t="s">
        <v>13</v>
      </c>
      <c r="E523" t="s">
        <v>385</v>
      </c>
      <c r="F523" t="s">
        <v>3001</v>
      </c>
      <c r="G523" s="11">
        <v>-16946.420000000002</v>
      </c>
      <c r="H523" s="11">
        <v>-16946.420000000002</v>
      </c>
      <c r="I523" s="11">
        <v>-33892.840000000004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6">
        <f t="shared" si="16"/>
        <v>-4942.7058333333343</v>
      </c>
      <c r="U523" s="1">
        <v>25</v>
      </c>
      <c r="V523" t="s">
        <v>903</v>
      </c>
      <c r="W523">
        <v>19</v>
      </c>
      <c r="X523" t="s">
        <v>903</v>
      </c>
      <c r="Y523" s="1">
        <v>0</v>
      </c>
      <c r="Z523" s="1">
        <v>0</v>
      </c>
      <c r="AA523" s="26" t="str">
        <f t="shared" si="17"/>
        <v>25.0.0</v>
      </c>
    </row>
    <row r="524" spans="2:27" hidden="1" x14ac:dyDescent="0.2">
      <c r="B524" t="s">
        <v>387</v>
      </c>
      <c r="C524" t="s">
        <v>7</v>
      </c>
      <c r="D524" t="s">
        <v>4</v>
      </c>
      <c r="E524" t="s">
        <v>388</v>
      </c>
      <c r="F524" t="s">
        <v>3002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6">
        <f t="shared" si="16"/>
        <v>0</v>
      </c>
      <c r="U524" s="1"/>
      <c r="V524" t="s">
        <v>903</v>
      </c>
      <c r="W524">
        <v>19</v>
      </c>
      <c r="X524" t="s">
        <v>903</v>
      </c>
      <c r="Y524" s="1"/>
      <c r="Z524" s="1"/>
      <c r="AA524" s="26"/>
    </row>
    <row r="525" spans="2:27" hidden="1" x14ac:dyDescent="0.2">
      <c r="B525" t="s">
        <v>387</v>
      </c>
      <c r="C525" t="s">
        <v>7</v>
      </c>
      <c r="D525" t="s">
        <v>5</v>
      </c>
      <c r="E525" t="s">
        <v>388</v>
      </c>
      <c r="F525" t="s">
        <v>3003</v>
      </c>
      <c r="G525" s="11">
        <v>160749</v>
      </c>
      <c r="H525" s="11">
        <v>449974</v>
      </c>
      <c r="I525" s="11">
        <v>423207</v>
      </c>
      <c r="J525" s="11">
        <v>396440</v>
      </c>
      <c r="K525" s="11">
        <v>369673</v>
      </c>
      <c r="L525" s="11">
        <v>342906</v>
      </c>
      <c r="M525" s="11">
        <v>316139</v>
      </c>
      <c r="N525" s="11">
        <v>289372</v>
      </c>
      <c r="O525" s="11">
        <v>262605</v>
      </c>
      <c r="P525" s="11">
        <v>235838</v>
      </c>
      <c r="Q525" s="11">
        <v>209071</v>
      </c>
      <c r="R525" s="11">
        <v>182304</v>
      </c>
      <c r="S525" s="11">
        <v>155537</v>
      </c>
      <c r="T525" s="6">
        <f t="shared" si="16"/>
        <v>302972.66666666669</v>
      </c>
      <c r="U525" s="1">
        <v>23</v>
      </c>
      <c r="V525" t="s">
        <v>903</v>
      </c>
      <c r="W525">
        <v>19</v>
      </c>
      <c r="X525" t="s">
        <v>903</v>
      </c>
      <c r="Y525" s="1">
        <v>0</v>
      </c>
      <c r="Z525" s="1">
        <v>0</v>
      </c>
      <c r="AA525" s="26" t="str">
        <f t="shared" si="17"/>
        <v>23.0.0</v>
      </c>
    </row>
    <row r="526" spans="2:27" hidden="1" x14ac:dyDescent="0.2">
      <c r="B526" t="s">
        <v>387</v>
      </c>
      <c r="C526" t="s">
        <v>7</v>
      </c>
      <c r="D526" t="s">
        <v>6</v>
      </c>
      <c r="E526" t="s">
        <v>388</v>
      </c>
      <c r="F526" t="s">
        <v>3004</v>
      </c>
      <c r="G526" s="11">
        <v>0</v>
      </c>
      <c r="H526" s="11">
        <v>476214</v>
      </c>
      <c r="I526" s="11">
        <v>432922</v>
      </c>
      <c r="J526" s="11">
        <v>389630</v>
      </c>
      <c r="K526" s="11">
        <v>346338</v>
      </c>
      <c r="L526" s="11">
        <v>303046</v>
      </c>
      <c r="M526" s="11">
        <v>259754</v>
      </c>
      <c r="N526" s="11">
        <v>216462</v>
      </c>
      <c r="O526" s="11">
        <v>173170</v>
      </c>
      <c r="P526" s="11">
        <v>129878</v>
      </c>
      <c r="Q526" s="11">
        <v>86586</v>
      </c>
      <c r="R526" s="11">
        <v>43294</v>
      </c>
      <c r="S526" s="11">
        <v>0</v>
      </c>
      <c r="T526" s="6">
        <f t="shared" si="16"/>
        <v>238107.83333333334</v>
      </c>
      <c r="U526" s="1">
        <v>23</v>
      </c>
      <c r="V526" t="s">
        <v>903</v>
      </c>
      <c r="W526">
        <v>19</v>
      </c>
      <c r="X526" t="s">
        <v>903</v>
      </c>
      <c r="Y526" s="1">
        <v>0</v>
      </c>
      <c r="Z526" s="1">
        <v>0</v>
      </c>
      <c r="AA526" s="26" t="str">
        <f t="shared" si="17"/>
        <v>23.0.0</v>
      </c>
    </row>
    <row r="527" spans="2:27" hidden="1" x14ac:dyDescent="0.2">
      <c r="B527" t="s">
        <v>978</v>
      </c>
      <c r="C527" t="s">
        <v>7</v>
      </c>
      <c r="D527" t="s">
        <v>6</v>
      </c>
      <c r="E527" t="s">
        <v>979</v>
      </c>
      <c r="F527" t="s">
        <v>3005</v>
      </c>
      <c r="G527" s="11">
        <v>-80774.14</v>
      </c>
      <c r="H527" s="11">
        <v>-80774.14</v>
      </c>
      <c r="I527" s="11">
        <v>-80774.14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6">
        <f t="shared" si="16"/>
        <v>-16827.945833333335</v>
      </c>
      <c r="U527" s="1">
        <v>23</v>
      </c>
      <c r="V527" t="s">
        <v>903</v>
      </c>
      <c r="W527">
        <v>19</v>
      </c>
      <c r="X527" t="s">
        <v>903</v>
      </c>
      <c r="Y527" s="1">
        <v>0</v>
      </c>
      <c r="Z527" s="1">
        <v>0</v>
      </c>
      <c r="AA527" s="26" t="str">
        <f t="shared" si="17"/>
        <v>23.0.0</v>
      </c>
    </row>
    <row r="528" spans="2:27" hidden="1" x14ac:dyDescent="0.2">
      <c r="B528" t="s">
        <v>1270</v>
      </c>
      <c r="C528" t="s">
        <v>7</v>
      </c>
      <c r="D528" t="s">
        <v>6</v>
      </c>
      <c r="E528" t="s">
        <v>1271</v>
      </c>
      <c r="F528" t="s">
        <v>3006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11">
        <v>0</v>
      </c>
      <c r="S528" s="11">
        <v>0</v>
      </c>
      <c r="T528" s="6">
        <f t="shared" si="16"/>
        <v>0</v>
      </c>
      <c r="U528" s="1"/>
      <c r="V528" t="s">
        <v>903</v>
      </c>
      <c r="W528">
        <v>19</v>
      </c>
      <c r="X528" t="s">
        <v>903</v>
      </c>
      <c r="Y528" s="1"/>
      <c r="Z528" s="1"/>
      <c r="AA528" s="26"/>
    </row>
    <row r="529" spans="2:27" hidden="1" x14ac:dyDescent="0.2">
      <c r="B529" t="s">
        <v>1272</v>
      </c>
      <c r="C529" t="s">
        <v>7</v>
      </c>
      <c r="D529" t="s">
        <v>5</v>
      </c>
      <c r="E529" t="s">
        <v>1273</v>
      </c>
      <c r="F529" t="s">
        <v>3007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6">
        <f t="shared" si="16"/>
        <v>0</v>
      </c>
      <c r="U529" s="1"/>
      <c r="V529" t="s">
        <v>903</v>
      </c>
      <c r="W529">
        <v>19</v>
      </c>
      <c r="X529" t="s">
        <v>903</v>
      </c>
      <c r="Y529" s="1"/>
      <c r="Z529" s="1"/>
      <c r="AA529" s="26"/>
    </row>
    <row r="530" spans="2:27" hidden="1" x14ac:dyDescent="0.2">
      <c r="B530" t="s">
        <v>1272</v>
      </c>
      <c r="C530" t="s">
        <v>7</v>
      </c>
      <c r="D530" t="s">
        <v>6</v>
      </c>
      <c r="E530" t="s">
        <v>1273</v>
      </c>
      <c r="F530" t="s">
        <v>3008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6">
        <f t="shared" si="16"/>
        <v>0</v>
      </c>
      <c r="U530" s="1"/>
      <c r="V530" t="s">
        <v>903</v>
      </c>
      <c r="W530">
        <v>19</v>
      </c>
      <c r="X530" t="s">
        <v>903</v>
      </c>
      <c r="Y530" s="1"/>
      <c r="Z530" s="1"/>
      <c r="AA530" s="26"/>
    </row>
    <row r="531" spans="2:27" hidden="1" x14ac:dyDescent="0.2">
      <c r="B531" t="s">
        <v>1274</v>
      </c>
      <c r="C531" t="s">
        <v>7</v>
      </c>
      <c r="D531" t="s">
        <v>5</v>
      </c>
      <c r="E531" t="s">
        <v>1273</v>
      </c>
      <c r="F531" t="s">
        <v>3009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6">
        <f t="shared" si="16"/>
        <v>0</v>
      </c>
      <c r="U531" s="1"/>
      <c r="V531" t="s">
        <v>903</v>
      </c>
      <c r="W531">
        <v>19</v>
      </c>
      <c r="X531" t="s">
        <v>903</v>
      </c>
      <c r="Y531" s="1"/>
      <c r="Z531" s="1"/>
      <c r="AA531" s="26"/>
    </row>
    <row r="532" spans="2:27" hidden="1" x14ac:dyDescent="0.2">
      <c r="B532" t="s">
        <v>1274</v>
      </c>
      <c r="C532" t="s">
        <v>7</v>
      </c>
      <c r="D532" t="s">
        <v>6</v>
      </c>
      <c r="E532" t="s">
        <v>1273</v>
      </c>
      <c r="F532" t="s">
        <v>3010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  <c r="T532" s="6">
        <f t="shared" si="16"/>
        <v>0</v>
      </c>
      <c r="U532" s="1"/>
      <c r="V532" t="s">
        <v>903</v>
      </c>
      <c r="W532">
        <v>19</v>
      </c>
      <c r="X532" t="s">
        <v>903</v>
      </c>
      <c r="Y532" s="1"/>
      <c r="Z532" s="1"/>
      <c r="AA532" s="26"/>
    </row>
    <row r="533" spans="2:27" hidden="1" x14ac:dyDescent="0.2">
      <c r="B533" t="s">
        <v>389</v>
      </c>
      <c r="C533" t="s">
        <v>7</v>
      </c>
      <c r="D533" t="s">
        <v>4</v>
      </c>
      <c r="E533" t="s">
        <v>390</v>
      </c>
      <c r="F533" t="s">
        <v>3011</v>
      </c>
      <c r="G533" s="11">
        <v>162812.5</v>
      </c>
      <c r="H533" s="11">
        <v>158848.95999999999</v>
      </c>
      <c r="I533" s="11">
        <v>154885.42000000001</v>
      </c>
      <c r="J533" s="11">
        <v>150921.88</v>
      </c>
      <c r="K533" s="11">
        <v>146958.34</v>
      </c>
      <c r="L533" s="11">
        <v>142994.80000000002</v>
      </c>
      <c r="M533" s="11">
        <v>139031.26</v>
      </c>
      <c r="N533" s="11">
        <v>135067.72</v>
      </c>
      <c r="O533" s="11">
        <v>131104.18</v>
      </c>
      <c r="P533" s="11">
        <v>127140.64</v>
      </c>
      <c r="Q533" s="11">
        <v>123177.1</v>
      </c>
      <c r="R533" s="11">
        <v>119213.56</v>
      </c>
      <c r="S533" s="11">
        <v>115250.02</v>
      </c>
      <c r="T533" s="6">
        <f t="shared" si="16"/>
        <v>139031.26</v>
      </c>
      <c r="U533" s="1">
        <v>23</v>
      </c>
      <c r="V533" t="s">
        <v>903</v>
      </c>
      <c r="W533">
        <v>19</v>
      </c>
      <c r="X533" t="s">
        <v>903</v>
      </c>
      <c r="Y533" s="1">
        <v>0</v>
      </c>
      <c r="Z533" s="1">
        <v>0</v>
      </c>
      <c r="AA533" s="26" t="str">
        <f t="shared" si="17"/>
        <v>23.0.0</v>
      </c>
    </row>
    <row r="534" spans="2:27" hidden="1" x14ac:dyDescent="0.2">
      <c r="B534" t="s">
        <v>389</v>
      </c>
      <c r="C534" t="s">
        <v>7</v>
      </c>
      <c r="D534" t="s">
        <v>5</v>
      </c>
      <c r="E534" t="s">
        <v>390</v>
      </c>
      <c r="F534" t="s">
        <v>3012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6">
        <f t="shared" si="16"/>
        <v>0</v>
      </c>
      <c r="U534" s="1"/>
      <c r="V534" t="s">
        <v>903</v>
      </c>
      <c r="W534">
        <v>19</v>
      </c>
      <c r="X534" t="s">
        <v>903</v>
      </c>
      <c r="Y534" s="1"/>
      <c r="Z534" s="1"/>
      <c r="AA534" s="26"/>
    </row>
    <row r="535" spans="2:27" hidden="1" x14ac:dyDescent="0.2">
      <c r="B535" t="s">
        <v>389</v>
      </c>
      <c r="C535" t="s">
        <v>7</v>
      </c>
      <c r="D535" t="s">
        <v>6</v>
      </c>
      <c r="E535" t="s">
        <v>390</v>
      </c>
      <c r="F535" t="s">
        <v>3013</v>
      </c>
      <c r="G535" s="11">
        <v>2031</v>
      </c>
      <c r="H535" s="11">
        <v>2031</v>
      </c>
      <c r="I535" s="11">
        <v>2031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6">
        <f t="shared" si="16"/>
        <v>423.125</v>
      </c>
      <c r="U535" s="1">
        <v>23</v>
      </c>
      <c r="V535" t="s">
        <v>903</v>
      </c>
      <c r="W535">
        <v>19</v>
      </c>
      <c r="X535" t="s">
        <v>903</v>
      </c>
      <c r="Y535" s="1">
        <v>0</v>
      </c>
      <c r="Z535" s="1">
        <v>0</v>
      </c>
      <c r="AA535" s="26" t="str">
        <f t="shared" si="17"/>
        <v>23.0.0</v>
      </c>
    </row>
    <row r="536" spans="2:27" hidden="1" x14ac:dyDescent="0.2">
      <c r="B536" t="s">
        <v>1275</v>
      </c>
      <c r="C536" t="s">
        <v>7</v>
      </c>
      <c r="D536" t="s">
        <v>5</v>
      </c>
      <c r="E536" t="s">
        <v>1271</v>
      </c>
      <c r="F536" t="s">
        <v>3014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0</v>
      </c>
      <c r="R536" s="11">
        <v>0</v>
      </c>
      <c r="S536" s="11">
        <v>0</v>
      </c>
      <c r="T536" s="6">
        <f t="shared" si="16"/>
        <v>0</v>
      </c>
      <c r="U536" s="1"/>
      <c r="V536" t="s">
        <v>903</v>
      </c>
      <c r="W536">
        <v>19</v>
      </c>
      <c r="X536" t="s">
        <v>903</v>
      </c>
      <c r="Y536" s="1"/>
      <c r="Z536" s="1"/>
      <c r="AA536" s="26"/>
    </row>
    <row r="537" spans="2:27" hidden="1" x14ac:dyDescent="0.2">
      <c r="B537" t="s">
        <v>1275</v>
      </c>
      <c r="C537" t="s">
        <v>13</v>
      </c>
      <c r="D537" t="s">
        <v>13</v>
      </c>
      <c r="E537" t="s">
        <v>1271</v>
      </c>
      <c r="F537" t="s">
        <v>3015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6">
        <f t="shared" si="16"/>
        <v>0</v>
      </c>
      <c r="U537" s="1"/>
      <c r="V537" t="s">
        <v>903</v>
      </c>
      <c r="W537">
        <v>19</v>
      </c>
      <c r="X537" t="s">
        <v>903</v>
      </c>
      <c r="Y537" s="1"/>
      <c r="Z537" s="1"/>
      <c r="AA537" s="26"/>
    </row>
    <row r="538" spans="2:27" hidden="1" x14ac:dyDescent="0.2">
      <c r="B538" t="s">
        <v>1276</v>
      </c>
      <c r="C538" t="s">
        <v>7</v>
      </c>
      <c r="D538" t="s">
        <v>4</v>
      </c>
      <c r="E538" t="s">
        <v>1277</v>
      </c>
      <c r="F538" t="s">
        <v>3016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6">
        <f t="shared" si="16"/>
        <v>0</v>
      </c>
      <c r="U538" s="1"/>
      <c r="V538" t="s">
        <v>903</v>
      </c>
      <c r="W538">
        <v>19</v>
      </c>
      <c r="X538" t="s">
        <v>903</v>
      </c>
      <c r="Y538" s="1"/>
      <c r="Z538" s="1"/>
      <c r="AA538" s="26"/>
    </row>
    <row r="539" spans="2:27" hidden="1" x14ac:dyDescent="0.2">
      <c r="B539" t="s">
        <v>1276</v>
      </c>
      <c r="C539" t="s">
        <v>13</v>
      </c>
      <c r="D539" t="s">
        <v>13</v>
      </c>
      <c r="E539" t="s">
        <v>1277</v>
      </c>
      <c r="F539" t="s">
        <v>3017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  <c r="S539" s="11">
        <v>0</v>
      </c>
      <c r="T539" s="6">
        <f t="shared" si="16"/>
        <v>0</v>
      </c>
      <c r="U539" s="1"/>
      <c r="V539" t="s">
        <v>903</v>
      </c>
      <c r="W539">
        <v>19</v>
      </c>
      <c r="X539" t="s">
        <v>903</v>
      </c>
      <c r="Y539" s="1"/>
      <c r="Z539" s="1"/>
      <c r="AA539" s="26"/>
    </row>
    <row r="540" spans="2:27" hidden="1" x14ac:dyDescent="0.2">
      <c r="B540" t="s">
        <v>1278</v>
      </c>
      <c r="C540" t="s">
        <v>13</v>
      </c>
      <c r="D540" t="s">
        <v>13</v>
      </c>
      <c r="E540" t="s">
        <v>1279</v>
      </c>
      <c r="F540" t="s">
        <v>3018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11">
        <v>0</v>
      </c>
      <c r="S540" s="11">
        <v>0</v>
      </c>
      <c r="T540" s="6">
        <f t="shared" si="16"/>
        <v>0</v>
      </c>
      <c r="U540" s="1"/>
      <c r="V540" t="s">
        <v>903</v>
      </c>
      <c r="W540">
        <v>19</v>
      </c>
      <c r="X540" t="s">
        <v>903</v>
      </c>
      <c r="Y540" s="1"/>
      <c r="Z540" s="1"/>
      <c r="AA540" s="26"/>
    </row>
    <row r="541" spans="2:27" hidden="1" x14ac:dyDescent="0.2">
      <c r="B541" t="s">
        <v>1280</v>
      </c>
      <c r="C541" t="s">
        <v>7</v>
      </c>
      <c r="D541" t="s">
        <v>6</v>
      </c>
      <c r="E541" t="s">
        <v>1281</v>
      </c>
      <c r="F541" t="s">
        <v>3019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6">
        <f t="shared" si="16"/>
        <v>0</v>
      </c>
      <c r="U541" s="1"/>
      <c r="V541" t="s">
        <v>903</v>
      </c>
      <c r="W541">
        <v>19</v>
      </c>
      <c r="X541" t="s">
        <v>903</v>
      </c>
      <c r="Y541" s="1"/>
      <c r="Z541" s="1"/>
      <c r="AA541" s="26"/>
    </row>
    <row r="542" spans="2:27" hidden="1" x14ac:dyDescent="0.2">
      <c r="B542" t="s">
        <v>391</v>
      </c>
      <c r="C542" t="s">
        <v>13</v>
      </c>
      <c r="D542" t="s">
        <v>6</v>
      </c>
      <c r="E542" t="s">
        <v>392</v>
      </c>
      <c r="F542" t="s">
        <v>3020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  <c r="T542" s="6">
        <f t="shared" si="16"/>
        <v>0</v>
      </c>
      <c r="U542" s="1"/>
      <c r="V542" t="s">
        <v>903</v>
      </c>
      <c r="W542">
        <v>19</v>
      </c>
      <c r="X542" t="s">
        <v>903</v>
      </c>
      <c r="Y542" s="1"/>
      <c r="Z542" s="1"/>
      <c r="AA542" s="26"/>
    </row>
    <row r="543" spans="2:27" hidden="1" x14ac:dyDescent="0.2">
      <c r="B543" t="s">
        <v>391</v>
      </c>
      <c r="C543" t="s">
        <v>13</v>
      </c>
      <c r="D543" t="s">
        <v>13</v>
      </c>
      <c r="E543" t="s">
        <v>392</v>
      </c>
      <c r="F543" t="s">
        <v>3021</v>
      </c>
      <c r="G543" s="11">
        <v>-787.68000000000006</v>
      </c>
      <c r="H543" s="11">
        <v>-199.06</v>
      </c>
      <c r="I543" s="11">
        <v>-3.04</v>
      </c>
      <c r="J543" s="11">
        <v>3883.21</v>
      </c>
      <c r="K543" s="11">
        <v>0</v>
      </c>
      <c r="L543" s="11">
        <v>0</v>
      </c>
      <c r="M543" s="11">
        <v>0</v>
      </c>
      <c r="N543" s="11">
        <v>15432.82</v>
      </c>
      <c r="O543" s="11">
        <v>0</v>
      </c>
      <c r="P543" s="11">
        <v>0</v>
      </c>
      <c r="Q543" s="11">
        <v>0</v>
      </c>
      <c r="R543" s="11">
        <v>75.210000000000008</v>
      </c>
      <c r="S543" s="11">
        <v>59.21</v>
      </c>
      <c r="T543" s="6">
        <f t="shared" si="16"/>
        <v>1568.7420833333333</v>
      </c>
      <c r="U543" s="1">
        <v>44</v>
      </c>
      <c r="V543" t="s">
        <v>903</v>
      </c>
      <c r="W543">
        <v>19</v>
      </c>
      <c r="X543" t="s">
        <v>903</v>
      </c>
      <c r="Y543" s="1">
        <v>0</v>
      </c>
      <c r="Z543" s="1">
        <v>0</v>
      </c>
      <c r="AA543" s="26" t="str">
        <f t="shared" si="17"/>
        <v>44.0.0</v>
      </c>
    </row>
    <row r="544" spans="2:27" hidden="1" x14ac:dyDescent="0.2">
      <c r="B544" t="s">
        <v>393</v>
      </c>
      <c r="C544" t="s">
        <v>13</v>
      </c>
      <c r="D544" t="s">
        <v>13</v>
      </c>
      <c r="E544" t="s">
        <v>394</v>
      </c>
      <c r="F544" t="s">
        <v>3022</v>
      </c>
      <c r="G544" s="11">
        <v>-313701.28999999998</v>
      </c>
      <c r="H544" s="11">
        <v>-17600.600000000002</v>
      </c>
      <c r="I544" s="11">
        <v>-13933.630000000001</v>
      </c>
      <c r="J544" s="11">
        <v>-124201.16</v>
      </c>
      <c r="K544" s="11">
        <v>-28539.82</v>
      </c>
      <c r="L544" s="11">
        <v>-24442.760000000002</v>
      </c>
      <c r="M544" s="11">
        <v>-29529.21</v>
      </c>
      <c r="N544" s="11">
        <v>-126364.93000000001</v>
      </c>
      <c r="O544" s="11">
        <v>-130082.25</v>
      </c>
      <c r="P544" s="11">
        <v>-38025.200000000004</v>
      </c>
      <c r="Q544" s="11">
        <v>-35924.76</v>
      </c>
      <c r="R544" s="11">
        <v>-93571.45</v>
      </c>
      <c r="S544" s="11">
        <v>-45499.950000000004</v>
      </c>
      <c r="T544" s="6">
        <f t="shared" si="16"/>
        <v>-70151.36583333333</v>
      </c>
      <c r="U544" s="1">
        <v>44</v>
      </c>
      <c r="V544" t="s">
        <v>903</v>
      </c>
      <c r="W544">
        <v>19</v>
      </c>
      <c r="X544" t="s">
        <v>903</v>
      </c>
      <c r="Y544" s="1">
        <v>0</v>
      </c>
      <c r="Z544" s="1">
        <v>0</v>
      </c>
      <c r="AA544" s="26" t="str">
        <f t="shared" si="17"/>
        <v>44.0.0</v>
      </c>
    </row>
    <row r="545" spans="2:27" hidden="1" x14ac:dyDescent="0.2">
      <c r="B545" t="s">
        <v>1282</v>
      </c>
      <c r="C545" t="s">
        <v>13</v>
      </c>
      <c r="D545" t="s">
        <v>13</v>
      </c>
      <c r="E545" t="s">
        <v>1283</v>
      </c>
      <c r="F545" t="s">
        <v>3023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6">
        <f t="shared" si="16"/>
        <v>0</v>
      </c>
      <c r="U545" s="1"/>
      <c r="V545" t="s">
        <v>903</v>
      </c>
      <c r="W545">
        <v>19</v>
      </c>
      <c r="X545" t="s">
        <v>903</v>
      </c>
      <c r="Y545" s="1"/>
      <c r="Z545" s="1"/>
      <c r="AA545" s="26"/>
    </row>
    <row r="546" spans="2:27" hidden="1" x14ac:dyDescent="0.2">
      <c r="B546" t="s">
        <v>2459</v>
      </c>
      <c r="C546" t="s">
        <v>13</v>
      </c>
      <c r="D546" t="s">
        <v>13</v>
      </c>
      <c r="E546" t="s">
        <v>2460</v>
      </c>
      <c r="F546" t="s">
        <v>3024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6">
        <f t="shared" si="16"/>
        <v>0</v>
      </c>
      <c r="U546" s="1"/>
      <c r="V546" t="s">
        <v>903</v>
      </c>
      <c r="W546">
        <v>19</v>
      </c>
      <c r="X546" t="s">
        <v>903</v>
      </c>
      <c r="Y546" s="1"/>
      <c r="Z546" s="1"/>
      <c r="AA546" s="26"/>
    </row>
    <row r="547" spans="2:27" hidden="1" x14ac:dyDescent="0.2">
      <c r="B547" t="s">
        <v>1284</v>
      </c>
      <c r="C547" t="s">
        <v>13</v>
      </c>
      <c r="D547" t="s">
        <v>13</v>
      </c>
      <c r="E547" t="s">
        <v>1285</v>
      </c>
      <c r="F547" t="s">
        <v>3025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6">
        <f t="shared" si="16"/>
        <v>0</v>
      </c>
      <c r="U547" s="1"/>
      <c r="V547" t="s">
        <v>903</v>
      </c>
      <c r="W547">
        <v>19</v>
      </c>
      <c r="X547" t="s">
        <v>903</v>
      </c>
      <c r="Y547" s="1"/>
      <c r="Z547" s="1"/>
      <c r="AA547" s="26"/>
    </row>
    <row r="548" spans="2:27" hidden="1" x14ac:dyDescent="0.2">
      <c r="B548" t="s">
        <v>1286</v>
      </c>
      <c r="C548" t="s">
        <v>13</v>
      </c>
      <c r="D548" t="s">
        <v>13</v>
      </c>
      <c r="E548" t="s">
        <v>1287</v>
      </c>
      <c r="F548" t="s">
        <v>3026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  <c r="T548" s="6">
        <f t="shared" si="16"/>
        <v>0</v>
      </c>
      <c r="U548" s="1"/>
      <c r="V548" t="s">
        <v>903</v>
      </c>
      <c r="W548">
        <v>19</v>
      </c>
      <c r="X548" t="s">
        <v>903</v>
      </c>
      <c r="Y548" s="1"/>
      <c r="Z548" s="1"/>
      <c r="AA548" s="26"/>
    </row>
    <row r="549" spans="2:27" hidden="1" x14ac:dyDescent="0.2">
      <c r="B549" t="s">
        <v>395</v>
      </c>
      <c r="C549" t="s">
        <v>13</v>
      </c>
      <c r="D549" t="s">
        <v>13</v>
      </c>
      <c r="E549" t="s">
        <v>396</v>
      </c>
      <c r="F549" t="s">
        <v>3027</v>
      </c>
      <c r="G549" s="11">
        <v>21635414.149999999</v>
      </c>
      <c r="H549" s="11">
        <v>21450554.879999999</v>
      </c>
      <c r="I549" s="11">
        <v>21265695.609999999</v>
      </c>
      <c r="J549" s="11">
        <v>21080836.34</v>
      </c>
      <c r="K549" s="11">
        <v>20895977.050000001</v>
      </c>
      <c r="L549" s="11">
        <v>20711117.780000001</v>
      </c>
      <c r="M549" s="11">
        <v>20526258.510000002</v>
      </c>
      <c r="N549" s="11">
        <v>20341399.239999998</v>
      </c>
      <c r="O549" s="11">
        <v>20156539.969999999</v>
      </c>
      <c r="P549" s="11">
        <v>19971680.699999999</v>
      </c>
      <c r="Q549" s="11">
        <v>19786821.43</v>
      </c>
      <c r="R549" s="11">
        <v>19601962.16</v>
      </c>
      <c r="S549" s="11">
        <v>19417102.890000001</v>
      </c>
      <c r="T549" s="6">
        <f t="shared" si="16"/>
        <v>20526258.515833333</v>
      </c>
      <c r="U549" s="1">
        <v>5</v>
      </c>
      <c r="V549" t="s">
        <v>903</v>
      </c>
      <c r="W549">
        <v>19</v>
      </c>
      <c r="X549" t="s">
        <v>903</v>
      </c>
      <c r="Y549" s="1">
        <v>0</v>
      </c>
      <c r="Z549" s="1">
        <v>0</v>
      </c>
      <c r="AA549" s="26" t="str">
        <f t="shared" si="17"/>
        <v>5.0.0</v>
      </c>
    </row>
    <row r="550" spans="2:27" hidden="1" x14ac:dyDescent="0.2">
      <c r="B550" t="s">
        <v>397</v>
      </c>
      <c r="C550" t="s">
        <v>2</v>
      </c>
      <c r="D550" t="s">
        <v>3</v>
      </c>
      <c r="E550" t="s">
        <v>398</v>
      </c>
      <c r="F550" t="s">
        <v>3028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6">
        <f t="shared" si="16"/>
        <v>0</v>
      </c>
      <c r="U550" s="1">
        <v>22</v>
      </c>
      <c r="V550" t="s">
        <v>903</v>
      </c>
      <c r="W550">
        <v>19</v>
      </c>
      <c r="X550" t="s">
        <v>903</v>
      </c>
      <c r="Y550" s="1">
        <v>0</v>
      </c>
      <c r="Z550" s="1">
        <v>0</v>
      </c>
      <c r="AA550" s="26" t="str">
        <f t="shared" si="17"/>
        <v>22.0.0</v>
      </c>
    </row>
    <row r="551" spans="2:27" hidden="1" x14ac:dyDescent="0.2">
      <c r="B551" t="s">
        <v>397</v>
      </c>
      <c r="C551" t="s">
        <v>7</v>
      </c>
      <c r="D551" t="s">
        <v>4</v>
      </c>
      <c r="E551" t="s">
        <v>398</v>
      </c>
      <c r="F551" t="s">
        <v>3029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6">
        <f t="shared" si="16"/>
        <v>0</v>
      </c>
      <c r="U551" s="1"/>
      <c r="V551" t="s">
        <v>903</v>
      </c>
      <c r="W551">
        <v>19</v>
      </c>
      <c r="X551" t="s">
        <v>903</v>
      </c>
      <c r="Y551" s="1"/>
      <c r="Z551" s="1"/>
      <c r="AA551" s="26"/>
    </row>
    <row r="552" spans="2:27" hidden="1" x14ac:dyDescent="0.2">
      <c r="B552" t="s">
        <v>397</v>
      </c>
      <c r="C552" t="s">
        <v>7</v>
      </c>
      <c r="D552" t="s">
        <v>6</v>
      </c>
      <c r="E552" t="s">
        <v>398</v>
      </c>
      <c r="F552" t="s">
        <v>3030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6">
        <f t="shared" si="16"/>
        <v>0</v>
      </c>
      <c r="U552" s="1"/>
      <c r="V552" t="s">
        <v>903</v>
      </c>
      <c r="W552">
        <v>19</v>
      </c>
      <c r="X552" t="s">
        <v>903</v>
      </c>
      <c r="Y552" s="1"/>
      <c r="Z552" s="1"/>
      <c r="AA552" s="26"/>
    </row>
    <row r="553" spans="2:27" hidden="1" x14ac:dyDescent="0.2">
      <c r="B553" t="s">
        <v>399</v>
      </c>
      <c r="C553" t="s">
        <v>2</v>
      </c>
      <c r="D553" t="s">
        <v>5</v>
      </c>
      <c r="E553" t="s">
        <v>400</v>
      </c>
      <c r="F553" t="s">
        <v>3031</v>
      </c>
      <c r="G553" s="11">
        <v>12308073</v>
      </c>
      <c r="H553" s="11">
        <v>12308073</v>
      </c>
      <c r="I553" s="11">
        <v>12308073</v>
      </c>
      <c r="J553" s="11">
        <v>5429144</v>
      </c>
      <c r="K553" s="11">
        <v>5429144</v>
      </c>
      <c r="L553" s="11">
        <v>5429144</v>
      </c>
      <c r="M553" s="11">
        <v>5429144</v>
      </c>
      <c r="N553" s="11">
        <v>5429144</v>
      </c>
      <c r="O553" s="11">
        <v>5429144</v>
      </c>
      <c r="P553" s="11">
        <v>5429144</v>
      </c>
      <c r="Q553" s="11">
        <v>5429144</v>
      </c>
      <c r="R553" s="11">
        <v>5429144</v>
      </c>
      <c r="S553" s="11">
        <v>5409558</v>
      </c>
      <c r="T553" s="6">
        <f t="shared" si="16"/>
        <v>6861438.125</v>
      </c>
      <c r="U553" s="1">
        <v>23</v>
      </c>
      <c r="V553" t="s">
        <v>903</v>
      </c>
      <c r="W553">
        <v>19</v>
      </c>
      <c r="X553" t="s">
        <v>903</v>
      </c>
      <c r="Y553" s="1">
        <v>0</v>
      </c>
      <c r="Z553" s="1">
        <v>0</v>
      </c>
      <c r="AA553" s="26" t="str">
        <f t="shared" si="17"/>
        <v>23.0.0</v>
      </c>
    </row>
    <row r="554" spans="2:27" hidden="1" x14ac:dyDescent="0.2">
      <c r="B554" t="s">
        <v>401</v>
      </c>
      <c r="C554" t="s">
        <v>9</v>
      </c>
      <c r="D554" t="s">
        <v>12</v>
      </c>
      <c r="E554" t="s">
        <v>402</v>
      </c>
      <c r="F554" t="s">
        <v>3032</v>
      </c>
      <c r="G554" s="11">
        <v>1553984</v>
      </c>
      <c r="H554" s="11">
        <v>1553984</v>
      </c>
      <c r="I554" s="11">
        <v>1553984</v>
      </c>
      <c r="J554" s="11">
        <v>1553984</v>
      </c>
      <c r="K554" s="11">
        <v>1553984</v>
      </c>
      <c r="L554" s="11">
        <v>1553984</v>
      </c>
      <c r="M554" s="11">
        <v>1553984</v>
      </c>
      <c r="N554" s="11">
        <v>1553984</v>
      </c>
      <c r="O554" s="11">
        <v>1553984</v>
      </c>
      <c r="P554" s="11">
        <v>1553984</v>
      </c>
      <c r="Q554" s="11">
        <v>1553984</v>
      </c>
      <c r="R554" s="11">
        <v>1553984</v>
      </c>
      <c r="S554" s="11">
        <v>500000</v>
      </c>
      <c r="T554" s="6">
        <f t="shared" si="16"/>
        <v>1510068</v>
      </c>
      <c r="U554" s="1">
        <v>23</v>
      </c>
      <c r="V554" t="s">
        <v>903</v>
      </c>
      <c r="W554">
        <v>19</v>
      </c>
      <c r="X554" t="s">
        <v>903</v>
      </c>
      <c r="Y554" s="1">
        <v>0</v>
      </c>
      <c r="Z554" s="1">
        <v>0</v>
      </c>
      <c r="AA554" s="26" t="str">
        <f t="shared" si="17"/>
        <v>23.0.0</v>
      </c>
    </row>
    <row r="555" spans="2:27" hidden="1" x14ac:dyDescent="0.2">
      <c r="B555" t="s">
        <v>403</v>
      </c>
      <c r="C555" t="s">
        <v>7</v>
      </c>
      <c r="D555" t="s">
        <v>4</v>
      </c>
      <c r="E555" t="s">
        <v>404</v>
      </c>
      <c r="F555" t="s">
        <v>3033</v>
      </c>
      <c r="G555" s="11">
        <v>4368281.6500000004</v>
      </c>
      <c r="H555" s="11">
        <v>4361794.6500000004</v>
      </c>
      <c r="I555" s="11">
        <v>4355307.6500000004</v>
      </c>
      <c r="J555" s="11">
        <v>4348820.6500000004</v>
      </c>
      <c r="K555" s="11">
        <v>4342333.6500000004</v>
      </c>
      <c r="L555" s="11">
        <v>4335846.6500000004</v>
      </c>
      <c r="M555" s="11">
        <v>4329359.6500000004</v>
      </c>
      <c r="N555" s="11">
        <v>4322872.6500000004</v>
      </c>
      <c r="O555" s="11">
        <v>4316385.6500000004</v>
      </c>
      <c r="P555" s="11">
        <v>4311382.6500000004</v>
      </c>
      <c r="Q555" s="11">
        <v>4309559.6500000004</v>
      </c>
      <c r="R555" s="11">
        <v>4303241.6500000004</v>
      </c>
      <c r="S555" s="11">
        <v>4302764.6500000004</v>
      </c>
      <c r="T555" s="6">
        <f t="shared" si="16"/>
        <v>4331035.6916666655</v>
      </c>
      <c r="U555" s="1">
        <v>22</v>
      </c>
      <c r="V555" t="s">
        <v>903</v>
      </c>
      <c r="W555">
        <v>19</v>
      </c>
      <c r="X555" t="s">
        <v>903</v>
      </c>
      <c r="Y555" s="1">
        <v>0</v>
      </c>
      <c r="Z555" s="1">
        <v>0</v>
      </c>
      <c r="AA555" s="26" t="str">
        <f t="shared" si="17"/>
        <v>22.0.0</v>
      </c>
    </row>
    <row r="556" spans="2:27" hidden="1" x14ac:dyDescent="0.2">
      <c r="B556" t="s">
        <v>405</v>
      </c>
      <c r="C556" t="s">
        <v>7</v>
      </c>
      <c r="D556" t="s">
        <v>4</v>
      </c>
      <c r="E556" t="s">
        <v>406</v>
      </c>
      <c r="F556" t="s">
        <v>3034</v>
      </c>
      <c r="G556" s="11">
        <v>1170404.3</v>
      </c>
      <c r="H556" s="11">
        <v>1168665.3</v>
      </c>
      <c r="I556" s="11">
        <v>1166926.3</v>
      </c>
      <c r="J556" s="11">
        <v>1165187.3</v>
      </c>
      <c r="K556" s="11">
        <v>1163448.3</v>
      </c>
      <c r="L556" s="11">
        <v>1161709.3</v>
      </c>
      <c r="M556" s="11">
        <v>1159970.3</v>
      </c>
      <c r="N556" s="11">
        <v>1158231.3</v>
      </c>
      <c r="O556" s="11">
        <v>1156492.3</v>
      </c>
      <c r="P556" s="11">
        <v>1155148.3</v>
      </c>
      <c r="Q556" s="11">
        <v>1154665.3</v>
      </c>
      <c r="R556" s="11">
        <v>1152971.3</v>
      </c>
      <c r="S556" s="11">
        <v>1152842.3</v>
      </c>
      <c r="T556" s="6">
        <f t="shared" si="16"/>
        <v>1160419.8833333335</v>
      </c>
      <c r="U556" s="1">
        <v>22</v>
      </c>
      <c r="V556" t="s">
        <v>903</v>
      </c>
      <c r="W556">
        <v>19</v>
      </c>
      <c r="X556" t="s">
        <v>903</v>
      </c>
      <c r="Y556" s="1">
        <v>0</v>
      </c>
      <c r="Z556" s="1">
        <v>0</v>
      </c>
      <c r="AA556" s="26" t="str">
        <f t="shared" si="17"/>
        <v>22.0.0</v>
      </c>
    </row>
    <row r="557" spans="2:27" hidden="1" x14ac:dyDescent="0.2">
      <c r="B557" t="s">
        <v>1288</v>
      </c>
      <c r="C557" t="s">
        <v>13</v>
      </c>
      <c r="D557" t="s">
        <v>13</v>
      </c>
      <c r="E557" t="s">
        <v>1289</v>
      </c>
      <c r="F557" t="s">
        <v>3035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  <c r="S557" s="11">
        <v>0</v>
      </c>
      <c r="T557" s="6">
        <f t="shared" si="16"/>
        <v>0</v>
      </c>
      <c r="U557" s="1"/>
      <c r="V557" t="s">
        <v>903</v>
      </c>
      <c r="W557">
        <v>19</v>
      </c>
      <c r="X557" t="s">
        <v>903</v>
      </c>
      <c r="Y557" s="1"/>
      <c r="Z557" s="1"/>
      <c r="AA557" s="26"/>
    </row>
    <row r="558" spans="2:27" hidden="1" x14ac:dyDescent="0.2">
      <c r="B558" t="s">
        <v>407</v>
      </c>
      <c r="C558" t="s">
        <v>2</v>
      </c>
      <c r="D558" t="s">
        <v>5</v>
      </c>
      <c r="E558" t="s">
        <v>408</v>
      </c>
      <c r="F558" t="s">
        <v>3036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6">
        <f t="shared" si="16"/>
        <v>0</v>
      </c>
      <c r="U558" s="1"/>
      <c r="V558" t="s">
        <v>903</v>
      </c>
      <c r="W558">
        <v>19</v>
      </c>
      <c r="X558" t="s">
        <v>903</v>
      </c>
      <c r="Y558" s="1"/>
      <c r="Z558" s="1"/>
      <c r="AA558" s="26"/>
    </row>
    <row r="559" spans="2:27" hidden="1" x14ac:dyDescent="0.2">
      <c r="B559" t="s">
        <v>407</v>
      </c>
      <c r="C559" t="s">
        <v>7</v>
      </c>
      <c r="D559" t="s">
        <v>5</v>
      </c>
      <c r="E559" t="s">
        <v>408</v>
      </c>
      <c r="F559" t="s">
        <v>3037</v>
      </c>
      <c r="G559" s="11">
        <v>519638.41000000003</v>
      </c>
      <c r="H559" s="11">
        <v>516626.01</v>
      </c>
      <c r="I559" s="11">
        <v>513613.61</v>
      </c>
      <c r="J559" s="11">
        <v>510601.21</v>
      </c>
      <c r="K559" s="11">
        <v>507588.81</v>
      </c>
      <c r="L559" s="11">
        <v>504576.41000000003</v>
      </c>
      <c r="M559" s="11">
        <v>501564.01</v>
      </c>
      <c r="N559" s="11">
        <v>498551.61</v>
      </c>
      <c r="O559" s="11">
        <v>495539.21</v>
      </c>
      <c r="P559" s="11">
        <v>492526.81</v>
      </c>
      <c r="Q559" s="11">
        <v>489514.41000000003</v>
      </c>
      <c r="R559" s="11">
        <v>486502.01</v>
      </c>
      <c r="S559" s="11">
        <v>483489.61</v>
      </c>
      <c r="T559" s="6">
        <f t="shared" si="16"/>
        <v>501564.01</v>
      </c>
      <c r="U559" s="1">
        <v>22</v>
      </c>
      <c r="V559" t="s">
        <v>903</v>
      </c>
      <c r="W559">
        <v>19</v>
      </c>
      <c r="X559" t="s">
        <v>903</v>
      </c>
      <c r="Y559" s="1">
        <v>0</v>
      </c>
      <c r="Z559" s="1">
        <v>0</v>
      </c>
      <c r="AA559" s="26" t="str">
        <f t="shared" si="17"/>
        <v>22.0.0</v>
      </c>
    </row>
    <row r="560" spans="2:27" hidden="1" x14ac:dyDescent="0.2">
      <c r="B560" t="s">
        <v>1290</v>
      </c>
      <c r="C560" t="s">
        <v>13</v>
      </c>
      <c r="D560" t="s">
        <v>13</v>
      </c>
      <c r="E560" t="s">
        <v>1291</v>
      </c>
      <c r="F560" t="s">
        <v>3038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11">
        <v>0</v>
      </c>
      <c r="T560" s="6">
        <f t="shared" si="16"/>
        <v>0</v>
      </c>
      <c r="U560" s="1"/>
      <c r="V560" t="s">
        <v>903</v>
      </c>
      <c r="W560">
        <v>19</v>
      </c>
      <c r="X560" t="s">
        <v>903</v>
      </c>
      <c r="Y560" s="1"/>
      <c r="Z560" s="1"/>
      <c r="AA560" s="26"/>
    </row>
    <row r="561" spans="2:27" hidden="1" x14ac:dyDescent="0.2">
      <c r="B561" t="s">
        <v>409</v>
      </c>
      <c r="C561" t="s">
        <v>13</v>
      </c>
      <c r="D561" t="s">
        <v>13</v>
      </c>
      <c r="E561" t="s">
        <v>410</v>
      </c>
      <c r="F561" t="s">
        <v>3039</v>
      </c>
      <c r="G561" s="11">
        <v>223871</v>
      </c>
      <c r="H561" s="11">
        <v>223871</v>
      </c>
      <c r="I561" s="11">
        <v>223871</v>
      </c>
      <c r="J561" s="11">
        <v>223871</v>
      </c>
      <c r="K561" s="11">
        <v>223871</v>
      </c>
      <c r="L561" s="11">
        <v>223871</v>
      </c>
      <c r="M561" s="11">
        <v>223871</v>
      </c>
      <c r="N561" s="11">
        <v>223871</v>
      </c>
      <c r="O561" s="11">
        <v>223871</v>
      </c>
      <c r="P561" s="11">
        <v>223871</v>
      </c>
      <c r="Q561" s="11">
        <v>223871</v>
      </c>
      <c r="R561" s="11">
        <v>223871</v>
      </c>
      <c r="S561" s="11">
        <v>223871</v>
      </c>
      <c r="T561" s="6">
        <f t="shared" si="16"/>
        <v>223871</v>
      </c>
      <c r="U561" s="1">
        <v>47</v>
      </c>
      <c r="V561" t="s">
        <v>903</v>
      </c>
      <c r="W561">
        <v>19</v>
      </c>
      <c r="X561" t="s">
        <v>903</v>
      </c>
      <c r="Y561" s="1">
        <v>0</v>
      </c>
      <c r="Z561" s="1">
        <v>0</v>
      </c>
      <c r="AA561" s="26" t="str">
        <f t="shared" si="17"/>
        <v>47.0.0</v>
      </c>
    </row>
    <row r="562" spans="2:27" hidden="1" x14ac:dyDescent="0.2">
      <c r="B562" t="s">
        <v>411</v>
      </c>
      <c r="C562" t="s">
        <v>13</v>
      </c>
      <c r="D562" t="s">
        <v>13</v>
      </c>
      <c r="E562" t="s">
        <v>412</v>
      </c>
      <c r="F562" t="s">
        <v>3040</v>
      </c>
      <c r="G562" s="11">
        <v>6253572.6200000001</v>
      </c>
      <c r="H562" s="11">
        <v>6284394.9000000004</v>
      </c>
      <c r="I562" s="11">
        <v>6315217.1799999997</v>
      </c>
      <c r="J562" s="11">
        <v>6344683.21</v>
      </c>
      <c r="K562" s="11">
        <v>6375505.4900000002</v>
      </c>
      <c r="L562" s="11">
        <v>6404971.5199999996</v>
      </c>
      <c r="M562" s="11">
        <v>6435793.7999999998</v>
      </c>
      <c r="N562" s="11">
        <v>6458780.7599999998</v>
      </c>
      <c r="O562" s="11">
        <v>6488483.71</v>
      </c>
      <c r="P562" s="11">
        <v>6518186.6600000001</v>
      </c>
      <c r="Q562" s="11">
        <v>6547889.6100000003</v>
      </c>
      <c r="R562" s="11">
        <v>6577592.9100000001</v>
      </c>
      <c r="S562" s="11">
        <v>6604583.3600000003</v>
      </c>
      <c r="T562" s="6">
        <f t="shared" si="16"/>
        <v>6431714.8116666665</v>
      </c>
      <c r="U562" s="1">
        <v>47</v>
      </c>
      <c r="V562" t="s">
        <v>903</v>
      </c>
      <c r="W562">
        <v>19</v>
      </c>
      <c r="X562" t="s">
        <v>903</v>
      </c>
      <c r="Y562" s="1">
        <v>0</v>
      </c>
      <c r="Z562" s="1">
        <v>0</v>
      </c>
      <c r="AA562" s="26" t="str">
        <f t="shared" si="17"/>
        <v>47.0.0</v>
      </c>
    </row>
    <row r="563" spans="2:27" hidden="1" x14ac:dyDescent="0.2">
      <c r="B563" t="s">
        <v>1292</v>
      </c>
      <c r="C563" t="s">
        <v>13</v>
      </c>
      <c r="D563" t="s">
        <v>13</v>
      </c>
      <c r="E563" t="s">
        <v>1293</v>
      </c>
      <c r="F563" t="s">
        <v>3041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6">
        <f t="shared" si="16"/>
        <v>0</v>
      </c>
      <c r="U563" s="1"/>
      <c r="V563" t="s">
        <v>903</v>
      </c>
      <c r="W563">
        <v>19</v>
      </c>
      <c r="X563" t="s">
        <v>903</v>
      </c>
      <c r="Y563" s="1"/>
      <c r="Z563" s="1"/>
      <c r="AA563" s="26"/>
    </row>
    <row r="564" spans="2:27" hidden="1" x14ac:dyDescent="0.2">
      <c r="B564" t="s">
        <v>1294</v>
      </c>
      <c r="C564" t="s">
        <v>13</v>
      </c>
      <c r="D564" t="s">
        <v>13</v>
      </c>
      <c r="E564" t="s">
        <v>1295</v>
      </c>
      <c r="F564" t="s">
        <v>3042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  <c r="T564" s="6">
        <f t="shared" si="16"/>
        <v>0</v>
      </c>
      <c r="U564" s="1"/>
      <c r="V564" t="s">
        <v>903</v>
      </c>
      <c r="W564">
        <v>19</v>
      </c>
      <c r="X564" t="s">
        <v>903</v>
      </c>
      <c r="Y564" s="1"/>
      <c r="Z564" s="1"/>
      <c r="AA564" s="26"/>
    </row>
    <row r="565" spans="2:27" hidden="1" x14ac:dyDescent="0.2">
      <c r="B565" t="s">
        <v>1296</v>
      </c>
      <c r="C565" t="s">
        <v>13</v>
      </c>
      <c r="D565" t="s">
        <v>13</v>
      </c>
      <c r="E565" t="s">
        <v>1297</v>
      </c>
      <c r="F565" t="s">
        <v>3043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6">
        <f t="shared" si="16"/>
        <v>0</v>
      </c>
      <c r="U565" s="1"/>
      <c r="V565" t="s">
        <v>903</v>
      </c>
      <c r="W565">
        <v>19</v>
      </c>
      <c r="X565" t="s">
        <v>903</v>
      </c>
      <c r="Y565" s="1"/>
      <c r="Z565" s="1"/>
      <c r="AA565" s="26"/>
    </row>
    <row r="566" spans="2:27" hidden="1" x14ac:dyDescent="0.2">
      <c r="B566" t="s">
        <v>1298</v>
      </c>
      <c r="C566" t="s">
        <v>7</v>
      </c>
      <c r="D566" t="s">
        <v>5</v>
      </c>
      <c r="E566" t="s">
        <v>1299</v>
      </c>
      <c r="F566" t="s">
        <v>3044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6">
        <f t="shared" si="16"/>
        <v>0</v>
      </c>
      <c r="U566" s="1"/>
      <c r="V566" t="s">
        <v>903</v>
      </c>
      <c r="W566">
        <v>19</v>
      </c>
      <c r="X566" t="s">
        <v>903</v>
      </c>
      <c r="Y566" s="1"/>
      <c r="Z566" s="1"/>
      <c r="AA566" s="26"/>
    </row>
    <row r="567" spans="2:27" hidden="1" x14ac:dyDescent="0.2">
      <c r="B567" t="s">
        <v>1298</v>
      </c>
      <c r="C567" t="s">
        <v>7</v>
      </c>
      <c r="D567" t="s">
        <v>6</v>
      </c>
      <c r="E567" t="s">
        <v>1299</v>
      </c>
      <c r="F567" t="s">
        <v>3045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6">
        <f t="shared" si="16"/>
        <v>0</v>
      </c>
      <c r="U567" s="1"/>
      <c r="V567" t="s">
        <v>903</v>
      </c>
      <c r="W567">
        <v>19</v>
      </c>
      <c r="X567" t="s">
        <v>903</v>
      </c>
      <c r="Y567" s="1"/>
      <c r="Z567" s="1"/>
      <c r="AA567" s="26"/>
    </row>
    <row r="568" spans="2:27" hidden="1" x14ac:dyDescent="0.2">
      <c r="B568" t="s">
        <v>413</v>
      </c>
      <c r="C568" t="s">
        <v>7</v>
      </c>
      <c r="D568" t="s">
        <v>4</v>
      </c>
      <c r="E568" t="s">
        <v>414</v>
      </c>
      <c r="F568" t="s">
        <v>3046</v>
      </c>
      <c r="G568" s="11">
        <v>-6228.14</v>
      </c>
      <c r="H568" s="11">
        <v>-11296.02</v>
      </c>
      <c r="I568" s="11">
        <v>-28691.82</v>
      </c>
      <c r="J568" s="11">
        <v>-27698.62</v>
      </c>
      <c r="K568" s="11">
        <v>-40000.01</v>
      </c>
      <c r="L568" s="11">
        <v>-54616.43</v>
      </c>
      <c r="M568" s="11">
        <v>-22762.87</v>
      </c>
      <c r="N568" s="11">
        <v>-59934.67</v>
      </c>
      <c r="O568" s="11">
        <v>-66805.94</v>
      </c>
      <c r="P568" s="11">
        <v>-39729.17</v>
      </c>
      <c r="Q568" s="11">
        <v>-53331.31</v>
      </c>
      <c r="R568" s="11">
        <v>-84066.05</v>
      </c>
      <c r="S568" s="11">
        <v>-133683.26999999999</v>
      </c>
      <c r="T568" s="6">
        <f t="shared" si="16"/>
        <v>-46574.051249999997</v>
      </c>
      <c r="U568" s="1">
        <v>22</v>
      </c>
      <c r="V568" t="s">
        <v>903</v>
      </c>
      <c r="W568">
        <v>19</v>
      </c>
      <c r="X568" t="s">
        <v>903</v>
      </c>
      <c r="Y568" s="1">
        <v>0</v>
      </c>
      <c r="Z568" s="1">
        <v>0</v>
      </c>
      <c r="AA568" s="26" t="str">
        <f t="shared" si="17"/>
        <v>22.0.0</v>
      </c>
    </row>
    <row r="569" spans="2:27" hidden="1" x14ac:dyDescent="0.2">
      <c r="B569" t="s">
        <v>415</v>
      </c>
      <c r="C569" t="s">
        <v>9</v>
      </c>
      <c r="D569" t="s">
        <v>12</v>
      </c>
      <c r="E569" t="s">
        <v>416</v>
      </c>
      <c r="F569" t="s">
        <v>3047</v>
      </c>
      <c r="G569" s="11">
        <v>5750.27</v>
      </c>
      <c r="H569" s="11">
        <v>5750.27</v>
      </c>
      <c r="I569" s="11">
        <v>5750.27</v>
      </c>
      <c r="J569" s="11">
        <v>5750.27</v>
      </c>
      <c r="K569" s="11">
        <v>5750.27</v>
      </c>
      <c r="L569" s="11">
        <v>5750.27</v>
      </c>
      <c r="M569" s="11">
        <v>5750.27</v>
      </c>
      <c r="N569" s="11">
        <v>5750.27</v>
      </c>
      <c r="O569" s="11">
        <v>5750.27</v>
      </c>
      <c r="P569" s="11">
        <v>5750.27</v>
      </c>
      <c r="Q569" s="11">
        <v>5750.27</v>
      </c>
      <c r="R569" s="11">
        <v>5750.27</v>
      </c>
      <c r="S569" s="11">
        <v>5750.27</v>
      </c>
      <c r="T569" s="6">
        <f t="shared" si="16"/>
        <v>5750.2700000000013</v>
      </c>
      <c r="U569" s="1">
        <v>22</v>
      </c>
      <c r="V569" t="s">
        <v>903</v>
      </c>
      <c r="W569">
        <v>19</v>
      </c>
      <c r="X569" t="s">
        <v>903</v>
      </c>
      <c r="Y569" s="1">
        <v>0</v>
      </c>
      <c r="Z569" s="1">
        <v>0</v>
      </c>
      <c r="AA569" s="26" t="str">
        <f t="shared" si="17"/>
        <v>22.0.0</v>
      </c>
    </row>
    <row r="570" spans="2:27" hidden="1" x14ac:dyDescent="0.2">
      <c r="B570" t="s">
        <v>417</v>
      </c>
      <c r="C570" t="s">
        <v>7</v>
      </c>
      <c r="D570" t="s">
        <v>4</v>
      </c>
      <c r="E570" t="s">
        <v>418</v>
      </c>
      <c r="F570" t="s">
        <v>3048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6">
        <f t="shared" si="16"/>
        <v>0</v>
      </c>
      <c r="U570" s="1">
        <v>22</v>
      </c>
      <c r="V570" t="s">
        <v>903</v>
      </c>
      <c r="W570">
        <v>19</v>
      </c>
      <c r="X570" t="s">
        <v>903</v>
      </c>
      <c r="Y570" s="1">
        <v>0</v>
      </c>
      <c r="Z570" s="1">
        <v>0</v>
      </c>
      <c r="AA570" s="26" t="str">
        <f t="shared" si="17"/>
        <v>22.0.0</v>
      </c>
    </row>
    <row r="571" spans="2:27" hidden="1" x14ac:dyDescent="0.2">
      <c r="B571" t="s">
        <v>417</v>
      </c>
      <c r="C571" t="s">
        <v>13</v>
      </c>
      <c r="D571" t="s">
        <v>13</v>
      </c>
      <c r="E571" t="s">
        <v>418</v>
      </c>
      <c r="F571" t="s">
        <v>3049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  <c r="S571" s="11">
        <v>0</v>
      </c>
      <c r="T571" s="6">
        <f t="shared" si="16"/>
        <v>0</v>
      </c>
      <c r="U571" s="1"/>
      <c r="V571" t="s">
        <v>903</v>
      </c>
      <c r="W571">
        <v>19</v>
      </c>
      <c r="X571" t="s">
        <v>903</v>
      </c>
      <c r="Y571" s="1"/>
      <c r="Z571" s="1"/>
      <c r="AA571" s="26"/>
    </row>
    <row r="572" spans="2:27" hidden="1" x14ac:dyDescent="0.2">
      <c r="B572" t="s">
        <v>419</v>
      </c>
      <c r="C572" t="s">
        <v>7</v>
      </c>
      <c r="D572" t="s">
        <v>4</v>
      </c>
      <c r="E572" t="s">
        <v>420</v>
      </c>
      <c r="F572" t="s">
        <v>3050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-47.53</v>
      </c>
      <c r="T572" s="6">
        <f t="shared" si="16"/>
        <v>-1.9804166666666667</v>
      </c>
      <c r="U572" s="1">
        <v>25</v>
      </c>
      <c r="V572" t="s">
        <v>903</v>
      </c>
      <c r="W572">
        <v>19</v>
      </c>
      <c r="X572" t="s">
        <v>903</v>
      </c>
      <c r="Y572" s="1">
        <v>0</v>
      </c>
      <c r="Z572" s="1">
        <v>0</v>
      </c>
      <c r="AA572" s="26" t="str">
        <f t="shared" si="17"/>
        <v>25.0.0</v>
      </c>
    </row>
    <row r="573" spans="2:27" hidden="1" x14ac:dyDescent="0.2">
      <c r="B573" t="s">
        <v>419</v>
      </c>
      <c r="C573" t="s">
        <v>7</v>
      </c>
      <c r="D573" t="s">
        <v>5</v>
      </c>
      <c r="E573" t="s">
        <v>420</v>
      </c>
      <c r="F573" t="s">
        <v>3051</v>
      </c>
      <c r="G573" s="11">
        <v>-182944.39</v>
      </c>
      <c r="H573" s="11">
        <v>-555545.53</v>
      </c>
      <c r="I573" s="11">
        <v>-908011.07000000007</v>
      </c>
      <c r="J573" s="11">
        <v>-1043266.14</v>
      </c>
      <c r="K573" s="11">
        <v>-1141770.47</v>
      </c>
      <c r="L573" s="11">
        <v>-1064036.32</v>
      </c>
      <c r="M573" s="11">
        <v>-1140915.1499999999</v>
      </c>
      <c r="N573" s="11">
        <v>-1145042.33</v>
      </c>
      <c r="O573" s="11">
        <v>-1145389.25</v>
      </c>
      <c r="P573" s="11">
        <v>-1244444.7</v>
      </c>
      <c r="Q573" s="11">
        <v>-1216220.3799999999</v>
      </c>
      <c r="R573" s="11">
        <v>-1150118.03</v>
      </c>
      <c r="S573" s="11">
        <v>-1210716.42</v>
      </c>
      <c r="T573" s="6">
        <f t="shared" si="16"/>
        <v>-1037632.4812499998</v>
      </c>
      <c r="U573" s="1">
        <v>25</v>
      </c>
      <c r="V573" t="s">
        <v>903</v>
      </c>
      <c r="W573">
        <v>19</v>
      </c>
      <c r="X573" t="s">
        <v>903</v>
      </c>
      <c r="Y573" s="1">
        <v>0</v>
      </c>
      <c r="Z573" s="1">
        <v>0</v>
      </c>
      <c r="AA573" s="26" t="str">
        <f t="shared" si="17"/>
        <v>25.0.0</v>
      </c>
    </row>
    <row r="574" spans="2:27" hidden="1" x14ac:dyDescent="0.2">
      <c r="B574" t="s">
        <v>419</v>
      </c>
      <c r="C574" t="s">
        <v>7</v>
      </c>
      <c r="D574" t="s">
        <v>6</v>
      </c>
      <c r="E574" t="s">
        <v>420</v>
      </c>
      <c r="F574" t="s">
        <v>3052</v>
      </c>
      <c r="G574" s="11">
        <v>-557770.25</v>
      </c>
      <c r="H574" s="11">
        <v>-1305799.05</v>
      </c>
      <c r="I574" s="11">
        <v>-1508517.25</v>
      </c>
      <c r="J574" s="11">
        <v>-1680697.74</v>
      </c>
      <c r="K574" s="11">
        <v>-1768976.7000000002</v>
      </c>
      <c r="L574" s="11">
        <v>-1881929.23</v>
      </c>
      <c r="M574" s="11">
        <v>-1944872.6600000001</v>
      </c>
      <c r="N574" s="11">
        <v>-2004711.62</v>
      </c>
      <c r="O574" s="11">
        <v>-1843758.4300000002</v>
      </c>
      <c r="P574" s="11">
        <v>-1871000.65</v>
      </c>
      <c r="Q574" s="11">
        <v>-1807537.2000000002</v>
      </c>
      <c r="R574" s="11">
        <v>-1686902.51</v>
      </c>
      <c r="S574" s="11">
        <v>-1910763.46</v>
      </c>
      <c r="T574" s="6">
        <f t="shared" si="16"/>
        <v>-1711580.8245833337</v>
      </c>
      <c r="U574" s="1">
        <v>25</v>
      </c>
      <c r="V574" t="s">
        <v>903</v>
      </c>
      <c r="W574">
        <v>19</v>
      </c>
      <c r="X574" t="s">
        <v>903</v>
      </c>
      <c r="Y574" s="1">
        <v>0</v>
      </c>
      <c r="Z574" s="1">
        <v>0</v>
      </c>
      <c r="AA574" s="26" t="str">
        <f t="shared" si="17"/>
        <v>25.0.0</v>
      </c>
    </row>
    <row r="575" spans="2:27" hidden="1" x14ac:dyDescent="0.2">
      <c r="B575" t="s">
        <v>419</v>
      </c>
      <c r="C575" t="s">
        <v>9</v>
      </c>
      <c r="D575" t="s">
        <v>4</v>
      </c>
      <c r="E575" t="s">
        <v>420</v>
      </c>
      <c r="F575" t="s">
        <v>3053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-14.58</v>
      </c>
      <c r="T575" s="6">
        <f t="shared" si="16"/>
        <v>-0.60750000000000004</v>
      </c>
      <c r="U575" s="1">
        <v>25</v>
      </c>
      <c r="V575" t="s">
        <v>903</v>
      </c>
      <c r="W575">
        <v>19</v>
      </c>
      <c r="X575" t="s">
        <v>903</v>
      </c>
      <c r="Y575" s="1">
        <v>0</v>
      </c>
      <c r="Z575" s="1">
        <v>0</v>
      </c>
      <c r="AA575" s="26" t="str">
        <f t="shared" si="17"/>
        <v>25.0.0</v>
      </c>
    </row>
    <row r="576" spans="2:27" hidden="1" x14ac:dyDescent="0.2">
      <c r="B576" t="s">
        <v>419</v>
      </c>
      <c r="C576" t="s">
        <v>9</v>
      </c>
      <c r="D576" t="s">
        <v>5</v>
      </c>
      <c r="E576" t="s">
        <v>420</v>
      </c>
      <c r="F576" t="s">
        <v>3054</v>
      </c>
      <c r="G576" s="11">
        <v>286763.14</v>
      </c>
      <c r="H576" s="11">
        <v>277099.75</v>
      </c>
      <c r="I576" s="11">
        <v>274322.65000000002</v>
      </c>
      <c r="J576" s="11">
        <v>271485.44</v>
      </c>
      <c r="K576" s="11">
        <v>262083.59</v>
      </c>
      <c r="L576" s="11">
        <v>269369.09000000003</v>
      </c>
      <c r="M576" s="11">
        <v>258758.91</v>
      </c>
      <c r="N576" s="11">
        <v>256977.35</v>
      </c>
      <c r="O576" s="11">
        <v>254064.32</v>
      </c>
      <c r="P576" s="11">
        <v>251452.76</v>
      </c>
      <c r="Q576" s="11">
        <v>245657.88</v>
      </c>
      <c r="R576" s="11">
        <v>241388.19</v>
      </c>
      <c r="S576" s="11">
        <v>235920.22</v>
      </c>
      <c r="T576" s="6">
        <f t="shared" si="16"/>
        <v>260333.46750000003</v>
      </c>
      <c r="U576" s="1">
        <v>25</v>
      </c>
      <c r="V576" t="s">
        <v>903</v>
      </c>
      <c r="W576">
        <v>19</v>
      </c>
      <c r="X576" t="s">
        <v>903</v>
      </c>
      <c r="Y576" s="1">
        <v>0</v>
      </c>
      <c r="Z576" s="1">
        <v>0</v>
      </c>
      <c r="AA576" s="26" t="str">
        <f t="shared" si="17"/>
        <v>25.0.0</v>
      </c>
    </row>
    <row r="577" spans="1:27" hidden="1" x14ac:dyDescent="0.2">
      <c r="B577" t="s">
        <v>419</v>
      </c>
      <c r="C577" t="s">
        <v>9</v>
      </c>
      <c r="D577" t="s">
        <v>6</v>
      </c>
      <c r="E577" t="s">
        <v>420</v>
      </c>
      <c r="F577" t="s">
        <v>3055</v>
      </c>
      <c r="G577" s="11">
        <v>-161795.30000000002</v>
      </c>
      <c r="H577" s="11">
        <v>-43771.86</v>
      </c>
      <c r="I577" s="11">
        <v>78620.12</v>
      </c>
      <c r="J577" s="11">
        <v>128916.34</v>
      </c>
      <c r="K577" s="11">
        <v>158493.63</v>
      </c>
      <c r="L577" s="11">
        <v>171073.37</v>
      </c>
      <c r="M577" s="11">
        <v>130846.6</v>
      </c>
      <c r="N577" s="11">
        <v>51549.01</v>
      </c>
      <c r="O577" s="11">
        <v>-3155.94</v>
      </c>
      <c r="P577" s="11">
        <v>-164731.41</v>
      </c>
      <c r="Q577" s="11">
        <v>-216859.93</v>
      </c>
      <c r="R577" s="11">
        <v>-204773.77000000002</v>
      </c>
      <c r="S577" s="11">
        <v>-230129.88</v>
      </c>
      <c r="T577" s="6">
        <f t="shared" si="16"/>
        <v>-9146.3691666666709</v>
      </c>
      <c r="U577" s="1">
        <v>25</v>
      </c>
      <c r="V577" t="s">
        <v>903</v>
      </c>
      <c r="W577">
        <v>19</v>
      </c>
      <c r="X577" t="s">
        <v>903</v>
      </c>
      <c r="Y577" s="1">
        <v>0</v>
      </c>
      <c r="Z577" s="1">
        <v>0</v>
      </c>
      <c r="AA577" s="26" t="str">
        <f t="shared" si="17"/>
        <v>25.0.0</v>
      </c>
    </row>
    <row r="578" spans="1:27" x14ac:dyDescent="0.2">
      <c r="A578">
        <v>103</v>
      </c>
      <c r="B578" t="s">
        <v>421</v>
      </c>
      <c r="C578" t="s">
        <v>2</v>
      </c>
      <c r="D578" t="s">
        <v>3</v>
      </c>
      <c r="E578" t="s">
        <v>422</v>
      </c>
      <c r="F578" t="s">
        <v>3056</v>
      </c>
      <c r="G578" s="11">
        <v>-25267624.109999999</v>
      </c>
      <c r="H578" s="11">
        <v>-24685216.75</v>
      </c>
      <c r="I578" s="11">
        <v>-24156652.739999998</v>
      </c>
      <c r="J578" s="11">
        <v>-23639934.309999999</v>
      </c>
      <c r="K578" s="11">
        <v>-23123215.879999999</v>
      </c>
      <c r="L578" s="11">
        <v>-22606497.449999999</v>
      </c>
      <c r="M578" s="11">
        <v>-22089779.25</v>
      </c>
      <c r="N578" s="11">
        <v>-21582923.57</v>
      </c>
      <c r="O578" s="11">
        <v>-21076068.129999999</v>
      </c>
      <c r="P578" s="11">
        <v>-27730660.449999999</v>
      </c>
      <c r="Q578" s="11">
        <v>-27224172.41</v>
      </c>
      <c r="R578" s="11">
        <v>-26717684.370000001</v>
      </c>
      <c r="S578" s="11">
        <v>-26211196.57</v>
      </c>
      <c r="T578" s="6">
        <f t="shared" ref="T578:T609" si="18">(G578+S578+SUM(H578:R578)*2)/24</f>
        <v>-24197684.637499999</v>
      </c>
      <c r="U578" s="13">
        <v>0</v>
      </c>
      <c r="V578" t="s">
        <v>903</v>
      </c>
      <c r="W578">
        <v>19</v>
      </c>
      <c r="X578" t="s">
        <v>903</v>
      </c>
      <c r="Y578" s="1">
        <v>4</v>
      </c>
      <c r="Z578" s="1" t="s">
        <v>5366</v>
      </c>
      <c r="AA578" s="26" t="str">
        <f t="shared" si="17"/>
        <v>0.4.CD.AA</v>
      </c>
    </row>
    <row r="579" spans="1:27" x14ac:dyDescent="0.2">
      <c r="A579">
        <v>104</v>
      </c>
      <c r="B579" t="s">
        <v>421</v>
      </c>
      <c r="C579" t="s">
        <v>2</v>
      </c>
      <c r="D579" t="s">
        <v>4</v>
      </c>
      <c r="E579" t="s">
        <v>422</v>
      </c>
      <c r="F579" t="s">
        <v>3057</v>
      </c>
      <c r="G579" s="11">
        <v>-769300</v>
      </c>
      <c r="H579" s="11">
        <v>-769300</v>
      </c>
      <c r="I579" s="11">
        <v>-769300</v>
      </c>
      <c r="J579" s="11">
        <v>-769300</v>
      </c>
      <c r="K579" s="11">
        <v>-769300</v>
      </c>
      <c r="L579" s="11">
        <v>-769300</v>
      </c>
      <c r="M579" s="11">
        <v>-769300</v>
      </c>
      <c r="N579" s="11">
        <v>-769300</v>
      </c>
      <c r="O579" s="11">
        <v>-769300</v>
      </c>
      <c r="P579" s="11">
        <v>-769300</v>
      </c>
      <c r="Q579" s="11">
        <v>-769300</v>
      </c>
      <c r="R579" s="11">
        <v>-769300</v>
      </c>
      <c r="S579" s="11">
        <v>-769300</v>
      </c>
      <c r="T579" s="6">
        <f t="shared" si="18"/>
        <v>-769300</v>
      </c>
      <c r="U579" s="13">
        <v>0</v>
      </c>
      <c r="V579" t="s">
        <v>903</v>
      </c>
      <c r="W579">
        <v>19</v>
      </c>
      <c r="X579" t="s">
        <v>903</v>
      </c>
      <c r="Y579" s="1">
        <v>4</v>
      </c>
      <c r="Z579" s="1" t="s">
        <v>5366</v>
      </c>
      <c r="AA579" s="26" t="str">
        <f t="shared" si="17"/>
        <v>0.4.CD.AA</v>
      </c>
    </row>
    <row r="580" spans="1:27" x14ac:dyDescent="0.2">
      <c r="A580">
        <v>105</v>
      </c>
      <c r="B580" t="s">
        <v>421</v>
      </c>
      <c r="C580" t="s">
        <v>13</v>
      </c>
      <c r="D580" t="s">
        <v>13</v>
      </c>
      <c r="E580" t="s">
        <v>422</v>
      </c>
      <c r="F580" t="s">
        <v>3058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6">
        <f t="shared" si="18"/>
        <v>0</v>
      </c>
      <c r="U580" s="13">
        <v>0</v>
      </c>
      <c r="V580" t="s">
        <v>903</v>
      </c>
      <c r="W580">
        <v>19</v>
      </c>
      <c r="X580" t="s">
        <v>903</v>
      </c>
      <c r="Y580" s="1">
        <v>4</v>
      </c>
      <c r="Z580" s="1" t="s">
        <v>5366</v>
      </c>
      <c r="AA580" s="26" t="str">
        <f t="shared" si="17"/>
        <v>0.4.CD.AA</v>
      </c>
    </row>
    <row r="581" spans="1:27" hidden="1" x14ac:dyDescent="0.2">
      <c r="B581" t="s">
        <v>423</v>
      </c>
      <c r="C581" t="s">
        <v>13</v>
      </c>
      <c r="D581" t="s">
        <v>13</v>
      </c>
      <c r="E581" t="s">
        <v>424</v>
      </c>
      <c r="F581" t="s">
        <v>3059</v>
      </c>
      <c r="G581" s="11">
        <v>110940526</v>
      </c>
      <c r="H581" s="11">
        <v>110361226</v>
      </c>
      <c r="I581" s="11">
        <v>109781926</v>
      </c>
      <c r="J581" s="11">
        <v>109202626</v>
      </c>
      <c r="K581" s="11">
        <v>108623326</v>
      </c>
      <c r="L581" s="11">
        <v>108044026</v>
      </c>
      <c r="M581" s="11">
        <v>107464726</v>
      </c>
      <c r="N581" s="11">
        <v>106885426</v>
      </c>
      <c r="O581" s="11">
        <v>106306126</v>
      </c>
      <c r="P581" s="11">
        <v>105726826</v>
      </c>
      <c r="Q581" s="11">
        <v>105147526</v>
      </c>
      <c r="R581" s="11">
        <v>104568226</v>
      </c>
      <c r="S581" s="11">
        <v>57224390</v>
      </c>
      <c r="T581" s="6">
        <f t="shared" si="18"/>
        <v>105516203.66666667</v>
      </c>
      <c r="U581" s="1">
        <v>26</v>
      </c>
      <c r="V581" t="s">
        <v>903</v>
      </c>
      <c r="W581">
        <v>19</v>
      </c>
      <c r="X581" t="s">
        <v>903</v>
      </c>
      <c r="Y581" s="1">
        <v>0</v>
      </c>
      <c r="Z581" s="1">
        <v>0</v>
      </c>
      <c r="AA581" s="26" t="str">
        <f t="shared" si="17"/>
        <v>26.0.0</v>
      </c>
    </row>
    <row r="582" spans="1:27" hidden="1" x14ac:dyDescent="0.2">
      <c r="B582" t="s">
        <v>425</v>
      </c>
      <c r="C582" t="s">
        <v>13</v>
      </c>
      <c r="D582" t="s">
        <v>13</v>
      </c>
      <c r="E582" t="s">
        <v>426</v>
      </c>
      <c r="F582" t="s">
        <v>3060</v>
      </c>
      <c r="G582" s="11">
        <v>1413538.35</v>
      </c>
      <c r="H582" s="11">
        <v>1414595.35</v>
      </c>
      <c r="I582" s="11">
        <v>1415652.35</v>
      </c>
      <c r="J582" s="11">
        <v>1416709.35</v>
      </c>
      <c r="K582" s="11">
        <v>1417766.35</v>
      </c>
      <c r="L582" s="11">
        <v>1418823.35</v>
      </c>
      <c r="M582" s="11">
        <v>1419880.35</v>
      </c>
      <c r="N582" s="11">
        <v>1420937.35</v>
      </c>
      <c r="O582" s="11">
        <v>1421994.35</v>
      </c>
      <c r="P582" s="11">
        <v>1423051.35</v>
      </c>
      <c r="Q582" s="11">
        <v>1424108.35</v>
      </c>
      <c r="R582" s="11">
        <v>1425165.7</v>
      </c>
      <c r="S582" s="11">
        <v>1426222.7</v>
      </c>
      <c r="T582" s="6">
        <f t="shared" si="18"/>
        <v>1419880.3937499998</v>
      </c>
      <c r="U582" s="1">
        <v>44</v>
      </c>
      <c r="V582" t="s">
        <v>903</v>
      </c>
      <c r="W582">
        <v>19</v>
      </c>
      <c r="X582" t="s">
        <v>903</v>
      </c>
      <c r="Y582" s="1">
        <v>0</v>
      </c>
      <c r="Z582" s="1">
        <v>0</v>
      </c>
      <c r="AA582" s="26" t="str">
        <f t="shared" si="17"/>
        <v>44.0.0</v>
      </c>
    </row>
    <row r="583" spans="1:27" hidden="1" x14ac:dyDescent="0.2">
      <c r="B583" t="s">
        <v>427</v>
      </c>
      <c r="C583" t="s">
        <v>2</v>
      </c>
      <c r="D583" t="s">
        <v>4</v>
      </c>
      <c r="E583" t="s">
        <v>428</v>
      </c>
      <c r="F583" t="s">
        <v>3061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6">
        <f t="shared" si="18"/>
        <v>0</v>
      </c>
      <c r="U583" s="1"/>
      <c r="V583" t="s">
        <v>903</v>
      </c>
      <c r="W583">
        <v>19</v>
      </c>
      <c r="X583" t="s">
        <v>903</v>
      </c>
      <c r="Y583" s="1"/>
      <c r="Z583" s="1"/>
      <c r="AA583" s="26"/>
    </row>
    <row r="584" spans="1:27" hidden="1" x14ac:dyDescent="0.2">
      <c r="B584" t="s">
        <v>427</v>
      </c>
      <c r="C584" t="s">
        <v>7</v>
      </c>
      <c r="D584" t="s">
        <v>5</v>
      </c>
      <c r="E584" t="s">
        <v>428</v>
      </c>
      <c r="F584" t="s">
        <v>3062</v>
      </c>
      <c r="G584" s="11">
        <v>-76096</v>
      </c>
      <c r="H584" s="11">
        <v>-78271.600000000006</v>
      </c>
      <c r="I584" s="11">
        <v>-61321.1</v>
      </c>
      <c r="J584" s="11">
        <v>-56170.5</v>
      </c>
      <c r="K584" s="11">
        <v>-48202.75</v>
      </c>
      <c r="L584" s="11">
        <v>-43092.75</v>
      </c>
      <c r="M584" s="11">
        <v>-36650.65</v>
      </c>
      <c r="N584" s="11">
        <v>-49148.800000000003</v>
      </c>
      <c r="O584" s="11">
        <v>-50578.55</v>
      </c>
      <c r="P584" s="11">
        <v>-41811.4</v>
      </c>
      <c r="Q584" s="11">
        <v>-56764.450000000004</v>
      </c>
      <c r="R584" s="11">
        <v>-76542.95</v>
      </c>
      <c r="S584" s="11">
        <v>-86781.150000000009</v>
      </c>
      <c r="T584" s="6">
        <f t="shared" si="18"/>
        <v>-56666.172916666663</v>
      </c>
      <c r="U584" s="1">
        <v>22</v>
      </c>
      <c r="V584" t="s">
        <v>903</v>
      </c>
      <c r="W584">
        <v>19</v>
      </c>
      <c r="X584" t="s">
        <v>903</v>
      </c>
      <c r="Y584" s="1">
        <v>0</v>
      </c>
      <c r="Z584" s="1">
        <v>0</v>
      </c>
      <c r="AA584" s="26" t="str">
        <f t="shared" ref="AA584:AA646" si="19">U584&amp;"."&amp;Y584&amp;"."&amp;Z584</f>
        <v>22.0.0</v>
      </c>
    </row>
    <row r="585" spans="1:27" hidden="1" x14ac:dyDescent="0.2">
      <c r="B585" t="s">
        <v>427</v>
      </c>
      <c r="C585" t="s">
        <v>7</v>
      </c>
      <c r="D585" t="s">
        <v>6</v>
      </c>
      <c r="E585" t="s">
        <v>428</v>
      </c>
      <c r="F585" t="s">
        <v>3063</v>
      </c>
      <c r="G585" s="11">
        <v>85420.7</v>
      </c>
      <c r="H585" s="11">
        <v>-29290.75</v>
      </c>
      <c r="I585" s="11">
        <v>-24372.55</v>
      </c>
      <c r="J585" s="11">
        <v>-6002.8</v>
      </c>
      <c r="K585" s="11">
        <v>1277.2</v>
      </c>
      <c r="L585" s="11">
        <v>13805.1</v>
      </c>
      <c r="M585" s="11">
        <v>22965.65</v>
      </c>
      <c r="N585" s="11">
        <v>17891.7</v>
      </c>
      <c r="O585" s="11">
        <v>134189</v>
      </c>
      <c r="P585" s="11">
        <v>122137.1</v>
      </c>
      <c r="Q585" s="11">
        <v>124087.65000000001</v>
      </c>
      <c r="R585" s="11">
        <v>209940.9</v>
      </c>
      <c r="S585" s="11">
        <v>208025.7</v>
      </c>
      <c r="T585" s="6">
        <f t="shared" si="18"/>
        <v>61112.616666666661</v>
      </c>
      <c r="U585" s="1">
        <v>22</v>
      </c>
      <c r="V585" t="s">
        <v>903</v>
      </c>
      <c r="W585">
        <v>19</v>
      </c>
      <c r="X585" t="s">
        <v>903</v>
      </c>
      <c r="Y585" s="1">
        <v>0</v>
      </c>
      <c r="Z585" s="1">
        <v>0</v>
      </c>
      <c r="AA585" s="26" t="str">
        <f t="shared" si="19"/>
        <v>22.0.0</v>
      </c>
    </row>
    <row r="586" spans="1:27" hidden="1" x14ac:dyDescent="0.2">
      <c r="B586" t="s">
        <v>427</v>
      </c>
      <c r="C586" t="s">
        <v>9</v>
      </c>
      <c r="D586" t="s">
        <v>5</v>
      </c>
      <c r="E586" t="s">
        <v>428</v>
      </c>
      <c r="F586" t="s">
        <v>3064</v>
      </c>
      <c r="G586" s="11">
        <v>-0.3</v>
      </c>
      <c r="H586" s="11">
        <v>-0.3</v>
      </c>
      <c r="I586" s="11">
        <v>-0.3</v>
      </c>
      <c r="J586" s="11">
        <v>-0.3</v>
      </c>
      <c r="K586" s="11">
        <v>-0.3</v>
      </c>
      <c r="L586" s="11">
        <v>-0.3</v>
      </c>
      <c r="M586" s="11">
        <v>-0.3</v>
      </c>
      <c r="N586" s="11">
        <v>-0.3</v>
      </c>
      <c r="O586" s="11">
        <v>-0.3</v>
      </c>
      <c r="P586" s="11">
        <v>-0.3</v>
      </c>
      <c r="Q586" s="11">
        <v>-0.3</v>
      </c>
      <c r="R586" s="11">
        <v>-0.3</v>
      </c>
      <c r="S586" s="11">
        <v>-0.3</v>
      </c>
      <c r="T586" s="6">
        <f t="shared" si="18"/>
        <v>-0.29999999999999993</v>
      </c>
      <c r="U586" s="1">
        <v>22</v>
      </c>
      <c r="V586" t="s">
        <v>903</v>
      </c>
      <c r="W586">
        <v>19</v>
      </c>
      <c r="X586" t="s">
        <v>903</v>
      </c>
      <c r="Y586" s="1">
        <v>0</v>
      </c>
      <c r="Z586" s="1">
        <v>0</v>
      </c>
      <c r="AA586" s="26" t="str">
        <f t="shared" si="19"/>
        <v>22.0.0</v>
      </c>
    </row>
    <row r="587" spans="1:27" hidden="1" x14ac:dyDescent="0.2">
      <c r="B587" t="s">
        <v>427</v>
      </c>
      <c r="C587" t="s">
        <v>9</v>
      </c>
      <c r="D587" t="s">
        <v>12</v>
      </c>
      <c r="E587" t="s">
        <v>428</v>
      </c>
      <c r="F587" t="s">
        <v>3065</v>
      </c>
      <c r="G587" s="11">
        <v>0.05</v>
      </c>
      <c r="H587" s="11">
        <v>0.05</v>
      </c>
      <c r="I587" s="11">
        <v>0.05</v>
      </c>
      <c r="J587" s="11">
        <v>0.05</v>
      </c>
      <c r="K587" s="11">
        <v>0.05</v>
      </c>
      <c r="L587" s="11">
        <v>0.05</v>
      </c>
      <c r="M587" s="11">
        <v>0.05</v>
      </c>
      <c r="N587" s="11">
        <v>0.05</v>
      </c>
      <c r="O587" s="11">
        <v>0.05</v>
      </c>
      <c r="P587" s="11">
        <v>0.05</v>
      </c>
      <c r="Q587" s="11">
        <v>0.05</v>
      </c>
      <c r="R587" s="11">
        <v>0.05</v>
      </c>
      <c r="S587" s="11">
        <v>0.05</v>
      </c>
      <c r="T587" s="6">
        <f t="shared" si="18"/>
        <v>4.9999999999999996E-2</v>
      </c>
      <c r="U587" s="1">
        <v>22</v>
      </c>
      <c r="V587" t="s">
        <v>903</v>
      </c>
      <c r="W587">
        <v>19</v>
      </c>
      <c r="X587" t="s">
        <v>903</v>
      </c>
      <c r="Y587" s="1">
        <v>0</v>
      </c>
      <c r="Z587" s="1">
        <v>0</v>
      </c>
      <c r="AA587" s="26" t="str">
        <f t="shared" si="19"/>
        <v>22.0.0</v>
      </c>
    </row>
    <row r="588" spans="1:27" hidden="1" x14ac:dyDescent="0.2">
      <c r="B588" t="s">
        <v>427</v>
      </c>
      <c r="C588" t="s">
        <v>9</v>
      </c>
      <c r="D588" t="s">
        <v>6</v>
      </c>
      <c r="E588" t="s">
        <v>428</v>
      </c>
      <c r="F588" t="s">
        <v>3066</v>
      </c>
      <c r="G588" s="11">
        <v>230565.30000000002</v>
      </c>
      <c r="H588" s="11">
        <v>264343.45</v>
      </c>
      <c r="I588" s="11">
        <v>197976.45</v>
      </c>
      <c r="J588" s="11">
        <v>159436.55000000002</v>
      </c>
      <c r="K588" s="11">
        <v>119958.65000000001</v>
      </c>
      <c r="L588" s="11">
        <v>68386.5</v>
      </c>
      <c r="M588" s="11">
        <v>49107.450000000004</v>
      </c>
      <c r="N588" s="11">
        <v>40612.25</v>
      </c>
      <c r="O588" s="11">
        <v>43380.05</v>
      </c>
      <c r="P588" s="11">
        <v>54806.15</v>
      </c>
      <c r="Q588" s="11">
        <v>125046.25</v>
      </c>
      <c r="R588" s="11">
        <v>201673.15</v>
      </c>
      <c r="S588" s="11">
        <v>246337.35</v>
      </c>
      <c r="T588" s="6">
        <f t="shared" si="18"/>
        <v>130264.85208333332</v>
      </c>
      <c r="U588" s="1">
        <v>22</v>
      </c>
      <c r="V588" t="s">
        <v>903</v>
      </c>
      <c r="W588">
        <v>19</v>
      </c>
      <c r="X588" t="s">
        <v>903</v>
      </c>
      <c r="Y588" s="1">
        <v>0</v>
      </c>
      <c r="Z588" s="1">
        <v>0</v>
      </c>
      <c r="AA588" s="26" t="str">
        <f t="shared" si="19"/>
        <v>22.0.0</v>
      </c>
    </row>
    <row r="589" spans="1:27" hidden="1" x14ac:dyDescent="0.2">
      <c r="B589" t="s">
        <v>427</v>
      </c>
      <c r="C589" t="s">
        <v>13</v>
      </c>
      <c r="D589" t="s">
        <v>13</v>
      </c>
      <c r="E589" t="s">
        <v>428</v>
      </c>
      <c r="F589" t="s">
        <v>3067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1">
        <v>0</v>
      </c>
      <c r="S589" s="11">
        <v>0</v>
      </c>
      <c r="T589" s="6">
        <f t="shared" si="18"/>
        <v>0</v>
      </c>
      <c r="U589" s="1"/>
      <c r="V589" t="s">
        <v>903</v>
      </c>
      <c r="W589">
        <v>19</v>
      </c>
      <c r="X589" t="s">
        <v>903</v>
      </c>
      <c r="Y589" s="1"/>
      <c r="Z589" s="1"/>
      <c r="AA589" s="26"/>
    </row>
    <row r="590" spans="1:27" hidden="1" x14ac:dyDescent="0.2">
      <c r="B590" t="s">
        <v>1300</v>
      </c>
      <c r="C590" t="s">
        <v>13</v>
      </c>
      <c r="D590" t="s">
        <v>13</v>
      </c>
      <c r="E590" t="s">
        <v>1301</v>
      </c>
      <c r="F590" t="s">
        <v>3068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6">
        <f t="shared" si="18"/>
        <v>0</v>
      </c>
      <c r="U590" s="1"/>
      <c r="V590" t="s">
        <v>903</v>
      </c>
      <c r="W590">
        <v>19</v>
      </c>
      <c r="X590" t="s">
        <v>903</v>
      </c>
      <c r="Y590" s="1"/>
      <c r="Z590" s="1"/>
      <c r="AA590" s="26"/>
    </row>
    <row r="591" spans="1:27" hidden="1" x14ac:dyDescent="0.2">
      <c r="B591" t="s">
        <v>429</v>
      </c>
      <c r="C591" t="s">
        <v>9</v>
      </c>
      <c r="D591" t="s">
        <v>4</v>
      </c>
      <c r="E591" t="s">
        <v>430</v>
      </c>
      <c r="F591" t="s">
        <v>3069</v>
      </c>
      <c r="G591" s="11">
        <v>103608</v>
      </c>
      <c r="H591" s="11">
        <v>101824</v>
      </c>
      <c r="I591" s="11">
        <v>100040</v>
      </c>
      <c r="J591" s="11">
        <v>98256</v>
      </c>
      <c r="K591" s="11">
        <v>96472</v>
      </c>
      <c r="L591" s="11">
        <v>94688</v>
      </c>
      <c r="M591" s="11">
        <v>92904</v>
      </c>
      <c r="N591" s="11">
        <v>91120</v>
      </c>
      <c r="O591" s="11">
        <v>89336</v>
      </c>
      <c r="P591" s="11">
        <v>87552</v>
      </c>
      <c r="Q591" s="11">
        <v>85768</v>
      </c>
      <c r="R591" s="11">
        <v>83984</v>
      </c>
      <c r="S591" s="11">
        <v>82200</v>
      </c>
      <c r="T591" s="6">
        <f t="shared" si="18"/>
        <v>92904</v>
      </c>
      <c r="U591" s="1">
        <v>48</v>
      </c>
      <c r="V591" t="s">
        <v>903</v>
      </c>
      <c r="W591">
        <v>19</v>
      </c>
      <c r="X591" t="s">
        <v>903</v>
      </c>
      <c r="Y591" s="1">
        <v>0</v>
      </c>
      <c r="Z591" s="1">
        <v>0</v>
      </c>
      <c r="AA591" s="26" t="str">
        <f t="shared" si="19"/>
        <v>48.0.0</v>
      </c>
    </row>
    <row r="592" spans="1:27" hidden="1" x14ac:dyDescent="0.2">
      <c r="B592" t="s">
        <v>429</v>
      </c>
      <c r="C592" t="s">
        <v>9</v>
      </c>
      <c r="D592" t="s">
        <v>6</v>
      </c>
      <c r="E592" t="s">
        <v>430</v>
      </c>
      <c r="F592" t="s">
        <v>3070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6">
        <f t="shared" si="18"/>
        <v>0</v>
      </c>
      <c r="U592" s="1"/>
      <c r="V592" t="s">
        <v>903</v>
      </c>
      <c r="W592">
        <v>19</v>
      </c>
      <c r="X592" t="s">
        <v>903</v>
      </c>
      <c r="Y592" s="1"/>
      <c r="Z592" s="1"/>
      <c r="AA592" s="26"/>
    </row>
    <row r="593" spans="1:27" hidden="1" x14ac:dyDescent="0.2">
      <c r="B593" t="s">
        <v>429</v>
      </c>
      <c r="C593" t="s">
        <v>13</v>
      </c>
      <c r="D593" t="s">
        <v>13</v>
      </c>
      <c r="E593" t="s">
        <v>430</v>
      </c>
      <c r="F593" t="s">
        <v>3071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  <c r="T593" s="6">
        <f t="shared" si="18"/>
        <v>0</v>
      </c>
      <c r="U593" s="1"/>
      <c r="V593" t="s">
        <v>903</v>
      </c>
      <c r="W593">
        <v>19</v>
      </c>
      <c r="X593" t="s">
        <v>903</v>
      </c>
      <c r="Y593" s="1"/>
      <c r="Z593" s="1"/>
      <c r="AA593" s="26"/>
    </row>
    <row r="594" spans="1:27" hidden="1" x14ac:dyDescent="0.2">
      <c r="B594" t="s">
        <v>1302</v>
      </c>
      <c r="C594" t="s">
        <v>13</v>
      </c>
      <c r="D594" t="s">
        <v>13</v>
      </c>
      <c r="E594" t="s">
        <v>1303</v>
      </c>
      <c r="F594" t="s">
        <v>3072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6">
        <f t="shared" si="18"/>
        <v>0</v>
      </c>
      <c r="U594" s="1"/>
      <c r="V594" t="s">
        <v>903</v>
      </c>
      <c r="W594">
        <v>19</v>
      </c>
      <c r="X594" t="s">
        <v>903</v>
      </c>
      <c r="Y594" s="1"/>
      <c r="Z594" s="1"/>
      <c r="AA594" s="26"/>
    </row>
    <row r="595" spans="1:27" x14ac:dyDescent="0.2">
      <c r="A595">
        <v>106</v>
      </c>
      <c r="B595" t="s">
        <v>431</v>
      </c>
      <c r="C595" t="s">
        <v>7</v>
      </c>
      <c r="D595" t="s">
        <v>4</v>
      </c>
      <c r="E595" t="s">
        <v>432</v>
      </c>
      <c r="F595" t="s">
        <v>3073</v>
      </c>
      <c r="G595" s="11">
        <v>77068.62</v>
      </c>
      <c r="H595" s="11">
        <v>77068.62</v>
      </c>
      <c r="I595" s="11">
        <v>77068.62</v>
      </c>
      <c r="J595" s="11">
        <v>77068.62</v>
      </c>
      <c r="K595" s="11">
        <v>73568.62</v>
      </c>
      <c r="L595" s="11">
        <v>73568.62</v>
      </c>
      <c r="M595" s="11">
        <v>73568.62</v>
      </c>
      <c r="N595" s="11">
        <v>73568.62</v>
      </c>
      <c r="O595" s="11">
        <v>73568.62</v>
      </c>
      <c r="P595" s="11">
        <v>73568.62</v>
      </c>
      <c r="Q595" s="11">
        <v>73568.62</v>
      </c>
      <c r="R595" s="11">
        <v>61318.62</v>
      </c>
      <c r="S595" s="11">
        <v>61318.62</v>
      </c>
      <c r="T595" s="6">
        <f t="shared" si="18"/>
        <v>73058.203333333324</v>
      </c>
      <c r="U595" s="1">
        <v>0</v>
      </c>
      <c r="V595" t="s">
        <v>903</v>
      </c>
      <c r="W595">
        <v>19</v>
      </c>
      <c r="X595" t="s">
        <v>903</v>
      </c>
      <c r="Y595" s="1">
        <v>4</v>
      </c>
      <c r="Z595" s="1" t="s">
        <v>5370</v>
      </c>
      <c r="AA595" s="26" t="str">
        <f t="shared" si="19"/>
        <v>0.4.ED.AN</v>
      </c>
    </row>
    <row r="596" spans="1:27" x14ac:dyDescent="0.2">
      <c r="A596">
        <v>107</v>
      </c>
      <c r="B596" t="s">
        <v>431</v>
      </c>
      <c r="C596" t="s">
        <v>9</v>
      </c>
      <c r="D596" t="s">
        <v>4</v>
      </c>
      <c r="E596" t="s">
        <v>432</v>
      </c>
      <c r="F596" t="s">
        <v>3074</v>
      </c>
      <c r="G596" s="11">
        <v>160161.45000000001</v>
      </c>
      <c r="H596" s="11">
        <v>154755.11000000002</v>
      </c>
      <c r="I596" s="11">
        <v>154755.11000000002</v>
      </c>
      <c r="J596" s="11">
        <v>49755.11</v>
      </c>
      <c r="K596" s="11">
        <v>49755.11</v>
      </c>
      <c r="L596" s="11">
        <v>76005.11</v>
      </c>
      <c r="M596" s="11">
        <v>88605.11</v>
      </c>
      <c r="N596" s="11">
        <v>93505.11</v>
      </c>
      <c r="O596" s="11">
        <v>126755.11</v>
      </c>
      <c r="P596" s="11">
        <v>126755.11</v>
      </c>
      <c r="Q596" s="11">
        <v>126755.11</v>
      </c>
      <c r="R596" s="11">
        <v>118005.11</v>
      </c>
      <c r="S596" s="11">
        <v>14755.11</v>
      </c>
      <c r="T596" s="6">
        <f t="shared" si="18"/>
        <v>104405.37416666666</v>
      </c>
      <c r="U596" s="1">
        <v>0</v>
      </c>
      <c r="V596" t="s">
        <v>903</v>
      </c>
      <c r="W596">
        <v>19</v>
      </c>
      <c r="X596" t="s">
        <v>903</v>
      </c>
      <c r="Y596" s="1">
        <v>4</v>
      </c>
      <c r="Z596" s="1" t="s">
        <v>5375</v>
      </c>
      <c r="AA596" s="26" t="str">
        <f t="shared" si="19"/>
        <v>0.4.GD.AN</v>
      </c>
    </row>
    <row r="597" spans="1:27" x14ac:dyDescent="0.2">
      <c r="A597">
        <v>108</v>
      </c>
      <c r="B597" t="s">
        <v>431</v>
      </c>
      <c r="C597" t="s">
        <v>9</v>
      </c>
      <c r="D597" t="s">
        <v>10</v>
      </c>
      <c r="E597" t="s">
        <v>432</v>
      </c>
      <c r="F597" t="s">
        <v>3075</v>
      </c>
      <c r="G597" s="11">
        <v>167601</v>
      </c>
      <c r="H597" s="11">
        <v>167601</v>
      </c>
      <c r="I597" s="11">
        <v>167601</v>
      </c>
      <c r="J597" s="11">
        <v>167601</v>
      </c>
      <c r="K597" s="11">
        <v>167601</v>
      </c>
      <c r="L597" s="11">
        <v>167601</v>
      </c>
      <c r="M597" s="11">
        <v>167601</v>
      </c>
      <c r="N597" s="11">
        <v>167601</v>
      </c>
      <c r="O597" s="11">
        <v>167601</v>
      </c>
      <c r="P597" s="11">
        <v>167601</v>
      </c>
      <c r="Q597" s="11">
        <v>167601</v>
      </c>
      <c r="R597" s="11">
        <v>167601</v>
      </c>
      <c r="S597" s="11">
        <v>167601</v>
      </c>
      <c r="T597" s="6">
        <f t="shared" si="18"/>
        <v>167601</v>
      </c>
      <c r="U597" s="1">
        <v>0</v>
      </c>
      <c r="V597" t="s">
        <v>903</v>
      </c>
      <c r="W597">
        <v>19</v>
      </c>
      <c r="X597" t="s">
        <v>903</v>
      </c>
      <c r="Y597" s="1">
        <v>1</v>
      </c>
      <c r="Z597" s="1" t="s">
        <v>5377</v>
      </c>
      <c r="AA597" s="26" t="str">
        <f t="shared" si="19"/>
        <v>0.1.GD.OR</v>
      </c>
    </row>
    <row r="598" spans="1:27" x14ac:dyDescent="0.2">
      <c r="A598">
        <v>109</v>
      </c>
      <c r="B598" t="s">
        <v>431</v>
      </c>
      <c r="C598" t="s">
        <v>9</v>
      </c>
      <c r="D598" t="s">
        <v>12</v>
      </c>
      <c r="E598" t="s">
        <v>432</v>
      </c>
      <c r="F598" t="s">
        <v>3076</v>
      </c>
      <c r="G598" s="11">
        <v>-160041.18</v>
      </c>
      <c r="H598" s="11">
        <v>-160041.18</v>
      </c>
      <c r="I598" s="11">
        <v>-160041.18</v>
      </c>
      <c r="J598" s="11">
        <v>-160041.18</v>
      </c>
      <c r="K598" s="11">
        <v>-160041.18</v>
      </c>
      <c r="L598" s="11">
        <v>-160041.18</v>
      </c>
      <c r="M598" s="11">
        <v>-160041.18</v>
      </c>
      <c r="N598" s="11">
        <v>-160041.18</v>
      </c>
      <c r="O598" s="11">
        <v>-160041.18</v>
      </c>
      <c r="P598" s="11">
        <v>-160041.18</v>
      </c>
      <c r="Q598" s="11">
        <v>-160041.18</v>
      </c>
      <c r="R598" s="11">
        <v>-160041.18</v>
      </c>
      <c r="S598" s="11">
        <v>-160041.18</v>
      </c>
      <c r="T598" s="6">
        <f t="shared" si="18"/>
        <v>-160041.17999999996</v>
      </c>
      <c r="U598" s="1">
        <v>0</v>
      </c>
      <c r="V598" t="s">
        <v>903</v>
      </c>
      <c r="W598">
        <v>19</v>
      </c>
      <c r="X598" t="s">
        <v>903</v>
      </c>
      <c r="Y598" s="1">
        <v>1</v>
      </c>
      <c r="Z598" s="1" t="s">
        <v>5377</v>
      </c>
      <c r="AA598" s="26" t="str">
        <f t="shared" si="19"/>
        <v>0.1.GD.OR</v>
      </c>
    </row>
    <row r="599" spans="1:27" hidden="1" x14ac:dyDescent="0.2">
      <c r="B599" t="s">
        <v>1304</v>
      </c>
      <c r="C599" t="s">
        <v>13</v>
      </c>
      <c r="D599" t="s">
        <v>13</v>
      </c>
      <c r="E599" t="s">
        <v>1305</v>
      </c>
      <c r="F599" t="s">
        <v>3077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6">
        <f t="shared" si="18"/>
        <v>0</v>
      </c>
      <c r="U599" s="1"/>
      <c r="V599" t="s">
        <v>903</v>
      </c>
      <c r="W599">
        <v>19</v>
      </c>
      <c r="X599" t="s">
        <v>903</v>
      </c>
      <c r="Y599" s="1"/>
      <c r="Z599" s="1"/>
      <c r="AA599" s="26"/>
    </row>
    <row r="600" spans="1:27" hidden="1" x14ac:dyDescent="0.2">
      <c r="B600" t="s">
        <v>433</v>
      </c>
      <c r="C600" t="s">
        <v>7</v>
      </c>
      <c r="D600" t="s">
        <v>6</v>
      </c>
      <c r="E600" t="s">
        <v>434</v>
      </c>
      <c r="F600" t="s">
        <v>3078</v>
      </c>
      <c r="G600" s="11">
        <v>238819.4</v>
      </c>
      <c r="H600" s="11">
        <v>238177.5</v>
      </c>
      <c r="I600" s="11">
        <v>237535.6</v>
      </c>
      <c r="J600" s="11">
        <v>236893.7</v>
      </c>
      <c r="K600" s="11">
        <v>236251.80000000002</v>
      </c>
      <c r="L600" s="11">
        <v>235609.9</v>
      </c>
      <c r="M600" s="11">
        <v>234968</v>
      </c>
      <c r="N600" s="11">
        <v>234326.1</v>
      </c>
      <c r="O600" s="11">
        <v>233684.2</v>
      </c>
      <c r="P600" s="11">
        <v>233042.30000000002</v>
      </c>
      <c r="Q600" s="11">
        <v>232400.4</v>
      </c>
      <c r="R600" s="11">
        <v>231758.5</v>
      </c>
      <c r="S600" s="11">
        <v>231116.6</v>
      </c>
      <c r="T600" s="6">
        <f t="shared" si="18"/>
        <v>234968</v>
      </c>
      <c r="U600" s="1">
        <v>22</v>
      </c>
      <c r="V600" t="s">
        <v>903</v>
      </c>
      <c r="W600">
        <v>19</v>
      </c>
      <c r="X600" t="s">
        <v>903</v>
      </c>
      <c r="Y600" s="1">
        <v>0</v>
      </c>
      <c r="Z600" s="1">
        <v>0</v>
      </c>
      <c r="AA600" s="26" t="str">
        <f t="shared" si="19"/>
        <v>22.0.0</v>
      </c>
    </row>
    <row r="601" spans="1:27" hidden="1" x14ac:dyDescent="0.2">
      <c r="B601" t="s">
        <v>435</v>
      </c>
      <c r="C601" t="s">
        <v>7</v>
      </c>
      <c r="D601" t="s">
        <v>4</v>
      </c>
      <c r="E601" t="s">
        <v>436</v>
      </c>
      <c r="F601" t="s">
        <v>3079</v>
      </c>
      <c r="G601" s="11">
        <v>5878.97</v>
      </c>
      <c r="H601" s="11">
        <v>5878.97</v>
      </c>
      <c r="I601" s="11">
        <v>5878.97</v>
      </c>
      <c r="J601" s="11">
        <v>5878.97</v>
      </c>
      <c r="K601" s="11">
        <v>5878.97</v>
      </c>
      <c r="L601" s="11">
        <v>5878.97</v>
      </c>
      <c r="M601" s="11">
        <v>5873.71</v>
      </c>
      <c r="N601" s="11">
        <v>5873.71</v>
      </c>
      <c r="O601" s="11">
        <v>5873.71</v>
      </c>
      <c r="P601" s="11">
        <v>5873.71</v>
      </c>
      <c r="Q601" s="11">
        <v>5873.71</v>
      </c>
      <c r="R601" s="11">
        <v>5873.71</v>
      </c>
      <c r="S601" s="11">
        <v>5873.71</v>
      </c>
      <c r="T601" s="6">
        <f t="shared" si="18"/>
        <v>5876.1208333333334</v>
      </c>
      <c r="U601" s="1">
        <v>22</v>
      </c>
      <c r="V601" t="s">
        <v>903</v>
      </c>
      <c r="W601">
        <v>19</v>
      </c>
      <c r="X601" t="s">
        <v>903</v>
      </c>
      <c r="Y601" s="1">
        <v>0</v>
      </c>
      <c r="Z601" s="1">
        <v>0</v>
      </c>
      <c r="AA601" s="26" t="str">
        <f t="shared" si="19"/>
        <v>22.0.0</v>
      </c>
    </row>
    <row r="602" spans="1:27" hidden="1" x14ac:dyDescent="0.2">
      <c r="B602" t="s">
        <v>437</v>
      </c>
      <c r="C602" t="s">
        <v>7</v>
      </c>
      <c r="D602" t="s">
        <v>5</v>
      </c>
      <c r="E602" t="s">
        <v>438</v>
      </c>
      <c r="F602" t="s">
        <v>3080</v>
      </c>
      <c r="G602" s="11">
        <v>119562.8</v>
      </c>
      <c r="H602" s="11">
        <v>124948.6</v>
      </c>
      <c r="I602" s="11">
        <v>130334.40000000001</v>
      </c>
      <c r="J602" s="11">
        <v>135720.20000000001</v>
      </c>
      <c r="K602" s="11">
        <v>141106</v>
      </c>
      <c r="L602" s="11">
        <v>146491.80000000002</v>
      </c>
      <c r="M602" s="11">
        <v>151877.6</v>
      </c>
      <c r="N602" s="11">
        <v>157263.4</v>
      </c>
      <c r="O602" s="11">
        <v>162649.20000000001</v>
      </c>
      <c r="P602" s="11">
        <v>168035</v>
      </c>
      <c r="Q602" s="11">
        <v>173420.80000000002</v>
      </c>
      <c r="R602" s="11">
        <v>178806.6</v>
      </c>
      <c r="S602" s="11">
        <v>184192.4</v>
      </c>
      <c r="T602" s="6">
        <f t="shared" si="18"/>
        <v>151877.6</v>
      </c>
      <c r="U602" s="1">
        <v>22</v>
      </c>
      <c r="V602" t="s">
        <v>903</v>
      </c>
      <c r="W602">
        <v>19</v>
      </c>
      <c r="X602" t="s">
        <v>903</v>
      </c>
      <c r="Y602" s="1">
        <v>0</v>
      </c>
      <c r="Z602" s="1">
        <v>0</v>
      </c>
      <c r="AA602" s="26" t="str">
        <f t="shared" si="19"/>
        <v>22.0.0</v>
      </c>
    </row>
    <row r="603" spans="1:27" hidden="1" x14ac:dyDescent="0.2">
      <c r="B603" t="s">
        <v>437</v>
      </c>
      <c r="C603" t="s">
        <v>7</v>
      </c>
      <c r="D603" t="s">
        <v>6</v>
      </c>
      <c r="E603" t="s">
        <v>438</v>
      </c>
      <c r="F603" t="s">
        <v>3081</v>
      </c>
      <c r="G603" s="11">
        <v>256073.5</v>
      </c>
      <c r="H603" s="11">
        <v>260539.85</v>
      </c>
      <c r="I603" s="11">
        <v>265006.2</v>
      </c>
      <c r="J603" s="11">
        <v>269472.55</v>
      </c>
      <c r="K603" s="11">
        <v>273938.90000000002</v>
      </c>
      <c r="L603" s="11">
        <v>278405.25</v>
      </c>
      <c r="M603" s="11">
        <v>282871.60000000003</v>
      </c>
      <c r="N603" s="11">
        <v>287337.95</v>
      </c>
      <c r="O603" s="11">
        <v>291804.3</v>
      </c>
      <c r="P603" s="11">
        <v>296270.65000000002</v>
      </c>
      <c r="Q603" s="11">
        <v>300737</v>
      </c>
      <c r="R603" s="11">
        <v>305203.35000000003</v>
      </c>
      <c r="S603" s="11">
        <v>309669.7</v>
      </c>
      <c r="T603" s="6">
        <f t="shared" si="18"/>
        <v>282871.60000000003</v>
      </c>
      <c r="U603" s="1">
        <v>22</v>
      </c>
      <c r="V603" t="s">
        <v>903</v>
      </c>
      <c r="W603">
        <v>19</v>
      </c>
      <c r="X603" t="s">
        <v>903</v>
      </c>
      <c r="Y603" s="1">
        <v>0</v>
      </c>
      <c r="Z603" s="1">
        <v>0</v>
      </c>
      <c r="AA603" s="26" t="str">
        <f t="shared" si="19"/>
        <v>22.0.0</v>
      </c>
    </row>
    <row r="604" spans="1:27" hidden="1" x14ac:dyDescent="0.2">
      <c r="B604" t="s">
        <v>439</v>
      </c>
      <c r="C604" t="s">
        <v>9</v>
      </c>
      <c r="D604" t="s">
        <v>12</v>
      </c>
      <c r="E604" t="s">
        <v>440</v>
      </c>
      <c r="F604" t="s">
        <v>3082</v>
      </c>
      <c r="G604" s="11">
        <v>-24665</v>
      </c>
      <c r="H604" s="11">
        <v>-24706</v>
      </c>
      <c r="I604" s="11">
        <v>-24747</v>
      </c>
      <c r="J604" s="11">
        <v>-24788</v>
      </c>
      <c r="K604" s="11">
        <v>-24830</v>
      </c>
      <c r="L604" s="11">
        <v>-24872</v>
      </c>
      <c r="M604" s="11">
        <v>-24913</v>
      </c>
      <c r="N604" s="11">
        <v>-24955</v>
      </c>
      <c r="O604" s="11">
        <v>-24997</v>
      </c>
      <c r="P604" s="11">
        <v>-25039</v>
      </c>
      <c r="Q604" s="11">
        <v>-25081</v>
      </c>
      <c r="R604" s="11">
        <v>-25123</v>
      </c>
      <c r="S604" s="11">
        <v>-25165</v>
      </c>
      <c r="T604" s="6">
        <f t="shared" si="18"/>
        <v>-24913.833333333332</v>
      </c>
      <c r="U604" s="1">
        <v>22</v>
      </c>
      <c r="V604" t="s">
        <v>903</v>
      </c>
      <c r="W604">
        <v>19</v>
      </c>
      <c r="X604" t="s">
        <v>903</v>
      </c>
      <c r="Y604" s="1">
        <v>0</v>
      </c>
      <c r="Z604" s="1">
        <v>0</v>
      </c>
      <c r="AA604" s="26" t="str">
        <f t="shared" si="19"/>
        <v>22.0.0</v>
      </c>
    </row>
    <row r="605" spans="1:27" hidden="1" x14ac:dyDescent="0.2">
      <c r="B605" t="s">
        <v>1306</v>
      </c>
      <c r="C605" t="s">
        <v>13</v>
      </c>
      <c r="D605" t="s">
        <v>13</v>
      </c>
      <c r="E605" t="s">
        <v>1307</v>
      </c>
      <c r="F605" t="s">
        <v>3083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6">
        <f t="shared" si="18"/>
        <v>0</v>
      </c>
      <c r="U605" s="1"/>
      <c r="V605" t="s">
        <v>903</v>
      </c>
      <c r="W605">
        <v>19</v>
      </c>
      <c r="X605" t="s">
        <v>903</v>
      </c>
      <c r="Y605" s="1"/>
      <c r="Z605" s="1"/>
      <c r="AA605" s="26"/>
    </row>
    <row r="606" spans="1:27" hidden="1" x14ac:dyDescent="0.2">
      <c r="B606" t="s">
        <v>1308</v>
      </c>
      <c r="C606" t="s">
        <v>13</v>
      </c>
      <c r="D606" t="s">
        <v>13</v>
      </c>
      <c r="E606" t="s">
        <v>1309</v>
      </c>
      <c r="F606" t="s">
        <v>3084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6">
        <f t="shared" si="18"/>
        <v>0</v>
      </c>
      <c r="U606" s="1"/>
      <c r="V606" t="s">
        <v>903</v>
      </c>
      <c r="W606">
        <v>19</v>
      </c>
      <c r="X606" t="s">
        <v>903</v>
      </c>
      <c r="Y606" s="1"/>
      <c r="Z606" s="1"/>
      <c r="AA606" s="26"/>
    </row>
    <row r="607" spans="1:27" hidden="1" x14ac:dyDescent="0.2">
      <c r="B607" t="s">
        <v>441</v>
      </c>
      <c r="C607" t="s">
        <v>13</v>
      </c>
      <c r="D607" t="s">
        <v>13</v>
      </c>
      <c r="E607" t="s">
        <v>442</v>
      </c>
      <c r="F607" t="s">
        <v>3085</v>
      </c>
      <c r="G607" s="11">
        <v>430268</v>
      </c>
      <c r="H607" s="11">
        <v>430268</v>
      </c>
      <c r="I607" s="11">
        <v>430268</v>
      </c>
      <c r="J607" s="11">
        <v>430268</v>
      </c>
      <c r="K607" s="11">
        <v>430268</v>
      </c>
      <c r="L607" s="11">
        <v>430268</v>
      </c>
      <c r="M607" s="11">
        <v>430268</v>
      </c>
      <c r="N607" s="11">
        <v>430268</v>
      </c>
      <c r="O607" s="11">
        <v>430268</v>
      </c>
      <c r="P607" s="11">
        <v>430268</v>
      </c>
      <c r="Q607" s="11">
        <v>430268</v>
      </c>
      <c r="R607" s="11">
        <v>430268</v>
      </c>
      <c r="S607" s="11">
        <v>430268</v>
      </c>
      <c r="T607" s="6">
        <f t="shared" si="18"/>
        <v>430268</v>
      </c>
      <c r="U607" s="1">
        <v>22</v>
      </c>
      <c r="V607" t="s">
        <v>903</v>
      </c>
      <c r="W607">
        <v>19</v>
      </c>
      <c r="X607" t="s">
        <v>903</v>
      </c>
      <c r="Y607" s="1">
        <v>0</v>
      </c>
      <c r="Z607" s="1">
        <v>0</v>
      </c>
      <c r="AA607" s="26" t="str">
        <f t="shared" si="19"/>
        <v>22.0.0</v>
      </c>
    </row>
    <row r="608" spans="1:27" hidden="1" x14ac:dyDescent="0.2">
      <c r="B608" t="s">
        <v>1310</v>
      </c>
      <c r="C608" t="s">
        <v>7</v>
      </c>
      <c r="D608" t="s">
        <v>4</v>
      </c>
      <c r="E608" t="s">
        <v>1311</v>
      </c>
      <c r="F608" t="s">
        <v>3086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6">
        <f t="shared" si="18"/>
        <v>0</v>
      </c>
      <c r="U608" s="1"/>
      <c r="V608" t="s">
        <v>903</v>
      </c>
      <c r="W608">
        <v>19</v>
      </c>
      <c r="X608" t="s">
        <v>903</v>
      </c>
      <c r="Y608" s="1"/>
      <c r="Z608" s="1"/>
      <c r="AA608" s="26"/>
    </row>
    <row r="609" spans="2:27" hidden="1" x14ac:dyDescent="0.2">
      <c r="B609" t="s">
        <v>1538</v>
      </c>
      <c r="C609" t="s">
        <v>7</v>
      </c>
      <c r="D609" t="s">
        <v>5</v>
      </c>
      <c r="E609" t="s">
        <v>1539</v>
      </c>
      <c r="F609" t="s">
        <v>3087</v>
      </c>
      <c r="G609" s="11">
        <v>0</v>
      </c>
      <c r="H609" s="11">
        <v>0</v>
      </c>
      <c r="I609" s="11">
        <v>0</v>
      </c>
      <c r="J609" s="11">
        <v>1346291.8</v>
      </c>
      <c r="K609" s="11">
        <v>1346291.8</v>
      </c>
      <c r="L609" s="11">
        <v>1346291.8</v>
      </c>
      <c r="M609" s="11">
        <v>1350785.05</v>
      </c>
      <c r="N609" s="11">
        <v>1351910.7</v>
      </c>
      <c r="O609" s="11">
        <v>1353037.29</v>
      </c>
      <c r="P609" s="11">
        <v>1354164.82</v>
      </c>
      <c r="Q609" s="11">
        <v>1283631.8400000001</v>
      </c>
      <c r="R609" s="11">
        <v>1254152.83</v>
      </c>
      <c r="S609" s="11">
        <v>1160126.4099999999</v>
      </c>
      <c r="T609" s="6">
        <f t="shared" si="18"/>
        <v>1047218.4279166666</v>
      </c>
      <c r="U609" s="1">
        <v>23</v>
      </c>
      <c r="V609" t="s">
        <v>903</v>
      </c>
      <c r="W609">
        <v>19</v>
      </c>
      <c r="X609" t="s">
        <v>903</v>
      </c>
      <c r="Y609" s="1">
        <v>0</v>
      </c>
      <c r="Z609" s="1">
        <v>0</v>
      </c>
      <c r="AA609" s="26" t="str">
        <f t="shared" si="19"/>
        <v>23.0.0</v>
      </c>
    </row>
    <row r="610" spans="2:27" hidden="1" x14ac:dyDescent="0.2">
      <c r="B610" t="s">
        <v>443</v>
      </c>
      <c r="C610" t="s">
        <v>7</v>
      </c>
      <c r="D610" t="s">
        <v>5</v>
      </c>
      <c r="E610" t="s">
        <v>444</v>
      </c>
      <c r="F610" t="s">
        <v>3088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6">
        <f t="shared" ref="T610:T641" si="20">(G610+S610+SUM(H610:R610)*2)/24</f>
        <v>0</v>
      </c>
      <c r="U610" s="1">
        <v>22</v>
      </c>
      <c r="V610" t="s">
        <v>903</v>
      </c>
      <c r="W610">
        <v>19</v>
      </c>
      <c r="X610" t="s">
        <v>903</v>
      </c>
      <c r="Y610" s="1">
        <v>0</v>
      </c>
      <c r="Z610" s="1">
        <v>0</v>
      </c>
      <c r="AA610" s="26" t="str">
        <f t="shared" si="19"/>
        <v>22.0.0</v>
      </c>
    </row>
    <row r="611" spans="2:27" hidden="1" x14ac:dyDescent="0.2">
      <c r="B611" t="s">
        <v>443</v>
      </c>
      <c r="C611" t="s">
        <v>9</v>
      </c>
      <c r="D611" t="s">
        <v>5</v>
      </c>
      <c r="E611" t="s">
        <v>444</v>
      </c>
      <c r="F611" t="s">
        <v>3089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6">
        <f t="shared" si="20"/>
        <v>0</v>
      </c>
      <c r="U611" s="1">
        <v>22</v>
      </c>
      <c r="V611" t="s">
        <v>903</v>
      </c>
      <c r="W611">
        <v>19</v>
      </c>
      <c r="X611" t="s">
        <v>903</v>
      </c>
      <c r="Y611" s="1">
        <v>0</v>
      </c>
      <c r="Z611" s="1">
        <v>0</v>
      </c>
      <c r="AA611" s="26" t="str">
        <f t="shared" si="19"/>
        <v>22.0.0</v>
      </c>
    </row>
    <row r="612" spans="2:27" hidden="1" x14ac:dyDescent="0.2">
      <c r="B612" t="s">
        <v>980</v>
      </c>
      <c r="C612" t="s">
        <v>7</v>
      </c>
      <c r="D612" t="s">
        <v>6</v>
      </c>
      <c r="E612" t="s">
        <v>981</v>
      </c>
      <c r="F612" t="s">
        <v>3090</v>
      </c>
      <c r="G612" s="11">
        <v>32627.61</v>
      </c>
      <c r="H612" s="11">
        <v>32627.61</v>
      </c>
      <c r="I612" s="11">
        <v>0.01</v>
      </c>
      <c r="J612" s="11">
        <v>0.01</v>
      </c>
      <c r="K612" s="11">
        <v>0.01</v>
      </c>
      <c r="L612" s="11">
        <v>0.01</v>
      </c>
      <c r="M612" s="11">
        <v>0.01</v>
      </c>
      <c r="N612" s="11">
        <v>0.01</v>
      </c>
      <c r="O612" s="11">
        <v>0.01</v>
      </c>
      <c r="P612" s="11">
        <v>0.01</v>
      </c>
      <c r="Q612" s="11">
        <v>0.01</v>
      </c>
      <c r="R612" s="11">
        <v>0.01</v>
      </c>
      <c r="S612" s="11">
        <v>0.01</v>
      </c>
      <c r="T612" s="6">
        <f t="shared" si="20"/>
        <v>4078.4599999999987</v>
      </c>
      <c r="U612" s="1">
        <v>23</v>
      </c>
      <c r="V612" t="s">
        <v>903</v>
      </c>
      <c r="W612">
        <v>19</v>
      </c>
      <c r="X612" t="s">
        <v>903</v>
      </c>
      <c r="Y612" s="1">
        <v>0</v>
      </c>
      <c r="Z612" s="1">
        <v>0</v>
      </c>
      <c r="AA612" s="26" t="str">
        <f t="shared" si="19"/>
        <v>23.0.0</v>
      </c>
    </row>
    <row r="613" spans="2:27" hidden="1" x14ac:dyDescent="0.2">
      <c r="B613" t="s">
        <v>1312</v>
      </c>
      <c r="C613" t="s">
        <v>9</v>
      </c>
      <c r="D613" t="s">
        <v>4</v>
      </c>
      <c r="E613" t="s">
        <v>1313</v>
      </c>
      <c r="F613" t="s">
        <v>3091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6">
        <f t="shared" si="20"/>
        <v>0</v>
      </c>
      <c r="U613" s="1"/>
      <c r="V613" t="s">
        <v>903</v>
      </c>
      <c r="W613">
        <v>19</v>
      </c>
      <c r="X613" t="s">
        <v>903</v>
      </c>
      <c r="Y613" s="1"/>
      <c r="Z613" s="1"/>
      <c r="AA613" s="26"/>
    </row>
    <row r="614" spans="2:27" hidden="1" x14ac:dyDescent="0.2">
      <c r="B614" t="s">
        <v>445</v>
      </c>
      <c r="C614" t="s">
        <v>7</v>
      </c>
      <c r="D614" t="s">
        <v>4</v>
      </c>
      <c r="E614" t="s">
        <v>446</v>
      </c>
      <c r="F614" t="s">
        <v>3092</v>
      </c>
      <c r="G614" s="11">
        <v>16588</v>
      </c>
      <c r="H614" s="11">
        <v>16588</v>
      </c>
      <c r="I614" s="11">
        <v>16588</v>
      </c>
      <c r="J614" s="11">
        <v>16588</v>
      </c>
      <c r="K614" s="11">
        <v>16588</v>
      </c>
      <c r="L614" s="11">
        <v>16588</v>
      </c>
      <c r="M614" s="11">
        <v>16588</v>
      </c>
      <c r="N614" s="11">
        <v>16588</v>
      </c>
      <c r="O614" s="11">
        <v>16588</v>
      </c>
      <c r="P614" s="11">
        <v>-29052</v>
      </c>
      <c r="Q614" s="11">
        <v>0</v>
      </c>
      <c r="R614" s="11">
        <v>0</v>
      </c>
      <c r="S614" s="11">
        <v>0</v>
      </c>
      <c r="T614" s="6">
        <f t="shared" si="20"/>
        <v>9328.8333333333339</v>
      </c>
      <c r="U614" s="1">
        <v>22</v>
      </c>
      <c r="V614" t="s">
        <v>903</v>
      </c>
      <c r="W614">
        <v>19</v>
      </c>
      <c r="X614" t="s">
        <v>903</v>
      </c>
      <c r="Y614" s="1">
        <v>0</v>
      </c>
      <c r="Z614" s="1">
        <v>0</v>
      </c>
      <c r="AA614" s="26" t="str">
        <f t="shared" si="19"/>
        <v>22.0.0</v>
      </c>
    </row>
    <row r="615" spans="2:27" hidden="1" x14ac:dyDescent="0.2">
      <c r="B615" t="s">
        <v>445</v>
      </c>
      <c r="C615" t="s">
        <v>7</v>
      </c>
      <c r="D615" t="s">
        <v>5</v>
      </c>
      <c r="E615" t="s">
        <v>446</v>
      </c>
      <c r="F615" t="s">
        <v>3093</v>
      </c>
      <c r="G615" s="11">
        <v>60086</v>
      </c>
      <c r="H615" s="11">
        <v>60086</v>
      </c>
      <c r="I615" s="11">
        <v>60086</v>
      </c>
      <c r="J615" s="11">
        <v>60086</v>
      </c>
      <c r="K615" s="11">
        <v>60086</v>
      </c>
      <c r="L615" s="11">
        <v>60086</v>
      </c>
      <c r="M615" s="11">
        <v>60086</v>
      </c>
      <c r="N615" s="11">
        <v>60086</v>
      </c>
      <c r="O615" s="11">
        <v>60086</v>
      </c>
      <c r="P615" s="11">
        <v>60086</v>
      </c>
      <c r="Q615" s="11">
        <v>0</v>
      </c>
      <c r="R615" s="11">
        <v>0</v>
      </c>
      <c r="S615" s="11">
        <v>0</v>
      </c>
      <c r="T615" s="6">
        <f t="shared" si="20"/>
        <v>47568.083333333336</v>
      </c>
      <c r="U615" s="1">
        <v>22</v>
      </c>
      <c r="V615" t="s">
        <v>903</v>
      </c>
      <c r="W615">
        <v>19</v>
      </c>
      <c r="X615" t="s">
        <v>903</v>
      </c>
      <c r="Y615" s="1">
        <v>0</v>
      </c>
      <c r="Z615" s="1">
        <v>0</v>
      </c>
      <c r="AA615" s="26" t="str">
        <f t="shared" si="19"/>
        <v>22.0.0</v>
      </c>
    </row>
    <row r="616" spans="2:27" hidden="1" x14ac:dyDescent="0.2">
      <c r="B616" t="s">
        <v>445</v>
      </c>
      <c r="C616" t="s">
        <v>7</v>
      </c>
      <c r="D616" t="s">
        <v>6</v>
      </c>
      <c r="E616" t="s">
        <v>446</v>
      </c>
      <c r="F616" t="s">
        <v>3094</v>
      </c>
      <c r="G616" s="11">
        <v>-6673</v>
      </c>
      <c r="H616" s="11">
        <v>-6673</v>
      </c>
      <c r="I616" s="11">
        <v>-6673</v>
      </c>
      <c r="J616" s="11">
        <v>-6673</v>
      </c>
      <c r="K616" s="11">
        <v>-6673</v>
      </c>
      <c r="L616" s="11">
        <v>-6673</v>
      </c>
      <c r="M616" s="11">
        <v>-6673</v>
      </c>
      <c r="N616" s="11">
        <v>-6673</v>
      </c>
      <c r="O616" s="11">
        <v>-6673</v>
      </c>
      <c r="P616" s="11">
        <v>-6673</v>
      </c>
      <c r="Q616" s="11">
        <v>0</v>
      </c>
      <c r="R616" s="11">
        <v>0</v>
      </c>
      <c r="S616" s="11">
        <v>0</v>
      </c>
      <c r="T616" s="6">
        <f t="shared" si="20"/>
        <v>-5282.791666666667</v>
      </c>
      <c r="U616" s="1">
        <v>22</v>
      </c>
      <c r="V616" t="s">
        <v>903</v>
      </c>
      <c r="W616">
        <v>19</v>
      </c>
      <c r="X616" t="s">
        <v>903</v>
      </c>
      <c r="Y616" s="1">
        <v>0</v>
      </c>
      <c r="Z616" s="1">
        <v>0</v>
      </c>
      <c r="AA616" s="26" t="str">
        <f t="shared" si="19"/>
        <v>22.0.0</v>
      </c>
    </row>
    <row r="617" spans="2:27" hidden="1" x14ac:dyDescent="0.2">
      <c r="B617" t="s">
        <v>447</v>
      </c>
      <c r="C617" t="s">
        <v>7</v>
      </c>
      <c r="D617" t="s">
        <v>5</v>
      </c>
      <c r="E617" t="s">
        <v>448</v>
      </c>
      <c r="F617" t="s">
        <v>3095</v>
      </c>
      <c r="G617" s="11">
        <v>168604.30000000002</v>
      </c>
      <c r="H617" s="11">
        <v>166278.72</v>
      </c>
      <c r="I617" s="11">
        <v>163953.14000000001</v>
      </c>
      <c r="J617" s="11">
        <v>161627.56</v>
      </c>
      <c r="K617" s="11">
        <v>159301.98000000001</v>
      </c>
      <c r="L617" s="11">
        <v>156976.4</v>
      </c>
      <c r="M617" s="11">
        <v>154650.82</v>
      </c>
      <c r="N617" s="11">
        <v>152325.24</v>
      </c>
      <c r="O617" s="11">
        <v>149999.66</v>
      </c>
      <c r="P617" s="11">
        <v>147674.08000000002</v>
      </c>
      <c r="Q617" s="11">
        <v>145348.5</v>
      </c>
      <c r="R617" s="11">
        <v>143022.92000000001</v>
      </c>
      <c r="S617" s="11">
        <v>140697.34</v>
      </c>
      <c r="T617" s="6">
        <f t="shared" si="20"/>
        <v>154650.82</v>
      </c>
      <c r="U617" s="1">
        <v>22</v>
      </c>
      <c r="V617" t="s">
        <v>903</v>
      </c>
      <c r="W617">
        <v>19</v>
      </c>
      <c r="X617" t="s">
        <v>903</v>
      </c>
      <c r="Y617" s="1">
        <v>0</v>
      </c>
      <c r="Z617" s="1">
        <v>0</v>
      </c>
      <c r="AA617" s="26" t="str">
        <f t="shared" si="19"/>
        <v>22.0.0</v>
      </c>
    </row>
    <row r="618" spans="2:27" hidden="1" x14ac:dyDescent="0.2">
      <c r="B618" t="s">
        <v>447</v>
      </c>
      <c r="C618" t="s">
        <v>7</v>
      </c>
      <c r="D618" t="s">
        <v>6</v>
      </c>
      <c r="E618" t="s">
        <v>448</v>
      </c>
      <c r="F618" t="s">
        <v>3096</v>
      </c>
      <c r="G618" s="11">
        <v>530529.35</v>
      </c>
      <c r="H618" s="11">
        <v>523212.04000000004</v>
      </c>
      <c r="I618" s="11">
        <v>515894.73000000004</v>
      </c>
      <c r="J618" s="11">
        <v>508577.42</v>
      </c>
      <c r="K618" s="11">
        <v>501260.11</v>
      </c>
      <c r="L618" s="11">
        <v>493942.8</v>
      </c>
      <c r="M618" s="11">
        <v>486625.49</v>
      </c>
      <c r="N618" s="11">
        <v>479308.18</v>
      </c>
      <c r="O618" s="11">
        <v>471990.87</v>
      </c>
      <c r="P618" s="11">
        <v>464673.56</v>
      </c>
      <c r="Q618" s="11">
        <v>457356.25</v>
      </c>
      <c r="R618" s="11">
        <v>450038.94</v>
      </c>
      <c r="S618" s="11">
        <v>442721.63</v>
      </c>
      <c r="T618" s="6">
        <f t="shared" si="20"/>
        <v>486625.49000000005</v>
      </c>
      <c r="U618" s="1">
        <v>22</v>
      </c>
      <c r="V618" t="s">
        <v>903</v>
      </c>
      <c r="W618">
        <v>19</v>
      </c>
      <c r="X618" t="s">
        <v>903</v>
      </c>
      <c r="Y618" s="1">
        <v>0</v>
      </c>
      <c r="Z618" s="1">
        <v>0</v>
      </c>
      <c r="AA618" s="26" t="str">
        <f t="shared" si="19"/>
        <v>22.0.0</v>
      </c>
    </row>
    <row r="619" spans="2:27" hidden="1" x14ac:dyDescent="0.2">
      <c r="B619" t="s">
        <v>2483</v>
      </c>
      <c r="C619" t="s">
        <v>7</v>
      </c>
      <c r="D619" t="s">
        <v>5</v>
      </c>
      <c r="E619" t="s">
        <v>2482</v>
      </c>
      <c r="F619" t="s">
        <v>3097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0</v>
      </c>
      <c r="Q619" s="11">
        <v>0</v>
      </c>
      <c r="R619" s="11">
        <v>0</v>
      </c>
      <c r="S619" s="11">
        <v>716742.5</v>
      </c>
      <c r="T619" s="6">
        <f t="shared" si="20"/>
        <v>29864.270833333332</v>
      </c>
      <c r="U619" s="1">
        <v>47</v>
      </c>
      <c r="V619" t="s">
        <v>903</v>
      </c>
      <c r="W619">
        <v>19</v>
      </c>
      <c r="X619" t="s">
        <v>903</v>
      </c>
      <c r="Y619" s="1">
        <v>0</v>
      </c>
      <c r="Z619" s="1">
        <v>0</v>
      </c>
      <c r="AA619" s="29" t="str">
        <f t="shared" si="19"/>
        <v>47.0.0</v>
      </c>
    </row>
    <row r="620" spans="2:27" hidden="1" x14ac:dyDescent="0.2">
      <c r="B620" t="s">
        <v>2483</v>
      </c>
      <c r="C620" t="s">
        <v>9</v>
      </c>
      <c r="D620" t="s">
        <v>5</v>
      </c>
      <c r="E620" t="s">
        <v>2482</v>
      </c>
      <c r="F620" t="s">
        <v>3098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0</v>
      </c>
      <c r="R620" s="11">
        <v>0</v>
      </c>
      <c r="S620" s="11">
        <v>154646.5</v>
      </c>
      <c r="T620" s="6">
        <f t="shared" si="20"/>
        <v>6443.604166666667</v>
      </c>
      <c r="U620" s="1">
        <v>47</v>
      </c>
      <c r="V620" s="1">
        <v>0</v>
      </c>
      <c r="W620" s="1">
        <v>0</v>
      </c>
      <c r="X620" t="s">
        <v>903</v>
      </c>
      <c r="Y620" s="1">
        <v>0</v>
      </c>
      <c r="Z620" s="1">
        <v>0</v>
      </c>
      <c r="AA620" s="29" t="str">
        <f t="shared" si="19"/>
        <v>47.0.0</v>
      </c>
    </row>
    <row r="621" spans="2:27" hidden="1" x14ac:dyDescent="0.2">
      <c r="B621" t="s">
        <v>449</v>
      </c>
      <c r="C621" t="s">
        <v>7</v>
      </c>
      <c r="D621" t="s">
        <v>5</v>
      </c>
      <c r="E621" t="s">
        <v>450</v>
      </c>
      <c r="F621" t="s">
        <v>3099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6">
        <f t="shared" si="20"/>
        <v>0</v>
      </c>
      <c r="U621" s="1">
        <v>22</v>
      </c>
      <c r="V621" t="s">
        <v>903</v>
      </c>
      <c r="W621">
        <v>19</v>
      </c>
      <c r="X621" t="s">
        <v>903</v>
      </c>
      <c r="Y621" s="1">
        <v>0</v>
      </c>
      <c r="Z621" s="1">
        <v>0</v>
      </c>
      <c r="AA621" s="26" t="str">
        <f t="shared" si="19"/>
        <v>22.0.0</v>
      </c>
    </row>
    <row r="622" spans="2:27" hidden="1" x14ac:dyDescent="0.2">
      <c r="B622" t="s">
        <v>449</v>
      </c>
      <c r="C622" t="s">
        <v>7</v>
      </c>
      <c r="D622" t="s">
        <v>6</v>
      </c>
      <c r="E622" t="s">
        <v>450</v>
      </c>
      <c r="F622" t="s">
        <v>3100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6">
        <f t="shared" si="20"/>
        <v>0</v>
      </c>
      <c r="U622" s="1">
        <v>22</v>
      </c>
      <c r="V622" t="s">
        <v>903</v>
      </c>
      <c r="W622">
        <v>19</v>
      </c>
      <c r="X622" t="s">
        <v>903</v>
      </c>
      <c r="Y622" s="1">
        <v>0</v>
      </c>
      <c r="Z622" s="1">
        <v>0</v>
      </c>
      <c r="AA622" s="26" t="str">
        <f t="shared" si="19"/>
        <v>22.0.0</v>
      </c>
    </row>
    <row r="623" spans="2:27" hidden="1" x14ac:dyDescent="0.2">
      <c r="B623" t="s">
        <v>451</v>
      </c>
      <c r="C623" t="s">
        <v>13</v>
      </c>
      <c r="D623" t="s">
        <v>13</v>
      </c>
      <c r="E623" t="s">
        <v>452</v>
      </c>
      <c r="F623" t="s">
        <v>3101</v>
      </c>
      <c r="G623" s="11">
        <v>2086688.46</v>
      </c>
      <c r="H623" s="11">
        <v>2184138.06</v>
      </c>
      <c r="I623" s="11">
        <v>1912504.75</v>
      </c>
      <c r="J623" s="11">
        <v>2052943.19</v>
      </c>
      <c r="K623" s="11">
        <v>2193099.44</v>
      </c>
      <c r="L623" s="11">
        <v>2333255.69</v>
      </c>
      <c r="M623" s="11">
        <v>2473411.94</v>
      </c>
      <c r="N623" s="11">
        <v>2613568.19</v>
      </c>
      <c r="O623" s="11">
        <v>2753724.44</v>
      </c>
      <c r="P623" s="11">
        <v>2897912.71</v>
      </c>
      <c r="Q623" s="11">
        <v>3038516.96</v>
      </c>
      <c r="R623" s="11">
        <v>3179121.21</v>
      </c>
      <c r="S623" s="11">
        <v>2194650.31</v>
      </c>
      <c r="T623" s="6">
        <f t="shared" si="20"/>
        <v>2481072.1637500003</v>
      </c>
      <c r="U623" s="1">
        <v>47</v>
      </c>
      <c r="V623" t="s">
        <v>903</v>
      </c>
      <c r="W623">
        <v>19</v>
      </c>
      <c r="X623" t="s">
        <v>903</v>
      </c>
      <c r="Y623" s="1">
        <v>0</v>
      </c>
      <c r="Z623" s="1">
        <v>0</v>
      </c>
      <c r="AA623" s="26" t="str">
        <f t="shared" si="19"/>
        <v>47.0.0</v>
      </c>
    </row>
    <row r="624" spans="2:27" hidden="1" x14ac:dyDescent="0.2">
      <c r="B624" t="s">
        <v>453</v>
      </c>
      <c r="C624" t="s">
        <v>13</v>
      </c>
      <c r="D624" t="s">
        <v>13</v>
      </c>
      <c r="E624" t="s">
        <v>454</v>
      </c>
      <c r="F624" t="s">
        <v>3102</v>
      </c>
      <c r="G624" s="11">
        <v>106563.66</v>
      </c>
      <c r="H624" s="11">
        <v>119559.43000000001</v>
      </c>
      <c r="I624" s="11">
        <v>140175.88</v>
      </c>
      <c r="J624" s="11">
        <v>105477.55</v>
      </c>
      <c r="K624" s="11">
        <v>118847.63</v>
      </c>
      <c r="L624" s="11">
        <v>132218.41</v>
      </c>
      <c r="M624" s="11">
        <v>145478.58000000002</v>
      </c>
      <c r="N624" s="11">
        <v>158832.68</v>
      </c>
      <c r="O624" s="11">
        <v>172187.48</v>
      </c>
      <c r="P624" s="11">
        <v>186387.73</v>
      </c>
      <c r="Q624" s="11">
        <v>199818.68</v>
      </c>
      <c r="R624" s="11">
        <v>213250.33000000002</v>
      </c>
      <c r="S624" s="11">
        <v>182143.41</v>
      </c>
      <c r="T624" s="6">
        <f t="shared" si="20"/>
        <v>153048.99291666664</v>
      </c>
      <c r="U624" s="1">
        <v>47</v>
      </c>
      <c r="V624" t="s">
        <v>903</v>
      </c>
      <c r="W624">
        <v>19</v>
      </c>
      <c r="X624" t="s">
        <v>903</v>
      </c>
      <c r="Y624" s="1">
        <v>0</v>
      </c>
      <c r="Z624" s="1">
        <v>0</v>
      </c>
      <c r="AA624" s="26" t="str">
        <f t="shared" si="19"/>
        <v>47.0.0</v>
      </c>
    </row>
    <row r="625" spans="1:27" hidden="1" x14ac:dyDescent="0.2">
      <c r="B625" t="s">
        <v>1314</v>
      </c>
      <c r="C625" t="s">
        <v>13</v>
      </c>
      <c r="D625" t="s">
        <v>13</v>
      </c>
      <c r="E625" t="s">
        <v>1315</v>
      </c>
      <c r="F625" t="s">
        <v>3103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6">
        <f t="shared" si="20"/>
        <v>0</v>
      </c>
      <c r="U625" s="1"/>
      <c r="V625" t="s">
        <v>903</v>
      </c>
      <c r="W625">
        <v>19</v>
      </c>
      <c r="X625" t="s">
        <v>903</v>
      </c>
      <c r="Y625" s="1"/>
      <c r="Z625" s="1"/>
      <c r="AA625" s="26"/>
    </row>
    <row r="626" spans="1:27" hidden="1" x14ac:dyDescent="0.2">
      <c r="B626" t="s">
        <v>982</v>
      </c>
      <c r="C626" t="s">
        <v>7</v>
      </c>
      <c r="D626" t="s">
        <v>4</v>
      </c>
      <c r="E626" t="s">
        <v>983</v>
      </c>
      <c r="F626" t="s">
        <v>3104</v>
      </c>
      <c r="G626" s="11">
        <v>-552135.94000000006</v>
      </c>
      <c r="H626" s="11">
        <v>-532416.80000000005</v>
      </c>
      <c r="I626" s="11">
        <v>-1064833.6000000001</v>
      </c>
      <c r="J626" s="11">
        <v>-1064833.6000000001</v>
      </c>
      <c r="K626" s="11">
        <v>-1064833.6000000001</v>
      </c>
      <c r="L626" s="11">
        <v>-1064833.6000000001</v>
      </c>
      <c r="M626" s="11">
        <v>-1064833.6000000001</v>
      </c>
      <c r="N626" s="11">
        <v>-1064833.6000000001</v>
      </c>
      <c r="O626" s="11">
        <v>-1064833.6000000001</v>
      </c>
      <c r="P626" s="11">
        <v>-1064833.6000000001</v>
      </c>
      <c r="Q626" s="11">
        <v>-1064833.6000000001</v>
      </c>
      <c r="R626" s="11">
        <v>-1064833.6000000001</v>
      </c>
      <c r="S626" s="11">
        <v>-1064833.6000000001</v>
      </c>
      <c r="T626" s="6">
        <f t="shared" si="20"/>
        <v>-999103.13083333324</v>
      </c>
      <c r="U626" s="1">
        <v>47</v>
      </c>
      <c r="V626" t="s">
        <v>903</v>
      </c>
      <c r="W626">
        <v>19</v>
      </c>
      <c r="X626" t="s">
        <v>903</v>
      </c>
      <c r="Y626" s="1">
        <v>0</v>
      </c>
      <c r="Z626" s="1">
        <v>0</v>
      </c>
      <c r="AA626" s="26" t="str">
        <f t="shared" si="19"/>
        <v>47.0.0</v>
      </c>
    </row>
    <row r="627" spans="1:27" hidden="1" x14ac:dyDescent="0.2">
      <c r="B627" t="s">
        <v>982</v>
      </c>
      <c r="C627" t="s">
        <v>7</v>
      </c>
      <c r="D627" t="s">
        <v>6</v>
      </c>
      <c r="E627" t="s">
        <v>983</v>
      </c>
      <c r="F627" t="s">
        <v>3105</v>
      </c>
      <c r="G627" s="11">
        <v>0</v>
      </c>
      <c r="H627" s="11">
        <v>0</v>
      </c>
      <c r="I627" s="11">
        <v>0</v>
      </c>
      <c r="J627" s="11">
        <v>19719.14</v>
      </c>
      <c r="K627" s="11">
        <v>39438.28</v>
      </c>
      <c r="L627" s="11">
        <v>59157.42</v>
      </c>
      <c r="M627" s="11">
        <v>78876.56</v>
      </c>
      <c r="N627" s="11">
        <v>98595.7</v>
      </c>
      <c r="O627" s="11">
        <v>118314.84</v>
      </c>
      <c r="P627" s="11">
        <v>138033.98000000001</v>
      </c>
      <c r="Q627" s="11">
        <v>157753.12</v>
      </c>
      <c r="R627" s="11">
        <v>177472.26</v>
      </c>
      <c r="S627" s="11">
        <v>197191.4</v>
      </c>
      <c r="T627" s="6">
        <f t="shared" si="20"/>
        <v>82163.083333333328</v>
      </c>
      <c r="U627" s="1">
        <v>47</v>
      </c>
      <c r="V627" t="s">
        <v>903</v>
      </c>
      <c r="W627">
        <v>19</v>
      </c>
      <c r="X627" t="s">
        <v>903</v>
      </c>
      <c r="Y627" s="1">
        <v>0</v>
      </c>
      <c r="Z627" s="1">
        <v>0</v>
      </c>
      <c r="AA627" s="26" t="str">
        <f t="shared" si="19"/>
        <v>47.0.0</v>
      </c>
    </row>
    <row r="628" spans="1:27" hidden="1" x14ac:dyDescent="0.2">
      <c r="B628" t="s">
        <v>1316</v>
      </c>
      <c r="C628" t="s">
        <v>7</v>
      </c>
      <c r="D628" t="s">
        <v>5</v>
      </c>
      <c r="E628" t="s">
        <v>1317</v>
      </c>
      <c r="F628" t="s">
        <v>3106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6">
        <f t="shared" si="20"/>
        <v>0</v>
      </c>
      <c r="U628" s="1"/>
      <c r="V628" t="s">
        <v>903</v>
      </c>
      <c r="W628">
        <v>19</v>
      </c>
      <c r="X628" t="s">
        <v>903</v>
      </c>
      <c r="Y628" s="1"/>
      <c r="Z628" s="1"/>
      <c r="AA628" s="26"/>
    </row>
    <row r="629" spans="1:27" hidden="1" x14ac:dyDescent="0.2">
      <c r="B629" t="s">
        <v>1316</v>
      </c>
      <c r="C629" t="s">
        <v>7</v>
      </c>
      <c r="D629" t="s">
        <v>6</v>
      </c>
      <c r="E629" t="s">
        <v>1317</v>
      </c>
      <c r="F629" t="s">
        <v>3107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6">
        <f t="shared" si="20"/>
        <v>0</v>
      </c>
      <c r="U629" s="1"/>
      <c r="V629" t="s">
        <v>903</v>
      </c>
      <c r="W629">
        <v>19</v>
      </c>
      <c r="X629" t="s">
        <v>903</v>
      </c>
      <c r="Y629" s="1"/>
      <c r="Z629" s="1"/>
      <c r="AA629" s="26"/>
    </row>
    <row r="630" spans="1:27" hidden="1" x14ac:dyDescent="0.2">
      <c r="B630" t="s">
        <v>1316</v>
      </c>
      <c r="C630" t="s">
        <v>9</v>
      </c>
      <c r="D630" t="s">
        <v>11</v>
      </c>
      <c r="E630" t="s">
        <v>1317</v>
      </c>
      <c r="F630" t="s">
        <v>3108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6">
        <f t="shared" si="20"/>
        <v>0</v>
      </c>
      <c r="U630" s="1"/>
      <c r="V630" t="s">
        <v>903</v>
      </c>
      <c r="W630">
        <v>19</v>
      </c>
      <c r="X630" t="s">
        <v>903</v>
      </c>
      <c r="Y630" s="1"/>
      <c r="Z630" s="1"/>
      <c r="AA630" s="26"/>
    </row>
    <row r="631" spans="1:27" hidden="1" x14ac:dyDescent="0.2">
      <c r="B631" t="s">
        <v>1316</v>
      </c>
      <c r="C631" t="s">
        <v>9</v>
      </c>
      <c r="D631" t="s">
        <v>5</v>
      </c>
      <c r="E631" t="s">
        <v>1317</v>
      </c>
      <c r="F631" t="s">
        <v>3109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  <c r="T631" s="6">
        <f t="shared" si="20"/>
        <v>0</v>
      </c>
      <c r="U631" s="1"/>
      <c r="V631" t="s">
        <v>903</v>
      </c>
      <c r="W631">
        <v>19</v>
      </c>
      <c r="X631" t="s">
        <v>903</v>
      </c>
      <c r="Y631" s="1"/>
      <c r="Z631" s="1"/>
      <c r="AA631" s="26"/>
    </row>
    <row r="632" spans="1:27" hidden="1" x14ac:dyDescent="0.2">
      <c r="B632" t="s">
        <v>1316</v>
      </c>
      <c r="C632" t="s">
        <v>9</v>
      </c>
      <c r="D632" t="s">
        <v>12</v>
      </c>
      <c r="E632" t="s">
        <v>1317</v>
      </c>
      <c r="F632" t="s">
        <v>3110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6">
        <f t="shared" si="20"/>
        <v>0</v>
      </c>
      <c r="U632" s="1"/>
      <c r="V632" t="s">
        <v>903</v>
      </c>
      <c r="W632">
        <v>19</v>
      </c>
      <c r="X632" t="s">
        <v>903</v>
      </c>
      <c r="Y632" s="1"/>
      <c r="Z632" s="1"/>
      <c r="AA632" s="26"/>
    </row>
    <row r="633" spans="1:27" hidden="1" x14ac:dyDescent="0.2">
      <c r="B633" t="s">
        <v>1316</v>
      </c>
      <c r="C633" t="s">
        <v>9</v>
      </c>
      <c r="D633" t="s">
        <v>6</v>
      </c>
      <c r="E633" t="s">
        <v>1317</v>
      </c>
      <c r="F633" t="s">
        <v>3111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6">
        <f t="shared" si="20"/>
        <v>0</v>
      </c>
      <c r="U633" s="1"/>
      <c r="V633" t="s">
        <v>903</v>
      </c>
      <c r="W633">
        <v>19</v>
      </c>
      <c r="X633" t="s">
        <v>903</v>
      </c>
      <c r="Y633" s="1"/>
      <c r="Z633" s="1"/>
      <c r="AA633" s="26"/>
    </row>
    <row r="634" spans="1:27" hidden="1" x14ac:dyDescent="0.2">
      <c r="B634" t="s">
        <v>1318</v>
      </c>
      <c r="C634" t="s">
        <v>7</v>
      </c>
      <c r="D634" t="s">
        <v>5</v>
      </c>
      <c r="E634" t="s">
        <v>1319</v>
      </c>
      <c r="F634" t="s">
        <v>3112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6">
        <f t="shared" si="20"/>
        <v>0</v>
      </c>
      <c r="U634" s="1"/>
      <c r="V634" t="s">
        <v>903</v>
      </c>
      <c r="W634">
        <v>19</v>
      </c>
      <c r="X634" t="s">
        <v>903</v>
      </c>
      <c r="Y634" s="1"/>
      <c r="Z634" s="1"/>
      <c r="AA634" s="26"/>
    </row>
    <row r="635" spans="1:27" hidden="1" x14ac:dyDescent="0.2">
      <c r="B635" t="s">
        <v>1318</v>
      </c>
      <c r="C635" t="s">
        <v>9</v>
      </c>
      <c r="D635" t="s">
        <v>5</v>
      </c>
      <c r="E635" t="s">
        <v>1319</v>
      </c>
      <c r="F635" t="s">
        <v>3113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6">
        <f t="shared" si="20"/>
        <v>0</v>
      </c>
      <c r="U635" s="1"/>
      <c r="V635" t="s">
        <v>903</v>
      </c>
      <c r="W635">
        <v>19</v>
      </c>
      <c r="X635" t="s">
        <v>903</v>
      </c>
      <c r="Y635" s="1"/>
      <c r="Z635" s="1"/>
      <c r="AA635" s="26"/>
    </row>
    <row r="636" spans="1:27" hidden="1" x14ac:dyDescent="0.2">
      <c r="B636" t="s">
        <v>1318</v>
      </c>
      <c r="C636" t="s">
        <v>9</v>
      </c>
      <c r="D636" t="s">
        <v>12</v>
      </c>
      <c r="E636" t="s">
        <v>1319</v>
      </c>
      <c r="F636" t="s">
        <v>3114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>
        <v>0</v>
      </c>
      <c r="T636" s="6">
        <f t="shared" si="20"/>
        <v>0</v>
      </c>
      <c r="U636" s="1"/>
      <c r="V636" t="s">
        <v>903</v>
      </c>
      <c r="W636">
        <v>19</v>
      </c>
      <c r="X636" t="s">
        <v>903</v>
      </c>
      <c r="Y636" s="1"/>
      <c r="Z636" s="1"/>
      <c r="AA636" s="26"/>
    </row>
    <row r="637" spans="1:27" hidden="1" x14ac:dyDescent="0.2">
      <c r="B637" t="s">
        <v>455</v>
      </c>
      <c r="C637" t="s">
        <v>13</v>
      </c>
      <c r="D637" t="s">
        <v>13</v>
      </c>
      <c r="E637" t="s">
        <v>456</v>
      </c>
      <c r="F637" t="s">
        <v>3115</v>
      </c>
      <c r="G637" s="11">
        <v>22952798.949999999</v>
      </c>
      <c r="H637" s="11">
        <v>22952798.949999999</v>
      </c>
      <c r="I637" s="11">
        <v>22952798.949999999</v>
      </c>
      <c r="J637" s="11">
        <v>14857873.300000001</v>
      </c>
      <c r="K637" s="11">
        <v>14857873.300000001</v>
      </c>
      <c r="L637" s="11">
        <v>14857873.300000001</v>
      </c>
      <c r="M637" s="11">
        <v>21662252</v>
      </c>
      <c r="N637" s="11">
        <v>21662252</v>
      </c>
      <c r="O637" s="11">
        <v>21662252</v>
      </c>
      <c r="P637" s="11">
        <v>17114032.800000001</v>
      </c>
      <c r="Q637" s="11">
        <v>17114032.800000001</v>
      </c>
      <c r="R637" s="11">
        <v>17114032.800000001</v>
      </c>
      <c r="S637" s="11">
        <v>13303106.1</v>
      </c>
      <c r="T637" s="6">
        <f t="shared" si="20"/>
        <v>18744668.727083337</v>
      </c>
      <c r="U637" s="1">
        <v>46</v>
      </c>
      <c r="V637" t="s">
        <v>903</v>
      </c>
      <c r="W637">
        <v>19</v>
      </c>
      <c r="X637" t="s">
        <v>903</v>
      </c>
      <c r="Y637" s="1">
        <v>0</v>
      </c>
      <c r="Z637" s="1">
        <v>0</v>
      </c>
      <c r="AA637" s="26" t="str">
        <f t="shared" si="19"/>
        <v>46.0.0</v>
      </c>
    </row>
    <row r="638" spans="1:27" hidden="1" x14ac:dyDescent="0.2">
      <c r="B638" t="s">
        <v>984</v>
      </c>
      <c r="C638" t="s">
        <v>13</v>
      </c>
      <c r="D638" t="s">
        <v>13</v>
      </c>
      <c r="E638" t="s">
        <v>985</v>
      </c>
      <c r="F638" t="s">
        <v>3116</v>
      </c>
      <c r="G638" s="11">
        <v>492247.79000000004</v>
      </c>
      <c r="H638" s="11">
        <v>-890106.29</v>
      </c>
      <c r="I638" s="11">
        <v>-575675.75</v>
      </c>
      <c r="J638" s="11">
        <v>-822159.04</v>
      </c>
      <c r="K638" s="11">
        <v>418888.78</v>
      </c>
      <c r="L638" s="11">
        <v>0.02</v>
      </c>
      <c r="M638" s="11">
        <v>0.02</v>
      </c>
      <c r="N638" s="11">
        <v>0.02</v>
      </c>
      <c r="O638" s="11">
        <v>0.02</v>
      </c>
      <c r="P638" s="11">
        <v>0.02</v>
      </c>
      <c r="Q638" s="11">
        <v>-4090807.22</v>
      </c>
      <c r="R638" s="11">
        <v>-4476617.2</v>
      </c>
      <c r="S638" s="11">
        <v>-4888939.9000000004</v>
      </c>
      <c r="T638" s="6">
        <f t="shared" si="20"/>
        <v>-1052901.8895833334</v>
      </c>
      <c r="U638" s="1">
        <v>47</v>
      </c>
      <c r="V638" t="s">
        <v>903</v>
      </c>
      <c r="W638">
        <v>19</v>
      </c>
      <c r="X638" t="s">
        <v>903</v>
      </c>
      <c r="Y638" s="1">
        <v>0</v>
      </c>
      <c r="Z638" s="1">
        <v>0</v>
      </c>
      <c r="AA638" s="26" t="str">
        <f t="shared" si="19"/>
        <v>47.0.0</v>
      </c>
    </row>
    <row r="639" spans="1:27" hidden="1" x14ac:dyDescent="0.2">
      <c r="B639" t="s">
        <v>1320</v>
      </c>
      <c r="C639" t="s">
        <v>2</v>
      </c>
      <c r="D639" t="s">
        <v>3</v>
      </c>
      <c r="E639" t="s">
        <v>1321</v>
      </c>
      <c r="F639" t="s">
        <v>3117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6">
        <f t="shared" si="20"/>
        <v>0</v>
      </c>
      <c r="U639" s="1"/>
      <c r="V639" t="s">
        <v>903</v>
      </c>
      <c r="W639">
        <v>19</v>
      </c>
      <c r="X639" t="s">
        <v>903</v>
      </c>
      <c r="Y639" s="1"/>
      <c r="Z639" s="1"/>
      <c r="AA639" s="26"/>
    </row>
    <row r="640" spans="1:27" x14ac:dyDescent="0.2">
      <c r="A640">
        <v>110</v>
      </c>
      <c r="B640" t="s">
        <v>457</v>
      </c>
      <c r="C640" t="s">
        <v>2</v>
      </c>
      <c r="D640" t="s">
        <v>3</v>
      </c>
      <c r="E640" t="s">
        <v>458</v>
      </c>
      <c r="F640" t="s">
        <v>3118</v>
      </c>
      <c r="G640" s="11">
        <v>1628607.98</v>
      </c>
      <c r="H640" s="11">
        <v>1692011.8399999999</v>
      </c>
      <c r="I640" s="11">
        <v>1784527.71</v>
      </c>
      <c r="J640" s="11">
        <v>1815414.98</v>
      </c>
      <c r="K640" s="11">
        <v>1817288.05</v>
      </c>
      <c r="L640" s="11">
        <v>1768870.78</v>
      </c>
      <c r="M640" s="11">
        <v>1682655.94</v>
      </c>
      <c r="N640" s="11">
        <v>1633990.47</v>
      </c>
      <c r="O640" s="11">
        <v>1610130.6800000002</v>
      </c>
      <c r="P640" s="11">
        <v>1624726.8599999999</v>
      </c>
      <c r="Q640" s="11">
        <v>1662916.6</v>
      </c>
      <c r="R640" s="11">
        <v>1723090.71</v>
      </c>
      <c r="S640" s="11">
        <v>1690512.06</v>
      </c>
      <c r="T640" s="6">
        <f t="shared" si="20"/>
        <v>1706265.3866666667</v>
      </c>
      <c r="U640" s="1">
        <v>0</v>
      </c>
      <c r="V640" t="s">
        <v>903</v>
      </c>
      <c r="W640">
        <v>19</v>
      </c>
      <c r="X640" t="s">
        <v>903</v>
      </c>
      <c r="Y640" s="1">
        <v>2</v>
      </c>
      <c r="Z640" s="1" t="s">
        <v>5366</v>
      </c>
      <c r="AA640" s="26" t="str">
        <f t="shared" si="19"/>
        <v>0.2.CD.AA</v>
      </c>
    </row>
    <row r="641" spans="1:27" x14ac:dyDescent="0.2">
      <c r="A641">
        <v>111</v>
      </c>
      <c r="B641" t="s">
        <v>457</v>
      </c>
      <c r="C641" t="s">
        <v>7</v>
      </c>
      <c r="D641" t="s">
        <v>4</v>
      </c>
      <c r="E641" t="s">
        <v>458</v>
      </c>
      <c r="F641" t="s">
        <v>3119</v>
      </c>
      <c r="G641" s="11">
        <v>-0.4</v>
      </c>
      <c r="H641" s="11">
        <v>-0.4</v>
      </c>
      <c r="I641" s="11">
        <v>-0.4</v>
      </c>
      <c r="J641" s="11">
        <v>-0.4</v>
      </c>
      <c r="K641" s="11">
        <v>-0.4</v>
      </c>
      <c r="L641" s="11">
        <v>-0.4</v>
      </c>
      <c r="M641" s="11">
        <v>-0.4</v>
      </c>
      <c r="N641" s="11">
        <v>-0.4</v>
      </c>
      <c r="O641" s="11">
        <v>-0.4</v>
      </c>
      <c r="P641" s="11">
        <v>-0.4</v>
      </c>
      <c r="Q641" s="11">
        <v>-0.4</v>
      </c>
      <c r="R641" s="11">
        <v>-0.4</v>
      </c>
      <c r="S641" s="11">
        <v>-0.4</v>
      </c>
      <c r="T641" s="6">
        <f t="shared" si="20"/>
        <v>-0.39999999999999997</v>
      </c>
      <c r="U641" s="1">
        <v>0</v>
      </c>
      <c r="V641" t="s">
        <v>903</v>
      </c>
      <c r="W641">
        <v>19</v>
      </c>
      <c r="X641" t="s">
        <v>903</v>
      </c>
      <c r="Y641" s="1">
        <v>2</v>
      </c>
      <c r="Z641" s="1" t="s">
        <v>5370</v>
      </c>
      <c r="AA641" s="26" t="str">
        <f t="shared" si="19"/>
        <v>0.2.ED.AN</v>
      </c>
    </row>
    <row r="642" spans="1:27" hidden="1" x14ac:dyDescent="0.2">
      <c r="B642" t="s">
        <v>459</v>
      </c>
      <c r="C642" t="s">
        <v>2</v>
      </c>
      <c r="D642" t="s">
        <v>3</v>
      </c>
      <c r="E642" t="s">
        <v>460</v>
      </c>
      <c r="F642" t="s">
        <v>3120</v>
      </c>
      <c r="G642" s="11">
        <v>3560936.37</v>
      </c>
      <c r="H642" s="11">
        <v>3459001.74</v>
      </c>
      <c r="I642" s="11">
        <v>3609150.44</v>
      </c>
      <c r="J642" s="11">
        <v>3603312.2</v>
      </c>
      <c r="K642" s="11">
        <v>3735047.64</v>
      </c>
      <c r="L642" s="11">
        <v>3793283.68</v>
      </c>
      <c r="M642" s="11">
        <v>3804829.66</v>
      </c>
      <c r="N642" s="11">
        <v>3686676.77</v>
      </c>
      <c r="O642" s="11">
        <v>3897450.18</v>
      </c>
      <c r="P642" s="11">
        <v>3246073.46</v>
      </c>
      <c r="Q642" s="11">
        <v>3434433.2</v>
      </c>
      <c r="R642" s="11">
        <v>3539164.55</v>
      </c>
      <c r="S642" s="11">
        <v>3614276.24</v>
      </c>
      <c r="T642" s="6">
        <f t="shared" ref="T642:T673" si="21">(G642+S642+SUM(H642:R642)*2)/24</f>
        <v>3616335.8187499996</v>
      </c>
      <c r="U642" s="1">
        <v>47</v>
      </c>
      <c r="V642" t="s">
        <v>903</v>
      </c>
      <c r="W642">
        <v>19</v>
      </c>
      <c r="X642" t="s">
        <v>903</v>
      </c>
      <c r="Y642" s="1">
        <v>0</v>
      </c>
      <c r="Z642" s="1">
        <v>0</v>
      </c>
      <c r="AA642" s="26" t="str">
        <f t="shared" si="19"/>
        <v>47.0.0</v>
      </c>
    </row>
    <row r="643" spans="1:27" hidden="1" x14ac:dyDescent="0.2">
      <c r="B643" t="s">
        <v>459</v>
      </c>
      <c r="C643" t="s">
        <v>13</v>
      </c>
      <c r="D643" t="s">
        <v>13</v>
      </c>
      <c r="E643" t="s">
        <v>460</v>
      </c>
      <c r="F643" t="s">
        <v>3121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6">
        <f t="shared" si="21"/>
        <v>0</v>
      </c>
      <c r="U643" s="1"/>
      <c r="V643" t="s">
        <v>903</v>
      </c>
      <c r="W643">
        <v>19</v>
      </c>
      <c r="X643" t="s">
        <v>903</v>
      </c>
      <c r="Y643" s="1"/>
      <c r="Z643" s="1"/>
      <c r="AA643" s="26"/>
    </row>
    <row r="644" spans="1:27" hidden="1" x14ac:dyDescent="0.2">
      <c r="B644" t="s">
        <v>461</v>
      </c>
      <c r="C644" t="s">
        <v>2</v>
      </c>
      <c r="D644" t="s">
        <v>3</v>
      </c>
      <c r="E644" t="s">
        <v>462</v>
      </c>
      <c r="F644" t="s">
        <v>3122</v>
      </c>
      <c r="G644" s="11">
        <v>20737.29</v>
      </c>
      <c r="H644" s="11">
        <v>20102.91</v>
      </c>
      <c r="I644" s="11">
        <v>19462.150000000001</v>
      </c>
      <c r="J644" s="11">
        <v>18814.95</v>
      </c>
      <c r="K644" s="11">
        <v>18161.25</v>
      </c>
      <c r="L644" s="11">
        <v>17500.98</v>
      </c>
      <c r="M644" s="11">
        <v>16834.07</v>
      </c>
      <c r="N644" s="11">
        <v>16160.460000000001</v>
      </c>
      <c r="O644" s="11">
        <v>15480.07</v>
      </c>
      <c r="P644" s="11">
        <v>14792.85</v>
      </c>
      <c r="Q644" s="11">
        <v>14098.720000000001</v>
      </c>
      <c r="R644" s="11">
        <v>13397.61</v>
      </c>
      <c r="S644" s="11">
        <v>12689.45</v>
      </c>
      <c r="T644" s="6">
        <f t="shared" si="21"/>
        <v>16793.282500000001</v>
      </c>
      <c r="U644" s="1">
        <v>47</v>
      </c>
      <c r="V644" t="s">
        <v>903</v>
      </c>
      <c r="W644">
        <v>19</v>
      </c>
      <c r="X644" t="s">
        <v>903</v>
      </c>
      <c r="Y644" s="1">
        <v>0</v>
      </c>
      <c r="Z644" s="1">
        <v>0</v>
      </c>
      <c r="AA644" s="26" t="str">
        <f t="shared" si="19"/>
        <v>47.0.0</v>
      </c>
    </row>
    <row r="645" spans="1:27" hidden="1" x14ac:dyDescent="0.2">
      <c r="B645" t="s">
        <v>463</v>
      </c>
      <c r="C645" t="s">
        <v>2</v>
      </c>
      <c r="D645" t="s">
        <v>3</v>
      </c>
      <c r="E645" t="s">
        <v>464</v>
      </c>
      <c r="F645" t="s">
        <v>3123</v>
      </c>
      <c r="G645" s="11">
        <v>49000</v>
      </c>
      <c r="H645" s="11">
        <v>49000</v>
      </c>
      <c r="I645" s="11">
        <v>49000</v>
      </c>
      <c r="J645" s="11">
        <v>49000</v>
      </c>
      <c r="K645" s="11">
        <v>49000</v>
      </c>
      <c r="L645" s="11">
        <v>49000</v>
      </c>
      <c r="M645" s="11">
        <v>49000</v>
      </c>
      <c r="N645" s="11">
        <v>49000</v>
      </c>
      <c r="O645" s="11">
        <v>49000</v>
      </c>
      <c r="P645" s="11">
        <v>49000</v>
      </c>
      <c r="Q645" s="11">
        <v>49000</v>
      </c>
      <c r="R645" s="11">
        <v>49000</v>
      </c>
      <c r="S645" s="11">
        <v>49000</v>
      </c>
      <c r="T645" s="6">
        <f t="shared" si="21"/>
        <v>49000</v>
      </c>
      <c r="U645" s="1">
        <v>47</v>
      </c>
      <c r="V645" t="s">
        <v>903</v>
      </c>
      <c r="W645">
        <v>19</v>
      </c>
      <c r="X645" t="s">
        <v>903</v>
      </c>
      <c r="Y645" s="1">
        <v>0</v>
      </c>
      <c r="Z645" s="1">
        <v>0</v>
      </c>
      <c r="AA645" s="26" t="str">
        <f t="shared" si="19"/>
        <v>47.0.0</v>
      </c>
    </row>
    <row r="646" spans="1:27" x14ac:dyDescent="0.2">
      <c r="A646">
        <v>112</v>
      </c>
      <c r="B646" t="s">
        <v>465</v>
      </c>
      <c r="C646" t="s">
        <v>2</v>
      </c>
      <c r="D646" t="s">
        <v>3</v>
      </c>
      <c r="E646" t="s">
        <v>466</v>
      </c>
      <c r="F646" t="s">
        <v>3124</v>
      </c>
      <c r="G646" s="11">
        <v>3571963.37</v>
      </c>
      <c r="H646" s="11">
        <v>3438434.08</v>
      </c>
      <c r="I646" s="11">
        <v>3457107.69</v>
      </c>
      <c r="J646" s="11">
        <v>3450543.58</v>
      </c>
      <c r="K646" s="11">
        <v>3525466.69</v>
      </c>
      <c r="L646" s="11">
        <v>3597433.74</v>
      </c>
      <c r="M646" s="11">
        <v>3618244.65</v>
      </c>
      <c r="N646" s="11">
        <v>3585008.18</v>
      </c>
      <c r="O646" s="11">
        <v>3417086.56</v>
      </c>
      <c r="P646" s="11">
        <v>3385279.35</v>
      </c>
      <c r="Q646" s="11">
        <v>3431337.45</v>
      </c>
      <c r="R646" s="11">
        <v>3497859.62</v>
      </c>
      <c r="S646" s="11">
        <v>3568448.45</v>
      </c>
      <c r="T646" s="6">
        <f t="shared" si="21"/>
        <v>3497833.9583333335</v>
      </c>
      <c r="U646" s="1">
        <v>0</v>
      </c>
      <c r="V646" t="s">
        <v>903</v>
      </c>
      <c r="W646">
        <v>19</v>
      </c>
      <c r="X646" t="s">
        <v>903</v>
      </c>
      <c r="Y646" s="1">
        <v>4</v>
      </c>
      <c r="Z646" s="1" t="s">
        <v>5366</v>
      </c>
      <c r="AA646" s="26" t="str">
        <f t="shared" si="19"/>
        <v>0.4.CD.AA</v>
      </c>
    </row>
    <row r="647" spans="1:27" hidden="1" x14ac:dyDescent="0.2">
      <c r="B647" t="s">
        <v>1322</v>
      </c>
      <c r="C647" t="s">
        <v>2</v>
      </c>
      <c r="D647" t="s">
        <v>3</v>
      </c>
      <c r="E647" t="s">
        <v>1323</v>
      </c>
      <c r="F647" t="s">
        <v>3125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6">
        <f t="shared" si="21"/>
        <v>0</v>
      </c>
      <c r="U647" s="1"/>
      <c r="V647" t="s">
        <v>903</v>
      </c>
      <c r="W647">
        <v>19</v>
      </c>
      <c r="X647" t="s">
        <v>903</v>
      </c>
      <c r="Y647" s="1"/>
      <c r="Z647" s="1"/>
      <c r="AA647" s="26"/>
    </row>
    <row r="648" spans="1:27" hidden="1" x14ac:dyDescent="0.2">
      <c r="B648" t="s">
        <v>1324</v>
      </c>
      <c r="C648" t="s">
        <v>7</v>
      </c>
      <c r="D648" t="s">
        <v>4</v>
      </c>
      <c r="E648" t="s">
        <v>1325</v>
      </c>
      <c r="F648" t="s">
        <v>3126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6">
        <f t="shared" si="21"/>
        <v>0</v>
      </c>
      <c r="U648" s="1"/>
      <c r="V648" t="s">
        <v>903</v>
      </c>
      <c r="W648">
        <v>19</v>
      </c>
      <c r="X648" t="s">
        <v>903</v>
      </c>
      <c r="Y648" s="1"/>
      <c r="Z648" s="1"/>
      <c r="AA648" s="26"/>
    </row>
    <row r="649" spans="1:27" hidden="1" x14ac:dyDescent="0.2">
      <c r="B649" t="s">
        <v>1324</v>
      </c>
      <c r="C649" t="s">
        <v>9</v>
      </c>
      <c r="D649" t="s">
        <v>4</v>
      </c>
      <c r="E649" t="s">
        <v>1325</v>
      </c>
      <c r="F649" t="s">
        <v>3127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6">
        <f t="shared" si="21"/>
        <v>0</v>
      </c>
      <c r="U649" s="1"/>
      <c r="V649" t="s">
        <v>903</v>
      </c>
      <c r="W649">
        <v>19</v>
      </c>
      <c r="X649" t="s">
        <v>903</v>
      </c>
      <c r="Y649" s="1"/>
      <c r="Z649" s="1"/>
      <c r="AA649" s="26"/>
    </row>
    <row r="650" spans="1:27" hidden="1" x14ac:dyDescent="0.2">
      <c r="B650" t="s">
        <v>1326</v>
      </c>
      <c r="C650" t="s">
        <v>13</v>
      </c>
      <c r="D650" t="s">
        <v>13</v>
      </c>
      <c r="E650" t="s">
        <v>1327</v>
      </c>
      <c r="F650" t="s">
        <v>3128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6">
        <f t="shared" si="21"/>
        <v>0</v>
      </c>
      <c r="U650" s="1"/>
      <c r="V650" t="s">
        <v>903</v>
      </c>
      <c r="W650">
        <v>19</v>
      </c>
      <c r="X650" t="s">
        <v>903</v>
      </c>
      <c r="Y650" s="1"/>
      <c r="Z650" s="1"/>
      <c r="AA650" s="26"/>
    </row>
    <row r="651" spans="1:27" hidden="1" x14ac:dyDescent="0.2">
      <c r="B651" t="s">
        <v>467</v>
      </c>
      <c r="C651" t="s">
        <v>7</v>
      </c>
      <c r="D651" t="s">
        <v>4</v>
      </c>
      <c r="E651" t="s">
        <v>468</v>
      </c>
      <c r="F651" t="s">
        <v>3129</v>
      </c>
      <c r="G651" s="11">
        <v>-6667</v>
      </c>
      <c r="H651" s="11">
        <v>-6667</v>
      </c>
      <c r="I651" s="11">
        <v>-6667</v>
      </c>
      <c r="J651" s="11">
        <v>-6667</v>
      </c>
      <c r="K651" s="11">
        <v>-6667</v>
      </c>
      <c r="L651" s="11">
        <v>-6667</v>
      </c>
      <c r="M651" s="11">
        <v>-6667</v>
      </c>
      <c r="N651" s="11">
        <v>-6667</v>
      </c>
      <c r="O651" s="11">
        <v>-6667</v>
      </c>
      <c r="P651" s="11">
        <v>-6667</v>
      </c>
      <c r="Q651" s="11">
        <v>-6667</v>
      </c>
      <c r="R651" s="11">
        <v>-6667</v>
      </c>
      <c r="S651" s="11">
        <v>-6667</v>
      </c>
      <c r="T651" s="6">
        <f t="shared" si="21"/>
        <v>-6667</v>
      </c>
      <c r="U651" s="1">
        <v>22</v>
      </c>
      <c r="V651" t="s">
        <v>903</v>
      </c>
      <c r="W651">
        <v>19</v>
      </c>
      <c r="X651" t="s">
        <v>903</v>
      </c>
      <c r="Y651" s="1">
        <v>0</v>
      </c>
      <c r="Z651" s="1">
        <v>0</v>
      </c>
      <c r="AA651" s="26" t="str">
        <f t="shared" ref="AA651:AA688" si="22">U651&amp;"."&amp;Y651&amp;"."&amp;Z651</f>
        <v>22.0.0</v>
      </c>
    </row>
    <row r="652" spans="1:27" hidden="1" x14ac:dyDescent="0.2">
      <c r="B652" t="s">
        <v>467</v>
      </c>
      <c r="C652" t="s">
        <v>13</v>
      </c>
      <c r="D652" t="s">
        <v>13</v>
      </c>
      <c r="E652" t="s">
        <v>468</v>
      </c>
      <c r="F652" t="s">
        <v>3130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0</v>
      </c>
      <c r="T652" s="6">
        <f t="shared" si="21"/>
        <v>0</v>
      </c>
      <c r="U652" s="1"/>
      <c r="V652" t="s">
        <v>903</v>
      </c>
      <c r="W652">
        <v>19</v>
      </c>
      <c r="X652" t="s">
        <v>903</v>
      </c>
      <c r="Y652" s="1"/>
      <c r="Z652" s="1"/>
      <c r="AA652" s="26"/>
    </row>
    <row r="653" spans="1:27" hidden="1" x14ac:dyDescent="0.2">
      <c r="B653" t="s">
        <v>469</v>
      </c>
      <c r="C653" t="s">
        <v>9</v>
      </c>
      <c r="D653" t="s">
        <v>5</v>
      </c>
      <c r="E653" t="s">
        <v>470</v>
      </c>
      <c r="F653" t="s">
        <v>3131</v>
      </c>
      <c r="G653" s="11">
        <v>-840217.63</v>
      </c>
      <c r="H653" s="11">
        <v>-612634.94000000006</v>
      </c>
      <c r="I653" s="11">
        <v>-461285.56</v>
      </c>
      <c r="J653" s="11">
        <v>-314723.52</v>
      </c>
      <c r="K653" s="11">
        <v>-211220.47</v>
      </c>
      <c r="L653" s="11">
        <v>-158719.72</v>
      </c>
      <c r="M653" s="11">
        <v>-116752.76000000001</v>
      </c>
      <c r="N653" s="11">
        <v>-85266.7</v>
      </c>
      <c r="O653" s="11">
        <v>-50127.56</v>
      </c>
      <c r="P653" s="11">
        <v>-5563.17</v>
      </c>
      <c r="Q653" s="11">
        <v>122113.18000000001</v>
      </c>
      <c r="R653" s="11">
        <v>121816.41</v>
      </c>
      <c r="S653" s="11">
        <v>119852.95</v>
      </c>
      <c r="T653" s="6">
        <f t="shared" si="21"/>
        <v>-177712.26249999998</v>
      </c>
      <c r="U653" s="1">
        <v>24</v>
      </c>
      <c r="V653" t="s">
        <v>903</v>
      </c>
      <c r="W653">
        <v>19</v>
      </c>
      <c r="X653" t="s">
        <v>903</v>
      </c>
      <c r="Y653" s="1">
        <v>0</v>
      </c>
      <c r="Z653" s="1">
        <v>0</v>
      </c>
      <c r="AA653" s="26" t="str">
        <f t="shared" si="22"/>
        <v>24.0.0</v>
      </c>
    </row>
    <row r="654" spans="1:27" hidden="1" x14ac:dyDescent="0.2">
      <c r="B654" t="s">
        <v>469</v>
      </c>
      <c r="C654" t="s">
        <v>9</v>
      </c>
      <c r="D654" t="s">
        <v>12</v>
      </c>
      <c r="E654" t="s">
        <v>470</v>
      </c>
      <c r="F654" t="s">
        <v>3132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6">
        <f t="shared" si="21"/>
        <v>0</v>
      </c>
      <c r="U654" s="1"/>
      <c r="V654" t="s">
        <v>903</v>
      </c>
      <c r="W654">
        <v>19</v>
      </c>
      <c r="X654" t="s">
        <v>903</v>
      </c>
      <c r="Y654" s="1"/>
      <c r="Z654" s="1"/>
      <c r="AA654" s="26"/>
    </row>
    <row r="655" spans="1:27" hidden="1" x14ac:dyDescent="0.2">
      <c r="B655" t="s">
        <v>469</v>
      </c>
      <c r="C655" t="s">
        <v>9</v>
      </c>
      <c r="D655" t="s">
        <v>6</v>
      </c>
      <c r="E655" t="s">
        <v>470</v>
      </c>
      <c r="F655" t="s">
        <v>3133</v>
      </c>
      <c r="G655" s="11">
        <v>-3540702.52</v>
      </c>
      <c r="H655" s="11">
        <v>-2548953.7599999998</v>
      </c>
      <c r="I655" s="11">
        <v>-1804359.5899999999</v>
      </c>
      <c r="J655" s="11">
        <v>-1209266.01</v>
      </c>
      <c r="K655" s="11">
        <v>-793525.32000000007</v>
      </c>
      <c r="L655" s="11">
        <v>-582900.25</v>
      </c>
      <c r="M655" s="11">
        <v>-427674.41000000003</v>
      </c>
      <c r="N655" s="11">
        <v>-313960.01</v>
      </c>
      <c r="O655" s="11">
        <v>-194854.05000000002</v>
      </c>
      <c r="P655" s="11">
        <v>-46035.14</v>
      </c>
      <c r="Q655" s="11">
        <v>404885.81</v>
      </c>
      <c r="R655" s="11">
        <v>1486369.82</v>
      </c>
      <c r="S655" s="11">
        <v>1388327.03</v>
      </c>
      <c r="T655" s="6">
        <f t="shared" si="21"/>
        <v>-592205.05458333332</v>
      </c>
      <c r="U655" s="1">
        <v>24</v>
      </c>
      <c r="V655" t="s">
        <v>903</v>
      </c>
      <c r="W655">
        <v>19</v>
      </c>
      <c r="X655" t="s">
        <v>903</v>
      </c>
      <c r="Y655" s="1">
        <v>0</v>
      </c>
      <c r="Z655" s="1">
        <v>0</v>
      </c>
      <c r="AA655" s="26" t="str">
        <f t="shared" si="22"/>
        <v>24.0.0</v>
      </c>
    </row>
    <row r="656" spans="1:27" hidden="1" x14ac:dyDescent="0.2">
      <c r="B656" t="s">
        <v>1328</v>
      </c>
      <c r="C656" t="s">
        <v>9</v>
      </c>
      <c r="D656" t="s">
        <v>5</v>
      </c>
      <c r="E656" t="s">
        <v>1329</v>
      </c>
      <c r="F656" t="s">
        <v>3134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6">
        <f t="shared" si="21"/>
        <v>0</v>
      </c>
      <c r="U656" s="1"/>
      <c r="V656" t="s">
        <v>903</v>
      </c>
      <c r="W656">
        <v>19</v>
      </c>
      <c r="X656" t="s">
        <v>903</v>
      </c>
      <c r="Y656" s="1"/>
      <c r="Z656" s="1"/>
      <c r="AA656" s="26"/>
    </row>
    <row r="657" spans="2:27" hidden="1" x14ac:dyDescent="0.2">
      <c r="B657" t="s">
        <v>1328</v>
      </c>
      <c r="C657" t="s">
        <v>9</v>
      </c>
      <c r="D657" t="s">
        <v>6</v>
      </c>
      <c r="E657" t="s">
        <v>1329</v>
      </c>
      <c r="F657" t="s">
        <v>3135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6">
        <f t="shared" si="21"/>
        <v>0</v>
      </c>
      <c r="U657" s="1"/>
      <c r="V657" t="s">
        <v>903</v>
      </c>
      <c r="W657">
        <v>19</v>
      </c>
      <c r="X657" t="s">
        <v>903</v>
      </c>
      <c r="Y657" s="1"/>
      <c r="Z657" s="1"/>
      <c r="AA657" s="26"/>
    </row>
    <row r="658" spans="2:27" hidden="1" x14ac:dyDescent="0.2">
      <c r="B658" t="s">
        <v>1330</v>
      </c>
      <c r="C658" t="s">
        <v>9</v>
      </c>
      <c r="D658" t="s">
        <v>5</v>
      </c>
      <c r="E658" t="s">
        <v>1331</v>
      </c>
      <c r="F658" t="s">
        <v>3136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6">
        <f t="shared" si="21"/>
        <v>0</v>
      </c>
      <c r="U658" s="1"/>
      <c r="V658" t="s">
        <v>903</v>
      </c>
      <c r="W658">
        <v>19</v>
      </c>
      <c r="X658" t="s">
        <v>903</v>
      </c>
      <c r="Y658" s="1"/>
      <c r="Z658" s="1"/>
      <c r="AA658" s="26"/>
    </row>
    <row r="659" spans="2:27" hidden="1" x14ac:dyDescent="0.2">
      <c r="B659" t="s">
        <v>1330</v>
      </c>
      <c r="C659" t="s">
        <v>9</v>
      </c>
      <c r="D659" t="s">
        <v>6</v>
      </c>
      <c r="E659" t="s">
        <v>1331</v>
      </c>
      <c r="F659" t="s">
        <v>3137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  <c r="S659" s="11">
        <v>0</v>
      </c>
      <c r="T659" s="6">
        <f t="shared" si="21"/>
        <v>0</v>
      </c>
      <c r="U659" s="1"/>
      <c r="V659" t="s">
        <v>903</v>
      </c>
      <c r="W659">
        <v>19</v>
      </c>
      <c r="X659" t="s">
        <v>903</v>
      </c>
      <c r="Y659" s="1"/>
      <c r="Z659" s="1"/>
      <c r="AA659" s="26"/>
    </row>
    <row r="660" spans="2:27" hidden="1" x14ac:dyDescent="0.2">
      <c r="B660" t="s">
        <v>471</v>
      </c>
      <c r="C660" t="s">
        <v>9</v>
      </c>
      <c r="D660" t="s">
        <v>5</v>
      </c>
      <c r="E660" t="s">
        <v>472</v>
      </c>
      <c r="F660" t="s">
        <v>3138</v>
      </c>
      <c r="G660" s="11">
        <v>1056673.3600000001</v>
      </c>
      <c r="H660" s="11">
        <v>-301498.27</v>
      </c>
      <c r="I660" s="11">
        <v>-114103.85</v>
      </c>
      <c r="J660" s="11">
        <v>-184421.04</v>
      </c>
      <c r="K660" s="11">
        <v>-303862.18</v>
      </c>
      <c r="L660" s="11">
        <v>-207945.77000000002</v>
      </c>
      <c r="M660" s="11">
        <v>108659.44</v>
      </c>
      <c r="N660" s="11">
        <v>378315.58</v>
      </c>
      <c r="O660" s="11">
        <v>491376.98</v>
      </c>
      <c r="P660" s="11">
        <v>413477.41000000003</v>
      </c>
      <c r="Q660" s="11">
        <v>-179650.42</v>
      </c>
      <c r="R660" s="11">
        <v>-770749.31</v>
      </c>
      <c r="S660" s="11">
        <v>-2710545.83</v>
      </c>
      <c r="T660" s="6">
        <f t="shared" si="21"/>
        <v>-124778.13875</v>
      </c>
      <c r="U660" s="1">
        <v>24</v>
      </c>
      <c r="V660" t="s">
        <v>903</v>
      </c>
      <c r="W660">
        <v>19</v>
      </c>
      <c r="X660" t="s">
        <v>903</v>
      </c>
      <c r="Y660" s="1">
        <v>0</v>
      </c>
      <c r="Z660" s="1">
        <v>0</v>
      </c>
      <c r="AA660" s="26" t="str">
        <f t="shared" si="22"/>
        <v>24.0.0</v>
      </c>
    </row>
    <row r="661" spans="2:27" hidden="1" x14ac:dyDescent="0.2">
      <c r="B661" t="s">
        <v>471</v>
      </c>
      <c r="C661" t="s">
        <v>9</v>
      </c>
      <c r="D661" t="s">
        <v>6</v>
      </c>
      <c r="E661" t="s">
        <v>472</v>
      </c>
      <c r="F661" t="s">
        <v>3139</v>
      </c>
      <c r="G661" s="11">
        <v>3251985.38</v>
      </c>
      <c r="H661" s="11">
        <v>28487.81</v>
      </c>
      <c r="I661" s="11">
        <v>256140.80000000002</v>
      </c>
      <c r="J661" s="11">
        <v>172966.99</v>
      </c>
      <c r="K661" s="11">
        <v>12840.95</v>
      </c>
      <c r="L661" s="11">
        <v>304355.15000000002</v>
      </c>
      <c r="M661" s="11">
        <v>1145787.72</v>
      </c>
      <c r="N661" s="11">
        <v>1927038.12</v>
      </c>
      <c r="O661" s="11">
        <v>2497021.37</v>
      </c>
      <c r="P661" s="11">
        <v>2712780.25</v>
      </c>
      <c r="Q661" s="11">
        <v>2255013.98</v>
      </c>
      <c r="R661" s="11">
        <v>-33498.75</v>
      </c>
      <c r="S661" s="11">
        <v>-4220307.88</v>
      </c>
      <c r="T661" s="6">
        <f t="shared" si="21"/>
        <v>899564.42833333334</v>
      </c>
      <c r="U661" s="1">
        <v>24</v>
      </c>
      <c r="V661" t="s">
        <v>903</v>
      </c>
      <c r="W661">
        <v>19</v>
      </c>
      <c r="X661" t="s">
        <v>903</v>
      </c>
      <c r="Y661" s="1">
        <v>0</v>
      </c>
      <c r="Z661" s="1">
        <v>0</v>
      </c>
      <c r="AA661" s="26" t="str">
        <f t="shared" si="22"/>
        <v>24.0.0</v>
      </c>
    </row>
    <row r="662" spans="2:27" hidden="1" x14ac:dyDescent="0.2">
      <c r="B662" t="s">
        <v>986</v>
      </c>
      <c r="C662" t="s">
        <v>9</v>
      </c>
      <c r="D662" t="s">
        <v>5</v>
      </c>
      <c r="E662" t="s">
        <v>987</v>
      </c>
      <c r="F662" t="s">
        <v>3140</v>
      </c>
      <c r="G662" s="11">
        <v>-1553878.23</v>
      </c>
      <c r="H662" s="11">
        <v>-1555173.13</v>
      </c>
      <c r="I662" s="11">
        <v>-1556469.1099999999</v>
      </c>
      <c r="J662" s="11">
        <v>-1557766.17</v>
      </c>
      <c r="K662" s="11">
        <v>-1559064.31</v>
      </c>
      <c r="L662" s="11">
        <v>-1560363.53</v>
      </c>
      <c r="M662" s="11">
        <v>-1561663.83</v>
      </c>
      <c r="N662" s="11">
        <v>-1562965.22</v>
      </c>
      <c r="O662" s="11">
        <v>-1564267.69</v>
      </c>
      <c r="P662" s="11">
        <v>-1565571.25</v>
      </c>
      <c r="Q662" s="11">
        <v>-1478312.21</v>
      </c>
      <c r="R662" s="11">
        <v>-1339478.8900000001</v>
      </c>
      <c r="S662" s="11">
        <v>-1135997.42</v>
      </c>
      <c r="T662" s="6">
        <f t="shared" si="21"/>
        <v>-1517169.4304166669</v>
      </c>
      <c r="U662" s="1">
        <v>24</v>
      </c>
      <c r="V662" t="s">
        <v>903</v>
      </c>
      <c r="W662">
        <v>19</v>
      </c>
      <c r="X662" t="s">
        <v>903</v>
      </c>
      <c r="Y662" s="1">
        <v>0</v>
      </c>
      <c r="Z662" s="1">
        <v>0</v>
      </c>
      <c r="AA662" s="26" t="str">
        <f t="shared" si="22"/>
        <v>24.0.0</v>
      </c>
    </row>
    <row r="663" spans="2:27" hidden="1" x14ac:dyDescent="0.2">
      <c r="B663" t="s">
        <v>1332</v>
      </c>
      <c r="C663" t="s">
        <v>9</v>
      </c>
      <c r="D663" t="s">
        <v>11</v>
      </c>
      <c r="E663" t="s">
        <v>1333</v>
      </c>
      <c r="F663" t="s">
        <v>3141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6">
        <f t="shared" si="21"/>
        <v>0</v>
      </c>
      <c r="U663" s="1"/>
      <c r="V663" t="s">
        <v>903</v>
      </c>
      <c r="W663">
        <v>19</v>
      </c>
      <c r="X663" t="s">
        <v>903</v>
      </c>
      <c r="Y663" s="1"/>
      <c r="Z663" s="1"/>
      <c r="AA663" s="26"/>
    </row>
    <row r="664" spans="2:27" hidden="1" x14ac:dyDescent="0.2">
      <c r="B664" t="s">
        <v>473</v>
      </c>
      <c r="C664" t="s">
        <v>9</v>
      </c>
      <c r="D664" t="s">
        <v>6</v>
      </c>
      <c r="E664" t="s">
        <v>474</v>
      </c>
      <c r="F664" t="s">
        <v>3142</v>
      </c>
      <c r="G664" s="11">
        <v>280640.38</v>
      </c>
      <c r="H664" s="11">
        <v>213097.85</v>
      </c>
      <c r="I664" s="11">
        <v>162187.80000000002</v>
      </c>
      <c r="J664" s="11">
        <v>121338.14</v>
      </c>
      <c r="K664" s="11">
        <v>92545.57</v>
      </c>
      <c r="L664" s="11">
        <v>77569.2</v>
      </c>
      <c r="M664" s="11">
        <v>66437.67</v>
      </c>
      <c r="N664" s="11">
        <v>58150.64</v>
      </c>
      <c r="O664" s="11">
        <v>49539.05</v>
      </c>
      <c r="P664" s="11">
        <v>38932.730000000003</v>
      </c>
      <c r="Q664" s="11">
        <v>8140.24</v>
      </c>
      <c r="R664" s="11">
        <v>-693.68000000000006</v>
      </c>
      <c r="S664" s="11">
        <v>-13695.720000000001</v>
      </c>
      <c r="T664" s="6">
        <f t="shared" si="21"/>
        <v>85059.794999999998</v>
      </c>
      <c r="U664" s="1">
        <v>24</v>
      </c>
      <c r="V664" t="s">
        <v>903</v>
      </c>
      <c r="W664">
        <v>19</v>
      </c>
      <c r="X664" t="s">
        <v>903</v>
      </c>
      <c r="Y664" s="1">
        <v>0</v>
      </c>
      <c r="Z664" s="1">
        <v>0</v>
      </c>
      <c r="AA664" s="26" t="str">
        <f t="shared" si="22"/>
        <v>24.0.0</v>
      </c>
    </row>
    <row r="665" spans="2:27" hidden="1" x14ac:dyDescent="0.2">
      <c r="B665" t="s">
        <v>473</v>
      </c>
      <c r="C665" t="s">
        <v>13</v>
      </c>
      <c r="D665" t="s">
        <v>13</v>
      </c>
      <c r="E665" t="s">
        <v>474</v>
      </c>
      <c r="F665" t="s">
        <v>3143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6">
        <f t="shared" si="21"/>
        <v>0</v>
      </c>
      <c r="U665" s="1"/>
      <c r="V665" t="s">
        <v>903</v>
      </c>
      <c r="W665">
        <v>19</v>
      </c>
      <c r="X665" t="s">
        <v>903</v>
      </c>
      <c r="Y665" s="1"/>
      <c r="Z665" s="1"/>
      <c r="AA665" s="26"/>
    </row>
    <row r="666" spans="2:27" hidden="1" x14ac:dyDescent="0.2">
      <c r="B666" t="s">
        <v>1334</v>
      </c>
      <c r="C666" t="s">
        <v>9</v>
      </c>
      <c r="D666" t="s">
        <v>4</v>
      </c>
      <c r="E666" t="s">
        <v>1335</v>
      </c>
      <c r="F666" t="s">
        <v>3144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6">
        <f t="shared" si="21"/>
        <v>0</v>
      </c>
      <c r="U666" s="1"/>
      <c r="V666" t="s">
        <v>903</v>
      </c>
      <c r="W666">
        <v>19</v>
      </c>
      <c r="X666" t="s">
        <v>903</v>
      </c>
      <c r="Y666" s="1"/>
      <c r="Z666" s="1"/>
      <c r="AA666" s="26"/>
    </row>
    <row r="667" spans="2:27" hidden="1" x14ac:dyDescent="0.2">
      <c r="B667" t="s">
        <v>1336</v>
      </c>
      <c r="C667" t="s">
        <v>9</v>
      </c>
      <c r="D667" t="s">
        <v>12</v>
      </c>
      <c r="E667" t="s">
        <v>1337</v>
      </c>
      <c r="F667" t="s">
        <v>3145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6">
        <f t="shared" si="21"/>
        <v>0</v>
      </c>
      <c r="U667" s="1"/>
      <c r="V667" t="s">
        <v>903</v>
      </c>
      <c r="W667">
        <v>19</v>
      </c>
      <c r="X667" t="s">
        <v>903</v>
      </c>
      <c r="Y667" s="1"/>
      <c r="Z667" s="1"/>
      <c r="AA667" s="26"/>
    </row>
    <row r="668" spans="2:27" hidden="1" x14ac:dyDescent="0.2">
      <c r="B668" t="s">
        <v>1338</v>
      </c>
      <c r="C668" t="s">
        <v>9</v>
      </c>
      <c r="D668" t="s">
        <v>12</v>
      </c>
      <c r="E668" t="s">
        <v>1339</v>
      </c>
      <c r="F668" t="s">
        <v>3146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0</v>
      </c>
      <c r="R668" s="11">
        <v>0</v>
      </c>
      <c r="S668" s="11">
        <v>0</v>
      </c>
      <c r="T668" s="6">
        <f t="shared" si="21"/>
        <v>0</v>
      </c>
      <c r="U668" s="1"/>
      <c r="V668" t="s">
        <v>903</v>
      </c>
      <c r="W668">
        <v>19</v>
      </c>
      <c r="X668" t="s">
        <v>903</v>
      </c>
      <c r="Y668" s="1"/>
      <c r="Z668" s="1"/>
      <c r="AA668" s="26"/>
    </row>
    <row r="669" spans="2:27" hidden="1" x14ac:dyDescent="0.2">
      <c r="B669" t="s">
        <v>475</v>
      </c>
      <c r="C669" t="s">
        <v>9</v>
      </c>
      <c r="D669" t="s">
        <v>12</v>
      </c>
      <c r="E669" t="s">
        <v>476</v>
      </c>
      <c r="F669" t="s">
        <v>3147</v>
      </c>
      <c r="G669" s="11">
        <v>0</v>
      </c>
      <c r="H669" s="11">
        <v>34500</v>
      </c>
      <c r="I669" s="11">
        <v>34730</v>
      </c>
      <c r="J669" s="11">
        <v>34961.53</v>
      </c>
      <c r="K669" s="11">
        <v>35194.61</v>
      </c>
      <c r="L669" s="11">
        <v>35429.24</v>
      </c>
      <c r="M669" s="11">
        <v>35665.43</v>
      </c>
      <c r="N669" s="11">
        <v>35903.200000000004</v>
      </c>
      <c r="O669" s="11">
        <v>36142.550000000003</v>
      </c>
      <c r="P669" s="11">
        <v>36383.5</v>
      </c>
      <c r="Q669" s="11">
        <v>36626.06</v>
      </c>
      <c r="R669" s="11">
        <v>0</v>
      </c>
      <c r="S669" s="11">
        <v>0</v>
      </c>
      <c r="T669" s="6">
        <f t="shared" si="21"/>
        <v>29628.01</v>
      </c>
      <c r="U669" s="1">
        <v>24</v>
      </c>
      <c r="V669" t="s">
        <v>903</v>
      </c>
      <c r="W669">
        <v>19</v>
      </c>
      <c r="X669" t="s">
        <v>903</v>
      </c>
      <c r="Y669" s="1">
        <v>0</v>
      </c>
      <c r="Z669" s="1">
        <v>0</v>
      </c>
      <c r="AA669" s="26" t="str">
        <f t="shared" si="22"/>
        <v>24.0.0</v>
      </c>
    </row>
    <row r="670" spans="2:27" hidden="1" x14ac:dyDescent="0.2">
      <c r="B670" t="s">
        <v>477</v>
      </c>
      <c r="C670" t="s">
        <v>9</v>
      </c>
      <c r="D670" t="s">
        <v>12</v>
      </c>
      <c r="E670" t="s">
        <v>478</v>
      </c>
      <c r="F670" t="s">
        <v>3148</v>
      </c>
      <c r="G670" s="11">
        <v>1417.58</v>
      </c>
      <c r="H670" s="11">
        <v>1427.03</v>
      </c>
      <c r="I670" s="11">
        <v>1436.54</v>
      </c>
      <c r="J670" s="11">
        <v>1446.1200000000001</v>
      </c>
      <c r="K670" s="11">
        <v>1974.5</v>
      </c>
      <c r="L670" s="11">
        <v>1987.66</v>
      </c>
      <c r="M670" s="11">
        <v>2000.91</v>
      </c>
      <c r="N670" s="11">
        <v>2014.25</v>
      </c>
      <c r="O670" s="11">
        <v>2027.68</v>
      </c>
      <c r="P670" s="11">
        <v>2041.2</v>
      </c>
      <c r="Q670" s="11">
        <v>2054.81</v>
      </c>
      <c r="R670" s="11">
        <v>0</v>
      </c>
      <c r="S670" s="11">
        <v>0</v>
      </c>
      <c r="T670" s="6">
        <f t="shared" si="21"/>
        <v>1593.2908333333335</v>
      </c>
      <c r="U670" s="1">
        <v>24</v>
      </c>
      <c r="V670" t="s">
        <v>903</v>
      </c>
      <c r="W670">
        <v>19</v>
      </c>
      <c r="X670" t="s">
        <v>903</v>
      </c>
      <c r="Y670" s="1">
        <v>0</v>
      </c>
      <c r="Z670" s="1">
        <v>0</v>
      </c>
      <c r="AA670" s="26" t="str">
        <f t="shared" si="22"/>
        <v>24.0.0</v>
      </c>
    </row>
    <row r="671" spans="2:27" hidden="1" x14ac:dyDescent="0.2">
      <c r="B671" t="s">
        <v>1340</v>
      </c>
      <c r="C671" t="s">
        <v>9</v>
      </c>
      <c r="D671" t="s">
        <v>12</v>
      </c>
      <c r="E671" t="s">
        <v>1341</v>
      </c>
      <c r="F671" t="s">
        <v>3149</v>
      </c>
      <c r="G671" s="11">
        <v>0</v>
      </c>
      <c r="H671" s="11">
        <v>3661</v>
      </c>
      <c r="I671" s="11">
        <v>3685.41</v>
      </c>
      <c r="J671" s="11">
        <v>3709.98</v>
      </c>
      <c r="K671" s="11">
        <v>12068.710000000001</v>
      </c>
      <c r="L671" s="11">
        <v>21599.170000000002</v>
      </c>
      <c r="M671" s="11">
        <v>21743.16</v>
      </c>
      <c r="N671" s="11">
        <v>21831.81</v>
      </c>
      <c r="O671" s="11">
        <v>21977.360000000001</v>
      </c>
      <c r="P671" s="11">
        <v>22123.88</v>
      </c>
      <c r="Q671" s="11">
        <v>22271.37</v>
      </c>
      <c r="R671" s="11">
        <v>22419.850000000002</v>
      </c>
      <c r="S671" s="11">
        <v>0</v>
      </c>
      <c r="T671" s="6">
        <f t="shared" si="21"/>
        <v>14757.641666666668</v>
      </c>
      <c r="U671" s="1">
        <v>24</v>
      </c>
      <c r="V671" t="s">
        <v>903</v>
      </c>
      <c r="W671">
        <v>19</v>
      </c>
      <c r="X671" t="s">
        <v>903</v>
      </c>
      <c r="Y671" s="1">
        <v>0</v>
      </c>
      <c r="Z671" s="1">
        <v>0</v>
      </c>
      <c r="AA671" s="26" t="str">
        <f t="shared" si="22"/>
        <v>24.0.0</v>
      </c>
    </row>
    <row r="672" spans="2:27" hidden="1" x14ac:dyDescent="0.2">
      <c r="B672" t="s">
        <v>479</v>
      </c>
      <c r="C672" t="s">
        <v>9</v>
      </c>
      <c r="D672" t="s">
        <v>12</v>
      </c>
      <c r="E672" t="s">
        <v>480</v>
      </c>
      <c r="F672" t="s">
        <v>3150</v>
      </c>
      <c r="G672" s="11">
        <v>22535.5</v>
      </c>
      <c r="H672" s="11">
        <v>16420.170000000002</v>
      </c>
      <c r="I672" s="11">
        <v>12174.58</v>
      </c>
      <c r="J672" s="11">
        <v>8891.0400000000009</v>
      </c>
      <c r="K672" s="11">
        <v>6760.24</v>
      </c>
      <c r="L672" s="11">
        <v>5488.13</v>
      </c>
      <c r="M672" s="11">
        <v>4685.3100000000004</v>
      </c>
      <c r="N672" s="11">
        <v>4055.1</v>
      </c>
      <c r="O672" s="11">
        <v>3377.71</v>
      </c>
      <c r="P672" s="11">
        <v>2574.11</v>
      </c>
      <c r="Q672" s="11">
        <v>273.93</v>
      </c>
      <c r="R672" s="11">
        <v>30919.33</v>
      </c>
      <c r="S672" s="11">
        <v>31630.37</v>
      </c>
      <c r="T672" s="6">
        <f t="shared" si="21"/>
        <v>10225.215416666666</v>
      </c>
      <c r="U672" s="1">
        <v>24</v>
      </c>
      <c r="V672" t="s">
        <v>903</v>
      </c>
      <c r="W672">
        <v>19</v>
      </c>
      <c r="X672" t="s">
        <v>903</v>
      </c>
      <c r="Y672" s="1">
        <v>1</v>
      </c>
      <c r="Z672" s="1" t="s">
        <v>5377</v>
      </c>
      <c r="AA672" s="26" t="str">
        <f t="shared" si="22"/>
        <v>24.1.GD.OR</v>
      </c>
    </row>
    <row r="673" spans="2:27" hidden="1" x14ac:dyDescent="0.2">
      <c r="B673" t="s">
        <v>481</v>
      </c>
      <c r="C673" t="s">
        <v>9</v>
      </c>
      <c r="D673" t="s">
        <v>12</v>
      </c>
      <c r="E673" t="s">
        <v>482</v>
      </c>
      <c r="F673" t="s">
        <v>3151</v>
      </c>
      <c r="G673" s="11">
        <v>2136.91</v>
      </c>
      <c r="H673" s="11">
        <v>1960.04</v>
      </c>
      <c r="I673" s="11">
        <v>1748.33</v>
      </c>
      <c r="J673" s="11">
        <v>1574.3600000000001</v>
      </c>
      <c r="K673" s="11">
        <v>1400</v>
      </c>
      <c r="L673" s="11">
        <v>1236.4000000000001</v>
      </c>
      <c r="M673" s="11">
        <v>1090.76</v>
      </c>
      <c r="N673" s="11">
        <v>950.91</v>
      </c>
      <c r="O673" s="11">
        <v>798.43000000000006</v>
      </c>
      <c r="P673" s="11">
        <v>624.31000000000006</v>
      </c>
      <c r="Q673" s="11">
        <v>414.43</v>
      </c>
      <c r="R673" s="11">
        <v>1153.94</v>
      </c>
      <c r="S673" s="11">
        <v>10904.27</v>
      </c>
      <c r="T673" s="6">
        <f t="shared" si="21"/>
        <v>1622.7083333333333</v>
      </c>
      <c r="U673" s="1">
        <v>24</v>
      </c>
      <c r="V673" t="s">
        <v>903</v>
      </c>
      <c r="W673">
        <v>19</v>
      </c>
      <c r="X673" t="s">
        <v>903</v>
      </c>
      <c r="Y673" s="1">
        <v>1</v>
      </c>
      <c r="Z673" s="1" t="s">
        <v>5377</v>
      </c>
      <c r="AA673" s="26" t="str">
        <f t="shared" si="22"/>
        <v>24.1.GD.OR</v>
      </c>
    </row>
    <row r="674" spans="2:27" hidden="1" x14ac:dyDescent="0.2">
      <c r="B674" t="s">
        <v>483</v>
      </c>
      <c r="C674" t="s">
        <v>9</v>
      </c>
      <c r="D674" t="s">
        <v>12</v>
      </c>
      <c r="E674" t="s">
        <v>484</v>
      </c>
      <c r="F674" t="s">
        <v>3152</v>
      </c>
      <c r="G674" s="11">
        <v>-279.45999999999998</v>
      </c>
      <c r="H674" s="11">
        <v>-279.45999999999998</v>
      </c>
      <c r="I674" s="11">
        <v>-279.45999999999998</v>
      </c>
      <c r="J674" s="11">
        <v>-279.45999999999998</v>
      </c>
      <c r="K674" s="11">
        <v>-279.45999999999998</v>
      </c>
      <c r="L674" s="11">
        <v>-279.45999999999998</v>
      </c>
      <c r="M674" s="11">
        <v>-279.45999999999998</v>
      </c>
      <c r="N674" s="11">
        <v>-279.45999999999998</v>
      </c>
      <c r="O674" s="11">
        <v>-279.45999999999998</v>
      </c>
      <c r="P674" s="11">
        <v>-279.45999999999998</v>
      </c>
      <c r="Q674" s="11">
        <v>-279.45999999999998</v>
      </c>
      <c r="R674" s="11">
        <v>-279.45999999999998</v>
      </c>
      <c r="S674" s="11">
        <v>-279.45999999999998</v>
      </c>
      <c r="T674" s="6">
        <f t="shared" ref="T674:T690" si="23">(G674+S674+SUM(H674:R674)*2)/24</f>
        <v>-279.45999999999998</v>
      </c>
      <c r="U674" s="1">
        <v>24</v>
      </c>
      <c r="V674" t="s">
        <v>903</v>
      </c>
      <c r="W674">
        <v>19</v>
      </c>
      <c r="X674" t="s">
        <v>903</v>
      </c>
      <c r="Y674" s="1">
        <v>0</v>
      </c>
      <c r="Z674" s="1">
        <v>0</v>
      </c>
      <c r="AA674" s="26" t="str">
        <f t="shared" si="22"/>
        <v>24.0.0</v>
      </c>
    </row>
    <row r="675" spans="2:27" hidden="1" x14ac:dyDescent="0.2">
      <c r="B675" t="s">
        <v>1342</v>
      </c>
      <c r="C675" t="s">
        <v>9</v>
      </c>
      <c r="D675" t="s">
        <v>12</v>
      </c>
      <c r="E675" t="s">
        <v>1343</v>
      </c>
      <c r="F675" t="s">
        <v>3153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6">
        <f t="shared" si="23"/>
        <v>0</v>
      </c>
      <c r="U675" s="1"/>
      <c r="V675" t="s">
        <v>903</v>
      </c>
      <c r="W675">
        <v>19</v>
      </c>
      <c r="X675" t="s">
        <v>903</v>
      </c>
      <c r="Y675" s="1"/>
      <c r="Z675" s="1"/>
      <c r="AA675" s="26"/>
    </row>
    <row r="676" spans="2:27" hidden="1" x14ac:dyDescent="0.2">
      <c r="B676" t="s">
        <v>1344</v>
      </c>
      <c r="C676" t="s">
        <v>9</v>
      </c>
      <c r="D676" t="s">
        <v>12</v>
      </c>
      <c r="E676" t="s">
        <v>1345</v>
      </c>
      <c r="F676" t="s">
        <v>3154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6">
        <f t="shared" si="23"/>
        <v>0</v>
      </c>
      <c r="U676" s="1"/>
      <c r="V676" t="s">
        <v>903</v>
      </c>
      <c r="W676">
        <v>19</v>
      </c>
      <c r="X676" t="s">
        <v>903</v>
      </c>
      <c r="Y676" s="1"/>
      <c r="Z676" s="1"/>
      <c r="AA676" s="26"/>
    </row>
    <row r="677" spans="2:27" hidden="1" x14ac:dyDescent="0.2">
      <c r="B677" t="s">
        <v>1346</v>
      </c>
      <c r="C677" t="s">
        <v>9</v>
      </c>
      <c r="D677" t="s">
        <v>12</v>
      </c>
      <c r="E677" t="s">
        <v>1347</v>
      </c>
      <c r="F677" t="s">
        <v>3155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6">
        <f t="shared" si="23"/>
        <v>0</v>
      </c>
      <c r="U677" s="1"/>
      <c r="V677" t="s">
        <v>903</v>
      </c>
      <c r="W677">
        <v>19</v>
      </c>
      <c r="X677" t="s">
        <v>903</v>
      </c>
      <c r="Y677" s="1"/>
      <c r="Z677" s="1"/>
      <c r="AA677" s="26"/>
    </row>
    <row r="678" spans="2:27" hidden="1" x14ac:dyDescent="0.2">
      <c r="B678" t="s">
        <v>1348</v>
      </c>
      <c r="C678" t="s">
        <v>9</v>
      </c>
      <c r="D678" t="s">
        <v>12</v>
      </c>
      <c r="E678" t="s">
        <v>1349</v>
      </c>
      <c r="F678" t="s">
        <v>3156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6">
        <f t="shared" si="23"/>
        <v>0</v>
      </c>
      <c r="U678" s="1"/>
      <c r="V678" t="s">
        <v>903</v>
      </c>
      <c r="W678">
        <v>19</v>
      </c>
      <c r="X678" t="s">
        <v>903</v>
      </c>
      <c r="Y678" s="1"/>
      <c r="Z678" s="1"/>
      <c r="AA678" s="26"/>
    </row>
    <row r="679" spans="2:27" hidden="1" x14ac:dyDescent="0.2">
      <c r="B679" t="s">
        <v>1350</v>
      </c>
      <c r="C679" t="s">
        <v>9</v>
      </c>
      <c r="D679" t="s">
        <v>12</v>
      </c>
      <c r="E679" t="s">
        <v>1351</v>
      </c>
      <c r="F679" t="s">
        <v>3157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0</v>
      </c>
      <c r="Q679" s="11">
        <v>0</v>
      </c>
      <c r="R679" s="11">
        <v>0</v>
      </c>
      <c r="S679" s="11">
        <v>0</v>
      </c>
      <c r="T679" s="6">
        <f t="shared" si="23"/>
        <v>0</v>
      </c>
      <c r="U679" s="1"/>
      <c r="V679" t="s">
        <v>903</v>
      </c>
      <c r="W679">
        <v>19</v>
      </c>
      <c r="X679" t="s">
        <v>903</v>
      </c>
      <c r="Y679" s="1"/>
      <c r="Z679" s="1"/>
      <c r="AA679" s="26"/>
    </row>
    <row r="680" spans="2:27" hidden="1" x14ac:dyDescent="0.2">
      <c r="B680" t="s">
        <v>1352</v>
      </c>
      <c r="C680" t="s">
        <v>9</v>
      </c>
      <c r="D680" t="s">
        <v>12</v>
      </c>
      <c r="E680" t="s">
        <v>1353</v>
      </c>
      <c r="F680" t="s">
        <v>3158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6">
        <f t="shared" si="23"/>
        <v>0</v>
      </c>
      <c r="U680" s="1"/>
      <c r="V680" t="s">
        <v>903</v>
      </c>
      <c r="W680">
        <v>19</v>
      </c>
      <c r="X680" t="s">
        <v>903</v>
      </c>
      <c r="Y680" s="1"/>
      <c r="Z680" s="1"/>
      <c r="AA680" s="26"/>
    </row>
    <row r="681" spans="2:27" hidden="1" x14ac:dyDescent="0.2">
      <c r="B681" t="s">
        <v>1354</v>
      </c>
      <c r="C681" t="s">
        <v>9</v>
      </c>
      <c r="D681" t="s">
        <v>12</v>
      </c>
      <c r="E681" t="s">
        <v>1355</v>
      </c>
      <c r="F681" t="s">
        <v>3159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6">
        <f t="shared" si="23"/>
        <v>0</v>
      </c>
      <c r="U681" s="1"/>
      <c r="V681" t="s">
        <v>903</v>
      </c>
      <c r="W681">
        <v>19</v>
      </c>
      <c r="X681" t="s">
        <v>903</v>
      </c>
      <c r="Y681" s="1"/>
      <c r="Z681" s="1"/>
      <c r="AA681" s="26"/>
    </row>
    <row r="682" spans="2:27" hidden="1" x14ac:dyDescent="0.2">
      <c r="B682" t="s">
        <v>1356</v>
      </c>
      <c r="C682" t="s">
        <v>9</v>
      </c>
      <c r="D682" t="s">
        <v>12</v>
      </c>
      <c r="E682" t="s">
        <v>1357</v>
      </c>
      <c r="F682" t="s">
        <v>3160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6">
        <f t="shared" si="23"/>
        <v>0</v>
      </c>
      <c r="U682" s="1"/>
      <c r="V682" t="s">
        <v>903</v>
      </c>
      <c r="W682">
        <v>19</v>
      </c>
      <c r="X682" t="s">
        <v>903</v>
      </c>
      <c r="Y682" s="1"/>
      <c r="Z682" s="1"/>
      <c r="AA682" s="26"/>
    </row>
    <row r="683" spans="2:27" hidden="1" x14ac:dyDescent="0.2">
      <c r="B683" t="s">
        <v>1358</v>
      </c>
      <c r="C683" t="s">
        <v>9</v>
      </c>
      <c r="D683" t="s">
        <v>12</v>
      </c>
      <c r="E683" t="s">
        <v>1359</v>
      </c>
      <c r="F683" t="s">
        <v>3161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6">
        <f t="shared" si="23"/>
        <v>0</v>
      </c>
      <c r="U683" s="1"/>
      <c r="V683" t="s">
        <v>903</v>
      </c>
      <c r="W683">
        <v>19</v>
      </c>
      <c r="X683" t="s">
        <v>903</v>
      </c>
      <c r="Y683" s="1"/>
      <c r="Z683" s="1"/>
      <c r="AA683" s="26"/>
    </row>
    <row r="684" spans="2:27" hidden="1" x14ac:dyDescent="0.2">
      <c r="B684" t="s">
        <v>1360</v>
      </c>
      <c r="C684" t="s">
        <v>9</v>
      </c>
      <c r="D684" t="s">
        <v>12</v>
      </c>
      <c r="E684" t="s">
        <v>1361</v>
      </c>
      <c r="F684" t="s">
        <v>3162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6">
        <f t="shared" si="23"/>
        <v>0</v>
      </c>
      <c r="U684" s="1"/>
      <c r="V684" t="s">
        <v>903</v>
      </c>
      <c r="W684">
        <v>19</v>
      </c>
      <c r="X684" t="s">
        <v>903</v>
      </c>
      <c r="Y684" s="1"/>
      <c r="Z684" s="1"/>
      <c r="AA684" s="26"/>
    </row>
    <row r="685" spans="2:27" hidden="1" x14ac:dyDescent="0.2">
      <c r="B685" t="s">
        <v>485</v>
      </c>
      <c r="C685" t="s">
        <v>9</v>
      </c>
      <c r="D685" t="s">
        <v>12</v>
      </c>
      <c r="E685" t="s">
        <v>486</v>
      </c>
      <c r="F685" t="s">
        <v>3163</v>
      </c>
      <c r="G685" s="11">
        <v>911360.78</v>
      </c>
      <c r="H685" s="11">
        <v>475850.64</v>
      </c>
      <c r="I685" s="11">
        <v>926203.82000000007</v>
      </c>
      <c r="J685" s="11">
        <v>1521732.69</v>
      </c>
      <c r="K685" s="11">
        <v>1305738.22</v>
      </c>
      <c r="L685" s="11">
        <v>1087466.23</v>
      </c>
      <c r="M685" s="11">
        <v>886893.49</v>
      </c>
      <c r="N685" s="11">
        <v>587487.25</v>
      </c>
      <c r="O685" s="11">
        <v>71818.509999999995</v>
      </c>
      <c r="P685" s="11">
        <v>-106189.71</v>
      </c>
      <c r="Q685" s="11">
        <v>-14127.39</v>
      </c>
      <c r="R685" s="11">
        <v>141058.22</v>
      </c>
      <c r="S685" s="11">
        <v>924134.77</v>
      </c>
      <c r="T685" s="6">
        <f t="shared" si="23"/>
        <v>650139.97875000001</v>
      </c>
      <c r="U685" s="1">
        <v>24</v>
      </c>
      <c r="V685" t="s">
        <v>903</v>
      </c>
      <c r="W685">
        <v>19</v>
      </c>
      <c r="X685" t="s">
        <v>903</v>
      </c>
      <c r="Y685" s="1">
        <v>0</v>
      </c>
      <c r="Z685" s="1">
        <v>0</v>
      </c>
      <c r="AA685" s="26" t="str">
        <f t="shared" si="22"/>
        <v>24.0.0</v>
      </c>
    </row>
    <row r="686" spans="2:27" hidden="1" x14ac:dyDescent="0.2">
      <c r="B686" t="s">
        <v>487</v>
      </c>
      <c r="C686" t="s">
        <v>9</v>
      </c>
      <c r="D686" t="s">
        <v>12</v>
      </c>
      <c r="E686" t="s">
        <v>488</v>
      </c>
      <c r="F686" t="s">
        <v>3164</v>
      </c>
      <c r="G686" s="11">
        <v>-1343772.08</v>
      </c>
      <c r="H686" s="11">
        <v>-3319572.5</v>
      </c>
      <c r="I686" s="11">
        <v>-5778064.0099999998</v>
      </c>
      <c r="J686" s="11">
        <v>-6385427.3700000001</v>
      </c>
      <c r="K686" s="11">
        <v>-6670611.6299999999</v>
      </c>
      <c r="L686" s="11">
        <v>-6800074.1500000004</v>
      </c>
      <c r="M686" s="11">
        <v>-6691087.71</v>
      </c>
      <c r="N686" s="11">
        <v>-6344827.4699999997</v>
      </c>
      <c r="O686" s="11">
        <v>-5944117.0099999998</v>
      </c>
      <c r="P686" s="11">
        <v>-5743303.1299999999</v>
      </c>
      <c r="Q686" s="11">
        <v>-6572634.7699999996</v>
      </c>
      <c r="R686" s="11">
        <v>-322575.47000000003</v>
      </c>
      <c r="S686" s="11">
        <v>-1822905.79</v>
      </c>
      <c r="T686" s="6">
        <f t="shared" si="23"/>
        <v>-5179636.1795833334</v>
      </c>
      <c r="U686" s="1">
        <v>24</v>
      </c>
      <c r="V686" t="s">
        <v>903</v>
      </c>
      <c r="W686">
        <v>19</v>
      </c>
      <c r="X686" t="s">
        <v>903</v>
      </c>
      <c r="Y686" s="1">
        <v>0</v>
      </c>
      <c r="Z686" s="1">
        <v>0</v>
      </c>
      <c r="AA686" s="26" t="str">
        <f t="shared" si="22"/>
        <v>24.0.0</v>
      </c>
    </row>
    <row r="687" spans="2:27" hidden="1" x14ac:dyDescent="0.2">
      <c r="B687" t="s">
        <v>489</v>
      </c>
      <c r="C687" t="s">
        <v>9</v>
      </c>
      <c r="D687" t="s">
        <v>12</v>
      </c>
      <c r="E687" t="s">
        <v>490</v>
      </c>
      <c r="F687" t="s">
        <v>3165</v>
      </c>
      <c r="G687" s="11">
        <v>-4735193.5</v>
      </c>
      <c r="H687" s="11">
        <v>-3549391.41</v>
      </c>
      <c r="I687" s="11">
        <v>-2696576.08</v>
      </c>
      <c r="J687" s="11">
        <v>-2030555.95</v>
      </c>
      <c r="K687" s="11">
        <v>-1575648</v>
      </c>
      <c r="L687" s="11">
        <v>-1298788.6299999999</v>
      </c>
      <c r="M687" s="11">
        <v>-1092906.3899999999</v>
      </c>
      <c r="N687" s="11">
        <v>-916715.41</v>
      </c>
      <c r="O687" s="11">
        <v>-717757.42</v>
      </c>
      <c r="P687" s="11">
        <v>-471386.14</v>
      </c>
      <c r="Q687" s="11">
        <v>29529.74</v>
      </c>
      <c r="R687" s="11">
        <v>96496.53</v>
      </c>
      <c r="S687" s="11">
        <v>236744.85</v>
      </c>
      <c r="T687" s="6">
        <f t="shared" si="23"/>
        <v>-1372743.6237500003</v>
      </c>
      <c r="U687" s="1">
        <v>24</v>
      </c>
      <c r="V687" t="s">
        <v>903</v>
      </c>
      <c r="W687">
        <v>19</v>
      </c>
      <c r="X687" t="s">
        <v>903</v>
      </c>
      <c r="Y687" s="1">
        <v>1</v>
      </c>
      <c r="Z687" s="1" t="s">
        <v>5377</v>
      </c>
      <c r="AA687" s="26" t="str">
        <f t="shared" si="22"/>
        <v>24.1.GD.OR</v>
      </c>
    </row>
    <row r="688" spans="2:27" hidden="1" x14ac:dyDescent="0.2">
      <c r="B688" t="s">
        <v>491</v>
      </c>
      <c r="C688" t="s">
        <v>9</v>
      </c>
      <c r="D688" t="s">
        <v>12</v>
      </c>
      <c r="E688" t="s">
        <v>492</v>
      </c>
      <c r="F688" t="s">
        <v>3166</v>
      </c>
      <c r="G688" s="11">
        <v>-429283.58</v>
      </c>
      <c r="H688" s="11">
        <v>-364117.33</v>
      </c>
      <c r="I688" s="11">
        <v>-317483.77</v>
      </c>
      <c r="J688" s="11">
        <v>-281217.82</v>
      </c>
      <c r="K688" s="11">
        <v>-256721.78</v>
      </c>
      <c r="L688" s="11">
        <v>-242352</v>
      </c>
      <c r="M688" s="11">
        <v>-231855.47</v>
      </c>
      <c r="N688" s="11">
        <v>-223099.47</v>
      </c>
      <c r="O688" s="11">
        <v>-213277.94</v>
      </c>
      <c r="P688" s="11">
        <v>-201851.7</v>
      </c>
      <c r="Q688" s="11">
        <v>-175652.96</v>
      </c>
      <c r="R688" s="11">
        <v>-6053385.7999999998</v>
      </c>
      <c r="S688" s="11">
        <v>-4882642.62</v>
      </c>
      <c r="T688" s="6">
        <f t="shared" si="23"/>
        <v>-934748.2616666666</v>
      </c>
      <c r="U688" s="1">
        <v>24</v>
      </c>
      <c r="V688" t="s">
        <v>903</v>
      </c>
      <c r="W688">
        <v>19</v>
      </c>
      <c r="X688" t="s">
        <v>903</v>
      </c>
      <c r="Y688" s="1">
        <v>1</v>
      </c>
      <c r="Z688" s="1" t="s">
        <v>5377</v>
      </c>
      <c r="AA688" s="26" t="str">
        <f t="shared" si="22"/>
        <v>24.1.GD.OR</v>
      </c>
    </row>
    <row r="689" spans="2:27" hidden="1" x14ac:dyDescent="0.2">
      <c r="B689" t="s">
        <v>1362</v>
      </c>
      <c r="C689" t="s">
        <v>9</v>
      </c>
      <c r="D689" t="s">
        <v>3</v>
      </c>
      <c r="E689" t="s">
        <v>1363</v>
      </c>
      <c r="F689" t="s">
        <v>3167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6">
        <f t="shared" si="23"/>
        <v>0</v>
      </c>
      <c r="U689" s="1"/>
      <c r="V689" t="s">
        <v>903</v>
      </c>
      <c r="W689">
        <v>19</v>
      </c>
      <c r="X689" t="s">
        <v>903</v>
      </c>
      <c r="Y689" s="1"/>
      <c r="Z689" s="1"/>
      <c r="AA689" s="26"/>
    </row>
    <row r="690" spans="2:27" hidden="1" x14ac:dyDescent="0.2">
      <c r="B690" t="s">
        <v>1364</v>
      </c>
      <c r="C690" t="s">
        <v>9</v>
      </c>
      <c r="D690" t="s">
        <v>3</v>
      </c>
      <c r="E690" t="s">
        <v>1365</v>
      </c>
      <c r="F690" t="s">
        <v>3168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6">
        <f t="shared" si="23"/>
        <v>0</v>
      </c>
      <c r="U690" s="1"/>
      <c r="V690" t="s">
        <v>903</v>
      </c>
      <c r="W690">
        <v>19</v>
      </c>
      <c r="X690" t="s">
        <v>903</v>
      </c>
      <c r="Y690" s="1"/>
      <c r="Z690" s="1"/>
      <c r="AA690" s="26"/>
    </row>
    <row r="691" spans="2:27" hidden="1" x14ac:dyDescent="0.2"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</row>
    <row r="692" spans="2:27" s="7" customFormat="1" ht="13.5" hidden="1" thickBot="1" x14ac:dyDescent="0.25">
      <c r="B692" s="3" t="s">
        <v>945</v>
      </c>
      <c r="C692"/>
      <c r="D692" s="4"/>
      <c r="E692" s="4"/>
      <c r="F69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8">
        <f>SUM(T6:T691)</f>
        <v>3905137130.6766677</v>
      </c>
      <c r="U692"/>
      <c r="V692"/>
      <c r="W692"/>
      <c r="X692"/>
      <c r="Y692"/>
      <c r="Z692"/>
      <c r="AA692"/>
    </row>
    <row r="693" spans="2:27" s="7" customFormat="1" hidden="1" x14ac:dyDescent="0.2">
      <c r="B693"/>
      <c r="C693"/>
      <c r="D693" s="4"/>
      <c r="E693" s="4"/>
      <c r="F693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9"/>
      <c r="U693"/>
      <c r="V693"/>
      <c r="W693"/>
      <c r="X693"/>
      <c r="Y693"/>
      <c r="Z693"/>
      <c r="AA693"/>
    </row>
    <row r="694" spans="2:27" s="7" customFormat="1" hidden="1" x14ac:dyDescent="0.2">
      <c r="B694" s="3" t="s">
        <v>946</v>
      </c>
      <c r="C694"/>
      <c r="D694" s="4"/>
      <c r="E694" s="4"/>
      <c r="F694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6">
        <f>U1202</f>
        <v>-65198925.344166391</v>
      </c>
      <c r="U694" s="1">
        <v>2</v>
      </c>
      <c r="V694" t="s">
        <v>889</v>
      </c>
      <c r="W694" t="e">
        <v>#N/A</v>
      </c>
      <c r="X694" t="e">
        <v>#N/A</v>
      </c>
      <c r="Y694" s="1">
        <v>0</v>
      </c>
      <c r="Z694" s="1">
        <v>0</v>
      </c>
      <c r="AA694" s="26" t="str">
        <f t="shared" ref="AA694" si="24">U694&amp;"."&amp;Y694&amp;"."&amp;Z694</f>
        <v>2.0.0</v>
      </c>
    </row>
    <row r="695" spans="2:27" s="7" customFormat="1" hidden="1" x14ac:dyDescent="0.2">
      <c r="B695"/>
      <c r="C695"/>
      <c r="D695" s="4"/>
      <c r="E695" s="4"/>
      <c r="F695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9"/>
      <c r="U695"/>
      <c r="V695"/>
      <c r="W695"/>
      <c r="X695"/>
      <c r="Y695"/>
      <c r="Z695"/>
      <c r="AA695"/>
    </row>
    <row r="696" spans="2:27" hidden="1" x14ac:dyDescent="0.2">
      <c r="B696" t="s">
        <v>1366</v>
      </c>
      <c r="C696" t="s">
        <v>13</v>
      </c>
      <c r="D696" t="s">
        <v>13</v>
      </c>
      <c r="E696" t="s">
        <v>1367</v>
      </c>
      <c r="F696" t="s">
        <v>3169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  <c r="S696" s="11">
        <v>0</v>
      </c>
      <c r="T696" s="6">
        <f t="shared" ref="T696:T759" si="25">(G696+S696+SUM(H696:R696)*2)/24</f>
        <v>0</v>
      </c>
      <c r="U696" s="1"/>
      <c r="V696" t="s">
        <v>903</v>
      </c>
      <c r="W696">
        <v>19</v>
      </c>
      <c r="X696" t="s">
        <v>903</v>
      </c>
      <c r="Y696" s="1"/>
      <c r="Z696" s="1"/>
      <c r="AA696" s="26"/>
    </row>
    <row r="697" spans="2:27" hidden="1" x14ac:dyDescent="0.2">
      <c r="B697" t="s">
        <v>493</v>
      </c>
      <c r="C697" t="s">
        <v>13</v>
      </c>
      <c r="D697" t="s">
        <v>13</v>
      </c>
      <c r="E697" t="s">
        <v>494</v>
      </c>
      <c r="F697" t="s">
        <v>3170</v>
      </c>
      <c r="G697" s="11">
        <v>-863316222.34000003</v>
      </c>
      <c r="H697" s="11">
        <v>-863547762.72000003</v>
      </c>
      <c r="I697" s="11">
        <v>-863886509.96000004</v>
      </c>
      <c r="J697" s="11">
        <v>-864873142.79999995</v>
      </c>
      <c r="K697" s="11">
        <v>-865094113.46000004</v>
      </c>
      <c r="L697" s="11">
        <v>-865749531.24000001</v>
      </c>
      <c r="M697" s="11">
        <v>-866746108.32000005</v>
      </c>
      <c r="N697" s="11">
        <v>-866899601.01999998</v>
      </c>
      <c r="O697" s="11">
        <v>-867060207.85000002</v>
      </c>
      <c r="P697" s="11">
        <v>-868087623.25999999</v>
      </c>
      <c r="Q697" s="11">
        <v>-868271703.15999997</v>
      </c>
      <c r="R697" s="11">
        <v>-868408601.11000001</v>
      </c>
      <c r="S697" s="11">
        <v>-869342827.38999999</v>
      </c>
      <c r="T697" s="6">
        <f t="shared" si="25"/>
        <v>-866246202.48041677</v>
      </c>
      <c r="U697" s="1">
        <v>2</v>
      </c>
      <c r="V697" t="s">
        <v>903</v>
      </c>
      <c r="W697">
        <v>19</v>
      </c>
      <c r="X697" t="s">
        <v>903</v>
      </c>
      <c r="Y697" s="1">
        <v>0</v>
      </c>
      <c r="Z697" s="1">
        <v>0</v>
      </c>
      <c r="AA697" s="26" t="str">
        <f t="shared" ref="AA697:AA749" si="26">U697&amp;"."&amp;Y697&amp;"."&amp;Z697</f>
        <v>2.0.0</v>
      </c>
    </row>
    <row r="698" spans="2:27" hidden="1" x14ac:dyDescent="0.2">
      <c r="B698" t="s">
        <v>495</v>
      </c>
      <c r="C698" t="s">
        <v>13</v>
      </c>
      <c r="D698" t="s">
        <v>13</v>
      </c>
      <c r="E698" t="s">
        <v>496</v>
      </c>
      <c r="F698" t="s">
        <v>3171</v>
      </c>
      <c r="G698" s="11">
        <v>-10942941.939999999</v>
      </c>
      <c r="H698" s="11">
        <v>-10942941.939999999</v>
      </c>
      <c r="I698" s="11">
        <v>-10942941.939999999</v>
      </c>
      <c r="J698" s="11">
        <v>-10848945.83</v>
      </c>
      <c r="K698" s="11">
        <v>-10848945.83</v>
      </c>
      <c r="L698" s="11">
        <v>-10848945.83</v>
      </c>
      <c r="M698" s="11">
        <v>-10976476.039999999</v>
      </c>
      <c r="N698" s="11">
        <v>-10976476.039999999</v>
      </c>
      <c r="O698" s="11">
        <v>-10976476.039999999</v>
      </c>
      <c r="P698" s="11">
        <v>-10935589.970000001</v>
      </c>
      <c r="Q698" s="11">
        <v>-10935589.970000001</v>
      </c>
      <c r="R698" s="11">
        <v>-10935589.970000001</v>
      </c>
      <c r="S698" s="11">
        <v>-8089025.3799999999</v>
      </c>
      <c r="T698" s="6">
        <f t="shared" si="25"/>
        <v>-10807075.254999997</v>
      </c>
      <c r="U698" s="1">
        <v>2</v>
      </c>
      <c r="V698" t="s">
        <v>903</v>
      </c>
      <c r="W698">
        <v>19</v>
      </c>
      <c r="X698" t="s">
        <v>903</v>
      </c>
      <c r="Y698" s="1">
        <v>0</v>
      </c>
      <c r="Z698" s="1">
        <v>0</v>
      </c>
      <c r="AA698" s="26" t="str">
        <f t="shared" si="26"/>
        <v>2.0.0</v>
      </c>
    </row>
    <row r="699" spans="2:27" hidden="1" x14ac:dyDescent="0.2">
      <c r="B699" t="s">
        <v>497</v>
      </c>
      <c r="C699" t="s">
        <v>13</v>
      </c>
      <c r="D699" t="s">
        <v>13</v>
      </c>
      <c r="E699" t="s">
        <v>498</v>
      </c>
      <c r="F699" t="s">
        <v>3172</v>
      </c>
      <c r="G699" s="11">
        <v>14789273.109999999</v>
      </c>
      <c r="H699" s="11">
        <v>14792355.609999999</v>
      </c>
      <c r="I699" s="11">
        <v>14792355.609999999</v>
      </c>
      <c r="J699" s="11">
        <v>14790052.359999999</v>
      </c>
      <c r="K699" s="11">
        <v>14792298.859999999</v>
      </c>
      <c r="L699" s="11">
        <v>14795413.82</v>
      </c>
      <c r="M699" s="11">
        <v>14795413.82</v>
      </c>
      <c r="N699" s="11">
        <v>14804070.710000001</v>
      </c>
      <c r="O699" s="11">
        <v>14804070.710000001</v>
      </c>
      <c r="P699" s="11">
        <v>14804070.710000001</v>
      </c>
      <c r="Q699" s="11">
        <v>14804070.710000001</v>
      </c>
      <c r="R699" s="11">
        <v>14804070.710000001</v>
      </c>
      <c r="S699" s="11">
        <v>14804070.710000001</v>
      </c>
      <c r="T699" s="6">
        <f t="shared" si="25"/>
        <v>14797909.628333336</v>
      </c>
      <c r="U699" s="1">
        <v>2</v>
      </c>
      <c r="V699" t="s">
        <v>903</v>
      </c>
      <c r="W699">
        <v>19</v>
      </c>
      <c r="X699" t="s">
        <v>903</v>
      </c>
      <c r="Y699" s="1">
        <v>0</v>
      </c>
      <c r="Z699" s="1">
        <v>0</v>
      </c>
      <c r="AA699" s="26" t="str">
        <f t="shared" si="26"/>
        <v>2.0.0</v>
      </c>
    </row>
    <row r="700" spans="2:27" hidden="1" x14ac:dyDescent="0.2">
      <c r="B700" t="s">
        <v>499</v>
      </c>
      <c r="C700" t="s">
        <v>13</v>
      </c>
      <c r="D700" t="s">
        <v>13</v>
      </c>
      <c r="E700" t="s">
        <v>500</v>
      </c>
      <c r="F700" t="s">
        <v>3173</v>
      </c>
      <c r="G700" s="11">
        <v>2694946.43</v>
      </c>
      <c r="H700" s="11">
        <v>2694946.43</v>
      </c>
      <c r="I700" s="11">
        <v>4562423.9400000004</v>
      </c>
      <c r="J700" s="11">
        <v>4562423.9400000004</v>
      </c>
      <c r="K700" s="11">
        <v>4562423.9400000004</v>
      </c>
      <c r="L700" s="11">
        <v>4562423.9400000004</v>
      </c>
      <c r="M700" s="11">
        <v>4562423.9400000004</v>
      </c>
      <c r="N700" s="11">
        <v>4562423.9400000004</v>
      </c>
      <c r="O700" s="11">
        <v>4562423.9400000004</v>
      </c>
      <c r="P700" s="11">
        <v>4562423.9400000004</v>
      </c>
      <c r="Q700" s="11">
        <v>4562423.9400000004</v>
      </c>
      <c r="R700" s="11">
        <v>4562423.9400000004</v>
      </c>
      <c r="S700" s="11">
        <v>4562423.9400000004</v>
      </c>
      <c r="T700" s="6">
        <f t="shared" si="25"/>
        <v>4328989.2512499997</v>
      </c>
      <c r="U700" s="1">
        <v>2</v>
      </c>
      <c r="V700" t="s">
        <v>903</v>
      </c>
      <c r="W700">
        <v>19</v>
      </c>
      <c r="X700" t="s">
        <v>903</v>
      </c>
      <c r="Y700" s="1">
        <v>0</v>
      </c>
      <c r="Z700" s="1">
        <v>0</v>
      </c>
      <c r="AA700" s="26" t="str">
        <f t="shared" si="26"/>
        <v>2.0.0</v>
      </c>
    </row>
    <row r="701" spans="2:27" hidden="1" x14ac:dyDescent="0.2">
      <c r="B701" t="s">
        <v>1368</v>
      </c>
      <c r="C701" t="s">
        <v>13</v>
      </c>
      <c r="D701" t="s">
        <v>13</v>
      </c>
      <c r="E701" t="s">
        <v>1369</v>
      </c>
      <c r="F701" t="s">
        <v>3174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0</v>
      </c>
      <c r="S701" s="11">
        <v>0</v>
      </c>
      <c r="T701" s="6">
        <f t="shared" si="25"/>
        <v>0</v>
      </c>
      <c r="U701" s="1"/>
      <c r="V701" t="s">
        <v>903</v>
      </c>
      <c r="W701">
        <v>19</v>
      </c>
      <c r="X701" t="s">
        <v>903</v>
      </c>
      <c r="Y701" s="1"/>
      <c r="Z701" s="1"/>
      <c r="AA701" s="26"/>
    </row>
    <row r="702" spans="2:27" hidden="1" x14ac:dyDescent="0.2">
      <c r="B702" t="s">
        <v>501</v>
      </c>
      <c r="C702" t="s">
        <v>13</v>
      </c>
      <c r="D702" t="s">
        <v>13</v>
      </c>
      <c r="E702" t="s">
        <v>502</v>
      </c>
      <c r="F702" t="s">
        <v>3175</v>
      </c>
      <c r="G702" s="11">
        <v>-5971130.2000000002</v>
      </c>
      <c r="H702" s="11">
        <v>-5971130.2000000002</v>
      </c>
      <c r="I702" s="11">
        <v>-7431456.6299999999</v>
      </c>
      <c r="J702" s="11">
        <v>-7431456.6299999999</v>
      </c>
      <c r="K702" s="11">
        <v>-7431456.6299999999</v>
      </c>
      <c r="L702" s="11">
        <v>-7431456.6299999999</v>
      </c>
      <c r="M702" s="11">
        <v>-7431456.6299999999</v>
      </c>
      <c r="N702" s="11">
        <v>-7431456.6299999999</v>
      </c>
      <c r="O702" s="11">
        <v>-7431456.6299999999</v>
      </c>
      <c r="P702" s="11">
        <v>-7560882.6299999999</v>
      </c>
      <c r="Q702" s="11">
        <v>-7560882.6299999999</v>
      </c>
      <c r="R702" s="11">
        <v>-7560882.6299999999</v>
      </c>
      <c r="S702" s="11">
        <v>-6435807.4800000004</v>
      </c>
      <c r="T702" s="6">
        <f t="shared" si="25"/>
        <v>-7239786.9450000003</v>
      </c>
      <c r="U702" s="1">
        <v>2</v>
      </c>
      <c r="V702" t="s">
        <v>903</v>
      </c>
      <c r="W702">
        <v>19</v>
      </c>
      <c r="X702" t="s">
        <v>903</v>
      </c>
      <c r="Y702" s="1">
        <v>0</v>
      </c>
      <c r="Z702" s="1">
        <v>0</v>
      </c>
      <c r="AA702" s="26" t="str">
        <f t="shared" si="26"/>
        <v>2.0.0</v>
      </c>
    </row>
    <row r="703" spans="2:27" hidden="1" x14ac:dyDescent="0.2">
      <c r="B703" t="s">
        <v>503</v>
      </c>
      <c r="C703" t="s">
        <v>13</v>
      </c>
      <c r="D703" t="s">
        <v>13</v>
      </c>
      <c r="E703" t="s">
        <v>504</v>
      </c>
      <c r="F703" t="s">
        <v>3176</v>
      </c>
      <c r="G703" s="11">
        <v>-21477972.41</v>
      </c>
      <c r="H703" s="11">
        <v>-21756399.850000001</v>
      </c>
      <c r="I703" s="11">
        <v>-22278058.969999999</v>
      </c>
      <c r="J703" s="11">
        <v>-22679311.66</v>
      </c>
      <c r="K703" s="11">
        <v>-23079758.079999998</v>
      </c>
      <c r="L703" s="11">
        <v>-23480204.5</v>
      </c>
      <c r="M703" s="11">
        <v>-23880650.920000002</v>
      </c>
      <c r="N703" s="11">
        <v>-24281097.34</v>
      </c>
      <c r="O703" s="11">
        <v>-24681543.760000002</v>
      </c>
      <c r="P703" s="11">
        <v>-25093510.239999998</v>
      </c>
      <c r="Q703" s="11">
        <v>-25495236.670000002</v>
      </c>
      <c r="R703" s="11">
        <v>-25896963.100000001</v>
      </c>
      <c r="S703" s="11">
        <v>-26298689.530000001</v>
      </c>
      <c r="T703" s="6">
        <f t="shared" si="25"/>
        <v>-23874255.504999999</v>
      </c>
      <c r="U703" s="1">
        <v>2</v>
      </c>
      <c r="V703" t="s">
        <v>903</v>
      </c>
      <c r="W703">
        <v>19</v>
      </c>
      <c r="X703" t="s">
        <v>903</v>
      </c>
      <c r="Y703" s="1">
        <v>0</v>
      </c>
      <c r="Z703" s="1">
        <v>0</v>
      </c>
      <c r="AA703" s="26" t="str">
        <f t="shared" si="26"/>
        <v>2.0.0</v>
      </c>
    </row>
    <row r="704" spans="2:27" hidden="1" x14ac:dyDescent="0.2">
      <c r="B704" t="s">
        <v>505</v>
      </c>
      <c r="C704" t="s">
        <v>13</v>
      </c>
      <c r="D704" t="s">
        <v>13</v>
      </c>
      <c r="E704" t="s">
        <v>506</v>
      </c>
      <c r="F704" t="s">
        <v>3177</v>
      </c>
      <c r="G704" s="11">
        <v>-5012682</v>
      </c>
      <c r="H704" s="11">
        <v>-5092873</v>
      </c>
      <c r="I704" s="11">
        <v>-5177391</v>
      </c>
      <c r="J704" s="11">
        <v>-5278290</v>
      </c>
      <c r="K704" s="11">
        <v>-5376817</v>
      </c>
      <c r="L704" s="11">
        <v>-5478836</v>
      </c>
      <c r="M704" s="11">
        <v>-5577771</v>
      </c>
      <c r="N704" s="11">
        <v>-5681569</v>
      </c>
      <c r="O704" s="11">
        <v>-5789125</v>
      </c>
      <c r="P704" s="11">
        <v>-5887454</v>
      </c>
      <c r="Q704" s="11">
        <v>-5993304</v>
      </c>
      <c r="R704" s="11">
        <v>-6091634</v>
      </c>
      <c r="S704" s="11">
        <v>-6193525</v>
      </c>
      <c r="T704" s="6">
        <f t="shared" si="25"/>
        <v>-5585680.625</v>
      </c>
      <c r="U704" s="1">
        <v>2</v>
      </c>
      <c r="V704" t="s">
        <v>903</v>
      </c>
      <c r="W704">
        <v>19</v>
      </c>
      <c r="X704" t="s">
        <v>903</v>
      </c>
      <c r="Y704" s="1">
        <v>0</v>
      </c>
      <c r="Z704" s="1">
        <v>0</v>
      </c>
      <c r="AA704" s="26" t="str">
        <f t="shared" si="26"/>
        <v>2.0.0</v>
      </c>
    </row>
    <row r="705" spans="2:27" hidden="1" x14ac:dyDescent="0.2">
      <c r="B705" t="s">
        <v>1370</v>
      </c>
      <c r="C705" t="s">
        <v>13</v>
      </c>
      <c r="D705" t="s">
        <v>13</v>
      </c>
      <c r="E705" t="s">
        <v>1371</v>
      </c>
      <c r="F705" t="s">
        <v>3178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6">
        <f t="shared" si="25"/>
        <v>0</v>
      </c>
      <c r="U705" s="1"/>
      <c r="V705" t="s">
        <v>903</v>
      </c>
      <c r="W705">
        <v>19</v>
      </c>
      <c r="X705" t="s">
        <v>903</v>
      </c>
      <c r="Y705" s="1"/>
      <c r="Z705" s="1"/>
      <c r="AA705" s="26"/>
    </row>
    <row r="706" spans="2:27" hidden="1" x14ac:dyDescent="0.2">
      <c r="B706" t="s">
        <v>507</v>
      </c>
      <c r="C706" t="s">
        <v>13</v>
      </c>
      <c r="D706" t="s">
        <v>13</v>
      </c>
      <c r="E706" t="s">
        <v>508</v>
      </c>
      <c r="F706" t="s">
        <v>3179</v>
      </c>
      <c r="G706" s="11">
        <v>-1548121</v>
      </c>
      <c r="H706" s="11">
        <v>-1548121</v>
      </c>
      <c r="I706" s="11">
        <v>-1548121</v>
      </c>
      <c r="J706" s="11">
        <v>-1548121</v>
      </c>
      <c r="K706" s="11">
        <v>-1548121</v>
      </c>
      <c r="L706" s="11">
        <v>-1548121</v>
      </c>
      <c r="M706" s="11">
        <v>-6326341</v>
      </c>
      <c r="N706" s="11">
        <v>-6326341</v>
      </c>
      <c r="O706" s="11">
        <v>-6326341</v>
      </c>
      <c r="P706" s="11">
        <v>-9714001</v>
      </c>
      <c r="Q706" s="11">
        <v>-9714001</v>
      </c>
      <c r="R706" s="11">
        <v>-9714001</v>
      </c>
      <c r="S706" s="11">
        <v>-9714001</v>
      </c>
      <c r="T706" s="6">
        <f t="shared" si="25"/>
        <v>-5124391</v>
      </c>
      <c r="U706" s="1">
        <v>2</v>
      </c>
      <c r="V706" t="s">
        <v>903</v>
      </c>
      <c r="W706">
        <v>19</v>
      </c>
      <c r="X706" t="s">
        <v>903</v>
      </c>
      <c r="Y706" s="1">
        <v>0</v>
      </c>
      <c r="Z706" s="1">
        <v>0</v>
      </c>
      <c r="AA706" s="26" t="str">
        <f t="shared" si="26"/>
        <v>2.0.0</v>
      </c>
    </row>
    <row r="707" spans="2:27" hidden="1" x14ac:dyDescent="0.2">
      <c r="B707" t="s">
        <v>509</v>
      </c>
      <c r="C707" t="s">
        <v>13</v>
      </c>
      <c r="D707" t="s">
        <v>13</v>
      </c>
      <c r="E707" t="s">
        <v>510</v>
      </c>
      <c r="F707" t="s">
        <v>3180</v>
      </c>
      <c r="G707" s="11">
        <v>-297929637</v>
      </c>
      <c r="H707" s="11">
        <v>-376171108.56999999</v>
      </c>
      <c r="I707" s="11">
        <v>-358071220.70999998</v>
      </c>
      <c r="J707" s="11">
        <v>-357664484.01999998</v>
      </c>
      <c r="K707" s="11">
        <v>-357423562.68000001</v>
      </c>
      <c r="L707" s="11">
        <v>-338781773.11000001</v>
      </c>
      <c r="M707" s="11">
        <v>-333514081.79000002</v>
      </c>
      <c r="N707" s="11">
        <v>-332757996.02999997</v>
      </c>
      <c r="O707" s="11">
        <v>-312816770.18000001</v>
      </c>
      <c r="P707" s="11">
        <v>-309864122.39999998</v>
      </c>
      <c r="Q707" s="11">
        <v>-309824311.30000001</v>
      </c>
      <c r="R707" s="11">
        <v>-291601520.22000003</v>
      </c>
      <c r="S707" s="11">
        <v>-291697937.08999997</v>
      </c>
      <c r="T707" s="6">
        <f t="shared" si="25"/>
        <v>-331108728.17125005</v>
      </c>
      <c r="U707" s="1">
        <v>2</v>
      </c>
      <c r="V707" t="s">
        <v>903</v>
      </c>
      <c r="W707">
        <v>19</v>
      </c>
      <c r="X707" t="s">
        <v>903</v>
      </c>
      <c r="Y707" s="1">
        <v>0</v>
      </c>
      <c r="Z707" s="1">
        <v>0</v>
      </c>
      <c r="AA707" s="26" t="str">
        <f t="shared" si="26"/>
        <v>2.0.0</v>
      </c>
    </row>
    <row r="708" spans="2:27" hidden="1" x14ac:dyDescent="0.2">
      <c r="B708" t="s">
        <v>511</v>
      </c>
      <c r="C708" t="s">
        <v>13</v>
      </c>
      <c r="D708" t="s">
        <v>13</v>
      </c>
      <c r="E708" t="s">
        <v>512</v>
      </c>
      <c r="F708" t="s">
        <v>3181</v>
      </c>
      <c r="G708" s="11">
        <v>-14793630.65</v>
      </c>
      <c r="H708" s="11">
        <v>-14857760.470000001</v>
      </c>
      <c r="I708" s="11">
        <v>-13587486.210000001</v>
      </c>
      <c r="J708" s="11">
        <v>-13285815.710000001</v>
      </c>
      <c r="K708" s="11">
        <v>-13839640.279999999</v>
      </c>
      <c r="L708" s="11">
        <v>-14444127.539999999</v>
      </c>
      <c r="M708" s="11">
        <v>-14910679.83</v>
      </c>
      <c r="N708" s="11">
        <v>-15703197.470000001</v>
      </c>
      <c r="O708" s="11">
        <v>-17617627.02</v>
      </c>
      <c r="P708" s="11">
        <v>-17100137.920000002</v>
      </c>
      <c r="Q708" s="11">
        <v>-17465826.41</v>
      </c>
      <c r="R708" s="11">
        <v>-17595369.699999999</v>
      </c>
      <c r="S708" s="11">
        <v>-12258603.289999999</v>
      </c>
      <c r="T708" s="6">
        <f t="shared" si="25"/>
        <v>-15327815.460833332</v>
      </c>
      <c r="U708" s="1">
        <v>2</v>
      </c>
      <c r="V708" t="s">
        <v>903</v>
      </c>
      <c r="W708">
        <v>19</v>
      </c>
      <c r="X708" t="s">
        <v>903</v>
      </c>
      <c r="Y708" s="1">
        <v>0</v>
      </c>
      <c r="Z708" s="1">
        <v>0</v>
      </c>
      <c r="AA708" s="26" t="str">
        <f t="shared" si="26"/>
        <v>2.0.0</v>
      </c>
    </row>
    <row r="709" spans="2:27" hidden="1" x14ac:dyDescent="0.2">
      <c r="B709" t="s">
        <v>513</v>
      </c>
      <c r="C709" t="s">
        <v>13</v>
      </c>
      <c r="D709" t="s">
        <v>13</v>
      </c>
      <c r="E709" t="s">
        <v>514</v>
      </c>
      <c r="F709" t="s">
        <v>3182</v>
      </c>
      <c r="G709" s="11">
        <v>15540967.369999999</v>
      </c>
      <c r="H709" s="11">
        <v>15625522.369999999</v>
      </c>
      <c r="I709" s="11">
        <v>15709688.369999999</v>
      </c>
      <c r="J709" s="11">
        <v>16035514.369999999</v>
      </c>
      <c r="K709" s="11">
        <v>16149447.369999999</v>
      </c>
      <c r="L709" s="11">
        <v>16386659.369999999</v>
      </c>
      <c r="M709" s="11">
        <v>16554961.369999999</v>
      </c>
      <c r="N709" s="11">
        <v>16697829.369999999</v>
      </c>
      <c r="O709" s="11">
        <v>16878577.370000001</v>
      </c>
      <c r="P709" s="11">
        <v>17036165.370000001</v>
      </c>
      <c r="Q709" s="11">
        <v>17252564.370000001</v>
      </c>
      <c r="R709" s="11">
        <v>17467193.370000001</v>
      </c>
      <c r="S709" s="11">
        <v>17655525.370000001</v>
      </c>
      <c r="T709" s="6">
        <f t="shared" si="25"/>
        <v>16532697.453333335</v>
      </c>
      <c r="U709" s="1">
        <v>2</v>
      </c>
      <c r="V709" t="s">
        <v>903</v>
      </c>
      <c r="W709">
        <v>19</v>
      </c>
      <c r="X709" t="s">
        <v>903</v>
      </c>
      <c r="Y709" s="1">
        <v>0</v>
      </c>
      <c r="Z709" s="1">
        <v>0</v>
      </c>
      <c r="AA709" s="26" t="str">
        <f t="shared" si="26"/>
        <v>2.0.0</v>
      </c>
    </row>
    <row r="710" spans="2:27" hidden="1" x14ac:dyDescent="0.2">
      <c r="B710" t="s">
        <v>1372</v>
      </c>
      <c r="C710" t="s">
        <v>13</v>
      </c>
      <c r="D710" t="s">
        <v>13</v>
      </c>
      <c r="E710" t="s">
        <v>1373</v>
      </c>
      <c r="F710" t="s">
        <v>3183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6">
        <f t="shared" si="25"/>
        <v>0</v>
      </c>
      <c r="U710" s="1"/>
      <c r="V710" t="s">
        <v>903</v>
      </c>
      <c r="W710">
        <v>19</v>
      </c>
      <c r="X710" t="s">
        <v>903</v>
      </c>
      <c r="Y710" s="1"/>
      <c r="Z710" s="1"/>
      <c r="AA710" s="26"/>
    </row>
    <row r="711" spans="2:27" hidden="1" x14ac:dyDescent="0.2">
      <c r="B711" t="s">
        <v>515</v>
      </c>
      <c r="C711" t="s">
        <v>13</v>
      </c>
      <c r="D711" t="s">
        <v>13</v>
      </c>
      <c r="E711" t="s">
        <v>516</v>
      </c>
      <c r="F711" t="s">
        <v>3184</v>
      </c>
      <c r="G711" s="11">
        <v>6867421</v>
      </c>
      <c r="H711" s="11">
        <v>6806180</v>
      </c>
      <c r="I711" s="11">
        <v>6744939</v>
      </c>
      <c r="J711" s="11">
        <v>6683698</v>
      </c>
      <c r="K711" s="11">
        <v>6622457</v>
      </c>
      <c r="L711" s="11">
        <v>6561216</v>
      </c>
      <c r="M711" s="11">
        <v>6499975</v>
      </c>
      <c r="N711" s="11">
        <v>6438734</v>
      </c>
      <c r="O711" s="11">
        <v>6377493</v>
      </c>
      <c r="P711" s="11">
        <v>6316252</v>
      </c>
      <c r="Q711" s="11">
        <v>6255011</v>
      </c>
      <c r="R711" s="11">
        <v>6193770</v>
      </c>
      <c r="S711" s="11">
        <v>4234075</v>
      </c>
      <c r="T711" s="6">
        <f t="shared" si="25"/>
        <v>6420872.75</v>
      </c>
      <c r="U711" s="1">
        <v>2</v>
      </c>
      <c r="V711" t="s">
        <v>903</v>
      </c>
      <c r="W711">
        <v>19</v>
      </c>
      <c r="X711" t="s">
        <v>903</v>
      </c>
      <c r="Y711" s="1">
        <v>0</v>
      </c>
      <c r="Z711" s="1">
        <v>0</v>
      </c>
      <c r="AA711" s="26" t="str">
        <f t="shared" si="26"/>
        <v>2.0.0</v>
      </c>
    </row>
    <row r="712" spans="2:27" hidden="1" x14ac:dyDescent="0.2">
      <c r="B712" t="s">
        <v>1374</v>
      </c>
      <c r="C712" t="s">
        <v>13</v>
      </c>
      <c r="D712" t="s">
        <v>13</v>
      </c>
      <c r="E712" t="s">
        <v>1375</v>
      </c>
      <c r="F712" t="s">
        <v>3185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6">
        <f t="shared" si="25"/>
        <v>0</v>
      </c>
      <c r="U712" s="1"/>
      <c r="V712" t="s">
        <v>903</v>
      </c>
      <c r="W712">
        <v>19</v>
      </c>
      <c r="X712" t="s">
        <v>903</v>
      </c>
      <c r="Y712" s="1"/>
      <c r="Z712" s="1"/>
      <c r="AA712" s="26"/>
    </row>
    <row r="713" spans="2:27" hidden="1" x14ac:dyDescent="0.2">
      <c r="B713" t="s">
        <v>1376</v>
      </c>
      <c r="C713" t="s">
        <v>13</v>
      </c>
      <c r="D713" t="s">
        <v>13</v>
      </c>
      <c r="E713" t="s">
        <v>1377</v>
      </c>
      <c r="F713" t="s">
        <v>3186</v>
      </c>
      <c r="G713" s="11">
        <v>0</v>
      </c>
      <c r="H713" s="11">
        <v>0</v>
      </c>
      <c r="I713" s="11">
        <v>0</v>
      </c>
      <c r="J713" s="11">
        <v>0</v>
      </c>
      <c r="K713" s="11">
        <v>0</v>
      </c>
      <c r="L713" s="11">
        <v>0</v>
      </c>
      <c r="M713" s="11">
        <v>0</v>
      </c>
      <c r="N713" s="11">
        <v>0</v>
      </c>
      <c r="O713" s="11">
        <v>0</v>
      </c>
      <c r="P713" s="11">
        <v>0</v>
      </c>
      <c r="Q713" s="11">
        <v>0</v>
      </c>
      <c r="R713" s="11">
        <v>0</v>
      </c>
      <c r="S713" s="11">
        <v>0</v>
      </c>
      <c r="T713" s="6">
        <f t="shared" si="25"/>
        <v>0</v>
      </c>
      <c r="U713" s="1"/>
      <c r="V713" t="s">
        <v>903</v>
      </c>
      <c r="W713">
        <v>19</v>
      </c>
      <c r="X713" t="s">
        <v>903</v>
      </c>
      <c r="Y713" s="1"/>
      <c r="Z713" s="1"/>
      <c r="AA713" s="26"/>
    </row>
    <row r="714" spans="2:27" hidden="1" x14ac:dyDescent="0.2">
      <c r="B714" t="s">
        <v>1378</v>
      </c>
      <c r="C714" t="s">
        <v>13</v>
      </c>
      <c r="D714" t="s">
        <v>13</v>
      </c>
      <c r="E714" t="s">
        <v>1379</v>
      </c>
      <c r="F714" t="s">
        <v>3187</v>
      </c>
      <c r="G714" s="11">
        <v>0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6">
        <f t="shared" si="25"/>
        <v>0</v>
      </c>
      <c r="U714" s="1"/>
      <c r="V714" t="s">
        <v>903</v>
      </c>
      <c r="W714">
        <v>19</v>
      </c>
      <c r="X714" t="s">
        <v>903</v>
      </c>
      <c r="Y714" s="1"/>
      <c r="Z714" s="1"/>
      <c r="AA714" s="26"/>
    </row>
    <row r="715" spans="2:27" hidden="1" x14ac:dyDescent="0.2">
      <c r="B715" t="s">
        <v>517</v>
      </c>
      <c r="C715" t="s">
        <v>13</v>
      </c>
      <c r="D715" t="s">
        <v>13</v>
      </c>
      <c r="E715" t="s">
        <v>518</v>
      </c>
      <c r="F715" t="s">
        <v>3188</v>
      </c>
      <c r="G715" s="11">
        <v>-167261</v>
      </c>
      <c r="H715" s="11">
        <v>-37411</v>
      </c>
      <c r="I715" s="11">
        <v>-143923</v>
      </c>
      <c r="J715" s="11">
        <v>-96780</v>
      </c>
      <c r="K715" s="11">
        <v>-151964</v>
      </c>
      <c r="L715" s="11">
        <v>251229</v>
      </c>
      <c r="M715" s="11">
        <v>1136058</v>
      </c>
      <c r="N715" s="11">
        <v>1351712</v>
      </c>
      <c r="O715" s="11">
        <v>1508654</v>
      </c>
      <c r="P715" s="11">
        <v>1532246</v>
      </c>
      <c r="Q715" s="11">
        <v>1065434</v>
      </c>
      <c r="R715" s="11">
        <v>1132054</v>
      </c>
      <c r="S715" s="11">
        <v>1585855</v>
      </c>
      <c r="T715" s="6">
        <f t="shared" si="25"/>
        <v>688050.5</v>
      </c>
      <c r="U715" s="1">
        <v>2</v>
      </c>
      <c r="V715" t="s">
        <v>903</v>
      </c>
      <c r="W715">
        <v>19</v>
      </c>
      <c r="X715" t="s">
        <v>903</v>
      </c>
      <c r="Y715" s="1">
        <v>0</v>
      </c>
      <c r="Z715" s="1">
        <v>0</v>
      </c>
      <c r="AA715" s="26" t="str">
        <f t="shared" si="26"/>
        <v>2.0.0</v>
      </c>
    </row>
    <row r="716" spans="2:27" hidden="1" x14ac:dyDescent="0.2">
      <c r="B716" t="s">
        <v>519</v>
      </c>
      <c r="C716" t="s">
        <v>13</v>
      </c>
      <c r="D716" t="s">
        <v>13</v>
      </c>
      <c r="E716" t="s">
        <v>520</v>
      </c>
      <c r="F716" t="s">
        <v>3189</v>
      </c>
      <c r="G716" s="11">
        <v>0</v>
      </c>
      <c r="H716" s="11">
        <v>0</v>
      </c>
      <c r="I716" s="11">
        <v>0</v>
      </c>
      <c r="J716" s="11">
        <v>0</v>
      </c>
      <c r="K716" s="11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6">
        <f t="shared" si="25"/>
        <v>0</v>
      </c>
      <c r="U716" s="1">
        <v>4</v>
      </c>
      <c r="V716" t="s">
        <v>903</v>
      </c>
      <c r="W716">
        <v>19</v>
      </c>
      <c r="X716" t="s">
        <v>903</v>
      </c>
      <c r="Y716" s="1">
        <v>0</v>
      </c>
      <c r="Z716" s="1">
        <v>0</v>
      </c>
      <c r="AA716" s="26" t="str">
        <f t="shared" si="26"/>
        <v>4.0.0</v>
      </c>
    </row>
    <row r="717" spans="2:27" hidden="1" x14ac:dyDescent="0.2">
      <c r="B717" t="s">
        <v>521</v>
      </c>
      <c r="C717" t="s">
        <v>13</v>
      </c>
      <c r="D717" t="s">
        <v>13</v>
      </c>
      <c r="E717" t="s">
        <v>522</v>
      </c>
      <c r="F717" t="s">
        <v>3190</v>
      </c>
      <c r="G717" s="11">
        <v>-25000000</v>
      </c>
      <c r="H717" s="11">
        <v>-25000000</v>
      </c>
      <c r="I717" s="11">
        <v>-25000000</v>
      </c>
      <c r="J717" s="11">
        <v>-25000000</v>
      </c>
      <c r="K717" s="11">
        <v>-25000000</v>
      </c>
      <c r="L717" s="11">
        <v>-25000000</v>
      </c>
      <c r="M717" s="11">
        <v>-25000000</v>
      </c>
      <c r="N717" s="11">
        <v>-25000000</v>
      </c>
      <c r="O717" s="11">
        <v>-25000000</v>
      </c>
      <c r="P717" s="11">
        <v>-25000000</v>
      </c>
      <c r="Q717" s="11">
        <v>-25000000</v>
      </c>
      <c r="R717" s="11">
        <v>-25000000</v>
      </c>
      <c r="S717" s="11">
        <v>-25000000</v>
      </c>
      <c r="T717" s="6">
        <f t="shared" si="25"/>
        <v>-25000000</v>
      </c>
      <c r="U717" s="1">
        <v>4</v>
      </c>
      <c r="V717" t="s">
        <v>903</v>
      </c>
      <c r="W717">
        <v>19</v>
      </c>
      <c r="X717" t="s">
        <v>903</v>
      </c>
      <c r="Y717" s="1">
        <v>0</v>
      </c>
      <c r="Z717" s="1">
        <v>0</v>
      </c>
      <c r="AA717" s="26" t="str">
        <f t="shared" si="26"/>
        <v>4.0.0</v>
      </c>
    </row>
    <row r="718" spans="2:27" hidden="1" x14ac:dyDescent="0.2">
      <c r="B718" t="s">
        <v>1380</v>
      </c>
      <c r="C718" t="s">
        <v>13</v>
      </c>
      <c r="D718" t="s">
        <v>13</v>
      </c>
      <c r="E718" t="s">
        <v>1381</v>
      </c>
      <c r="F718" t="s">
        <v>3191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6">
        <f t="shared" si="25"/>
        <v>0</v>
      </c>
      <c r="U718" s="1"/>
      <c r="V718" t="s">
        <v>903</v>
      </c>
      <c r="W718">
        <v>19</v>
      </c>
      <c r="X718" t="s">
        <v>903</v>
      </c>
      <c r="Y718" s="1"/>
      <c r="Z718" s="1"/>
      <c r="AA718" s="26"/>
    </row>
    <row r="719" spans="2:27" hidden="1" x14ac:dyDescent="0.2">
      <c r="B719" t="s">
        <v>1382</v>
      </c>
      <c r="C719" t="s">
        <v>13</v>
      </c>
      <c r="D719" t="s">
        <v>13</v>
      </c>
      <c r="E719" t="s">
        <v>1383</v>
      </c>
      <c r="F719" t="s">
        <v>3192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6">
        <f t="shared" si="25"/>
        <v>0</v>
      </c>
      <c r="U719" s="1"/>
      <c r="V719" t="s">
        <v>903</v>
      </c>
      <c r="W719">
        <v>19</v>
      </c>
      <c r="X719" t="s">
        <v>903</v>
      </c>
      <c r="Y719" s="1"/>
      <c r="Z719" s="1"/>
      <c r="AA719" s="26"/>
    </row>
    <row r="720" spans="2:27" hidden="1" x14ac:dyDescent="0.2">
      <c r="B720" t="s">
        <v>523</v>
      </c>
      <c r="C720" t="s">
        <v>13</v>
      </c>
      <c r="D720" t="s">
        <v>13</v>
      </c>
      <c r="E720" t="s">
        <v>524</v>
      </c>
      <c r="F720" t="s">
        <v>3193</v>
      </c>
      <c r="G720" s="11">
        <v>-7000000</v>
      </c>
      <c r="H720" s="11">
        <v>-7000000</v>
      </c>
      <c r="I720" s="11">
        <v>-7000000</v>
      </c>
      <c r="J720" s="11">
        <v>-7000000</v>
      </c>
      <c r="K720" s="11">
        <v>-7000000</v>
      </c>
      <c r="L720" s="11">
        <v>-7000000</v>
      </c>
      <c r="M720" s="11">
        <v>-7000000</v>
      </c>
      <c r="N720" s="11">
        <v>-7000000</v>
      </c>
      <c r="O720" s="11">
        <v>-7000000</v>
      </c>
      <c r="P720" s="11">
        <v>-7000000</v>
      </c>
      <c r="Q720" s="11">
        <v>-7000000</v>
      </c>
      <c r="R720" s="11">
        <v>-7000000</v>
      </c>
      <c r="S720" s="11">
        <v>-7000000</v>
      </c>
      <c r="T720" s="6">
        <f t="shared" si="25"/>
        <v>-7000000</v>
      </c>
      <c r="U720" s="1">
        <v>4</v>
      </c>
      <c r="V720" t="s">
        <v>903</v>
      </c>
      <c r="W720">
        <v>19</v>
      </c>
      <c r="X720" t="s">
        <v>903</v>
      </c>
      <c r="Y720" s="1">
        <v>0</v>
      </c>
      <c r="Z720" s="1">
        <v>0</v>
      </c>
      <c r="AA720" s="26" t="str">
        <f t="shared" si="26"/>
        <v>4.0.0</v>
      </c>
    </row>
    <row r="721" spans="2:27" hidden="1" x14ac:dyDescent="0.2">
      <c r="B721" t="s">
        <v>525</v>
      </c>
      <c r="C721" t="s">
        <v>13</v>
      </c>
      <c r="D721" t="s">
        <v>13</v>
      </c>
      <c r="E721" t="s">
        <v>526</v>
      </c>
      <c r="F721" t="s">
        <v>3194</v>
      </c>
      <c r="G721" s="11">
        <v>-15500000</v>
      </c>
      <c r="H721" s="11">
        <v>-15500000</v>
      </c>
      <c r="I721" s="11">
        <v>-15500000</v>
      </c>
      <c r="J721" s="11">
        <v>-15500000</v>
      </c>
      <c r="K721" s="11">
        <v>-15500000</v>
      </c>
      <c r="L721" s="11">
        <v>-15500000</v>
      </c>
      <c r="M721" s="11">
        <v>-15500000</v>
      </c>
      <c r="N721" s="11">
        <v>-15500000</v>
      </c>
      <c r="O721" s="11">
        <v>-15500000</v>
      </c>
      <c r="P721" s="11">
        <v>-15500000</v>
      </c>
      <c r="Q721" s="11">
        <v>-15500000</v>
      </c>
      <c r="R721" s="11">
        <v>-15500000</v>
      </c>
      <c r="S721" s="11">
        <v>-15500000</v>
      </c>
      <c r="T721" s="6">
        <f t="shared" si="25"/>
        <v>-15500000</v>
      </c>
      <c r="U721" s="1">
        <v>4</v>
      </c>
      <c r="V721" t="s">
        <v>903</v>
      </c>
      <c r="W721">
        <v>19</v>
      </c>
      <c r="X721" t="s">
        <v>903</v>
      </c>
      <c r="Y721" s="1">
        <v>0</v>
      </c>
      <c r="Z721" s="1">
        <v>0</v>
      </c>
      <c r="AA721" s="26" t="str">
        <f t="shared" si="26"/>
        <v>4.0.0</v>
      </c>
    </row>
    <row r="722" spans="2:27" hidden="1" x14ac:dyDescent="0.2">
      <c r="B722" t="s">
        <v>527</v>
      </c>
      <c r="C722" t="s">
        <v>13</v>
      </c>
      <c r="D722" t="s">
        <v>13</v>
      </c>
      <c r="E722" t="s">
        <v>528</v>
      </c>
      <c r="F722" t="s">
        <v>3195</v>
      </c>
      <c r="G722" s="11">
        <v>-5500000</v>
      </c>
      <c r="H722" s="11">
        <v>-5500000</v>
      </c>
      <c r="I722" s="11">
        <v>-5500000</v>
      </c>
      <c r="J722" s="11">
        <v>-5500000</v>
      </c>
      <c r="K722" s="11">
        <v>-5500000</v>
      </c>
      <c r="L722" s="11">
        <v>-5500000</v>
      </c>
      <c r="M722" s="11">
        <v>-5500000</v>
      </c>
      <c r="N722" s="11">
        <v>-5500000</v>
      </c>
      <c r="O722" s="11">
        <v>-5500000</v>
      </c>
      <c r="P722" s="11">
        <v>-5500000</v>
      </c>
      <c r="Q722" s="11">
        <v>-5500000</v>
      </c>
      <c r="R722" s="11">
        <v>-5500000</v>
      </c>
      <c r="S722" s="11">
        <v>-5500000</v>
      </c>
      <c r="T722" s="6">
        <f t="shared" si="25"/>
        <v>-5500000</v>
      </c>
      <c r="U722" s="1">
        <v>4</v>
      </c>
      <c r="V722" t="s">
        <v>903</v>
      </c>
      <c r="W722">
        <v>19</v>
      </c>
      <c r="X722" t="s">
        <v>903</v>
      </c>
      <c r="Y722" s="1">
        <v>0</v>
      </c>
      <c r="Z722" s="1">
        <v>0</v>
      </c>
      <c r="AA722" s="26" t="str">
        <f t="shared" si="26"/>
        <v>4.0.0</v>
      </c>
    </row>
    <row r="723" spans="2:27" hidden="1" x14ac:dyDescent="0.2">
      <c r="B723" t="s">
        <v>529</v>
      </c>
      <c r="C723" t="s">
        <v>13</v>
      </c>
      <c r="D723" t="s">
        <v>13</v>
      </c>
      <c r="E723" t="s">
        <v>530</v>
      </c>
      <c r="F723" t="s">
        <v>3196</v>
      </c>
      <c r="G723" s="11">
        <v>-1000000</v>
      </c>
      <c r="H723" s="11">
        <v>-1000000</v>
      </c>
      <c r="I723" s="11">
        <v>-1000000</v>
      </c>
      <c r="J723" s="11">
        <v>-1000000</v>
      </c>
      <c r="K723" s="11">
        <v>-1000000</v>
      </c>
      <c r="L723" s="11">
        <v>-1000000</v>
      </c>
      <c r="M723" s="11">
        <v>-1000000</v>
      </c>
      <c r="N723" s="11">
        <v>-1000000</v>
      </c>
      <c r="O723" s="11">
        <v>-1000000</v>
      </c>
      <c r="P723" s="11">
        <v>-1000000</v>
      </c>
      <c r="Q723" s="11">
        <v>-1000000</v>
      </c>
      <c r="R723" s="11">
        <v>-1000000</v>
      </c>
      <c r="S723" s="11">
        <v>-1000000</v>
      </c>
      <c r="T723" s="6">
        <f t="shared" si="25"/>
        <v>-1000000</v>
      </c>
      <c r="U723" s="1">
        <v>4</v>
      </c>
      <c r="V723" t="s">
        <v>903</v>
      </c>
      <c r="W723">
        <v>19</v>
      </c>
      <c r="X723" t="s">
        <v>903</v>
      </c>
      <c r="Y723" s="1">
        <v>0</v>
      </c>
      <c r="Z723" s="1">
        <v>0</v>
      </c>
      <c r="AA723" s="26" t="str">
        <f t="shared" si="26"/>
        <v>4.0.0</v>
      </c>
    </row>
    <row r="724" spans="2:27" hidden="1" x14ac:dyDescent="0.2">
      <c r="B724" t="s">
        <v>531</v>
      </c>
      <c r="C724" t="s">
        <v>13</v>
      </c>
      <c r="D724" t="s">
        <v>13</v>
      </c>
      <c r="E724" t="s">
        <v>532</v>
      </c>
      <c r="F724" t="s">
        <v>3197</v>
      </c>
      <c r="G724" s="11">
        <v>-7000000</v>
      </c>
      <c r="H724" s="11">
        <v>-7000000</v>
      </c>
      <c r="I724" s="11">
        <v>-7000000</v>
      </c>
      <c r="J724" s="11">
        <v>-7000000</v>
      </c>
      <c r="K724" s="11">
        <v>-7000000</v>
      </c>
      <c r="L724" s="11">
        <v>-7000000</v>
      </c>
      <c r="M724" s="11">
        <v>-7000000</v>
      </c>
      <c r="N724" s="11">
        <v>-7000000</v>
      </c>
      <c r="O724" s="11">
        <v>-7000000</v>
      </c>
      <c r="P724" s="11">
        <v>-7000000</v>
      </c>
      <c r="Q724" s="11">
        <v>-7000000</v>
      </c>
      <c r="R724" s="11">
        <v>-7000000</v>
      </c>
      <c r="S724" s="11">
        <v>-7000000</v>
      </c>
      <c r="T724" s="6">
        <f t="shared" si="25"/>
        <v>-7000000</v>
      </c>
      <c r="U724" s="1">
        <v>4</v>
      </c>
      <c r="V724" t="s">
        <v>903</v>
      </c>
      <c r="W724">
        <v>19</v>
      </c>
      <c r="X724" t="s">
        <v>903</v>
      </c>
      <c r="Y724" s="1">
        <v>0</v>
      </c>
      <c r="Z724" s="1">
        <v>0</v>
      </c>
      <c r="AA724" s="26" t="str">
        <f t="shared" si="26"/>
        <v>4.0.0</v>
      </c>
    </row>
    <row r="725" spans="2:27" hidden="1" x14ac:dyDescent="0.2">
      <c r="B725" t="s">
        <v>1384</v>
      </c>
      <c r="C725" t="s">
        <v>13</v>
      </c>
      <c r="D725" t="s">
        <v>13</v>
      </c>
      <c r="E725" t="s">
        <v>1385</v>
      </c>
      <c r="F725" t="s">
        <v>3198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6">
        <f t="shared" si="25"/>
        <v>0</v>
      </c>
      <c r="U725" s="1"/>
      <c r="V725" t="s">
        <v>903</v>
      </c>
      <c r="W725">
        <v>19</v>
      </c>
      <c r="X725" t="s">
        <v>903</v>
      </c>
      <c r="Y725" s="1"/>
      <c r="Z725" s="1"/>
      <c r="AA725" s="26"/>
    </row>
    <row r="726" spans="2:27" hidden="1" x14ac:dyDescent="0.2">
      <c r="B726" t="s">
        <v>988</v>
      </c>
      <c r="C726" t="s">
        <v>13</v>
      </c>
      <c r="D726" t="s">
        <v>13</v>
      </c>
      <c r="E726" t="s">
        <v>989</v>
      </c>
      <c r="F726" t="s">
        <v>3199</v>
      </c>
      <c r="G726" s="11">
        <v>-66700000</v>
      </c>
      <c r="H726" s="11">
        <v>-66700000</v>
      </c>
      <c r="I726" s="11">
        <v>-66700000</v>
      </c>
      <c r="J726" s="11">
        <v>-66700000</v>
      </c>
      <c r="K726" s="11">
        <v>-66700000</v>
      </c>
      <c r="L726" s="11">
        <v>-66700000</v>
      </c>
      <c r="M726" s="11">
        <v>-66700000</v>
      </c>
      <c r="N726" s="11">
        <v>-66700000</v>
      </c>
      <c r="O726" s="11">
        <v>-66700000</v>
      </c>
      <c r="P726" s="11">
        <v>-66700000</v>
      </c>
      <c r="Q726" s="11">
        <v>-66700000</v>
      </c>
      <c r="R726" s="11">
        <v>-66700000</v>
      </c>
      <c r="S726" s="11">
        <v>-66700000</v>
      </c>
      <c r="T726" s="6">
        <f t="shared" si="25"/>
        <v>-66700000</v>
      </c>
      <c r="U726" s="1">
        <v>4</v>
      </c>
      <c r="V726" t="s">
        <v>903</v>
      </c>
      <c r="W726">
        <v>19</v>
      </c>
      <c r="X726" t="s">
        <v>903</v>
      </c>
      <c r="Y726" s="1">
        <v>0</v>
      </c>
      <c r="Z726" s="1">
        <v>0</v>
      </c>
      <c r="AA726" s="26" t="str">
        <f t="shared" si="26"/>
        <v>4.0.0</v>
      </c>
    </row>
    <row r="727" spans="2:27" hidden="1" x14ac:dyDescent="0.2">
      <c r="B727" t="s">
        <v>990</v>
      </c>
      <c r="C727" t="s">
        <v>13</v>
      </c>
      <c r="D727" t="s">
        <v>13</v>
      </c>
      <c r="E727" t="s">
        <v>991</v>
      </c>
      <c r="F727" t="s">
        <v>3200</v>
      </c>
      <c r="G727" s="11">
        <v>-17000000</v>
      </c>
      <c r="H727" s="11">
        <v>-17000000</v>
      </c>
      <c r="I727" s="11">
        <v>-17000000</v>
      </c>
      <c r="J727" s="11">
        <v>-17000000</v>
      </c>
      <c r="K727" s="11">
        <v>-17000000</v>
      </c>
      <c r="L727" s="11">
        <v>-17000000</v>
      </c>
      <c r="M727" s="11">
        <v>-17000000</v>
      </c>
      <c r="N727" s="11">
        <v>-17000000</v>
      </c>
      <c r="O727" s="11">
        <v>-17000000</v>
      </c>
      <c r="P727" s="11">
        <v>-17000000</v>
      </c>
      <c r="Q727" s="11">
        <v>-17000000</v>
      </c>
      <c r="R727" s="11">
        <v>-17000000</v>
      </c>
      <c r="S727" s="11">
        <v>-17000000</v>
      </c>
      <c r="T727" s="6">
        <f t="shared" si="25"/>
        <v>-17000000</v>
      </c>
      <c r="U727" s="1">
        <v>4</v>
      </c>
      <c r="V727" t="s">
        <v>903</v>
      </c>
      <c r="W727">
        <v>19</v>
      </c>
      <c r="X727" t="s">
        <v>903</v>
      </c>
      <c r="Y727" s="1">
        <v>0</v>
      </c>
      <c r="Z727" s="1">
        <v>0</v>
      </c>
      <c r="AA727" s="26" t="str">
        <f t="shared" si="26"/>
        <v>4.0.0</v>
      </c>
    </row>
    <row r="728" spans="2:27" hidden="1" x14ac:dyDescent="0.2">
      <c r="B728" t="s">
        <v>1386</v>
      </c>
      <c r="C728" t="s">
        <v>13</v>
      </c>
      <c r="D728" t="s">
        <v>13</v>
      </c>
      <c r="E728" t="s">
        <v>1387</v>
      </c>
      <c r="F728" t="s">
        <v>3201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  <c r="S728" s="11">
        <v>0</v>
      </c>
      <c r="T728" s="6">
        <f t="shared" si="25"/>
        <v>0</v>
      </c>
      <c r="U728" s="1"/>
      <c r="V728" t="s">
        <v>903</v>
      </c>
      <c r="W728">
        <v>19</v>
      </c>
      <c r="X728" t="s">
        <v>903</v>
      </c>
      <c r="Y728" s="1"/>
      <c r="Z728" s="1"/>
      <c r="AA728" s="26"/>
    </row>
    <row r="729" spans="2:27" hidden="1" x14ac:dyDescent="0.2">
      <c r="B729" t="s">
        <v>1388</v>
      </c>
      <c r="C729" t="s">
        <v>13</v>
      </c>
      <c r="D729" t="s">
        <v>13</v>
      </c>
      <c r="E729" t="s">
        <v>1389</v>
      </c>
      <c r="F729" t="s">
        <v>3202</v>
      </c>
      <c r="G729" s="11">
        <v>0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  <c r="Q729" s="11">
        <v>0</v>
      </c>
      <c r="R729" s="11">
        <v>0</v>
      </c>
      <c r="S729" s="11">
        <v>0</v>
      </c>
      <c r="T729" s="6">
        <f t="shared" si="25"/>
        <v>0</v>
      </c>
      <c r="U729" s="1"/>
      <c r="V729" t="s">
        <v>903</v>
      </c>
      <c r="W729">
        <v>19</v>
      </c>
      <c r="X729" t="s">
        <v>903</v>
      </c>
      <c r="Y729" s="1"/>
      <c r="Z729" s="1"/>
      <c r="AA729" s="26"/>
    </row>
    <row r="730" spans="2:27" hidden="1" x14ac:dyDescent="0.2">
      <c r="B730" t="s">
        <v>533</v>
      </c>
      <c r="C730" t="s">
        <v>13</v>
      </c>
      <c r="D730" t="s">
        <v>13</v>
      </c>
      <c r="E730" t="s">
        <v>534</v>
      </c>
      <c r="F730" t="s">
        <v>3203</v>
      </c>
      <c r="G730" s="11">
        <v>-90000000</v>
      </c>
      <c r="H730" s="11">
        <v>-90000000</v>
      </c>
      <c r="I730" s="11">
        <v>-90000000</v>
      </c>
      <c r="J730" s="11">
        <v>-90000000</v>
      </c>
      <c r="K730" s="11">
        <v>-90000000</v>
      </c>
      <c r="L730" s="11">
        <v>-90000000</v>
      </c>
      <c r="M730" s="11">
        <v>-90000000</v>
      </c>
      <c r="N730" s="11">
        <v>-90000000</v>
      </c>
      <c r="O730" s="11">
        <v>-90000000</v>
      </c>
      <c r="P730" s="11">
        <v>-90000000</v>
      </c>
      <c r="Q730" s="11">
        <v>-90000000</v>
      </c>
      <c r="R730" s="11">
        <v>-90000000</v>
      </c>
      <c r="S730" s="11">
        <v>-90000000</v>
      </c>
      <c r="T730" s="6">
        <f t="shared" si="25"/>
        <v>-90000000</v>
      </c>
      <c r="U730" s="1">
        <v>4</v>
      </c>
      <c r="V730" t="s">
        <v>903</v>
      </c>
      <c r="W730">
        <v>19</v>
      </c>
      <c r="X730" t="s">
        <v>903</v>
      </c>
      <c r="Y730" s="1">
        <v>0</v>
      </c>
      <c r="Z730" s="1">
        <v>0</v>
      </c>
      <c r="AA730" s="26" t="str">
        <f t="shared" si="26"/>
        <v>4.0.0</v>
      </c>
    </row>
    <row r="731" spans="2:27" hidden="1" x14ac:dyDescent="0.2">
      <c r="B731" t="s">
        <v>535</v>
      </c>
      <c r="C731" t="s">
        <v>13</v>
      </c>
      <c r="D731" t="s">
        <v>13</v>
      </c>
      <c r="E731" t="s">
        <v>536</v>
      </c>
      <c r="F731" t="s">
        <v>3204</v>
      </c>
      <c r="G731" s="11">
        <v>-150000000</v>
      </c>
      <c r="H731" s="11">
        <v>-150000000</v>
      </c>
      <c r="I731" s="11">
        <v>-150000000</v>
      </c>
      <c r="J731" s="11">
        <v>-150000000</v>
      </c>
      <c r="K731" s="11">
        <v>-150000000</v>
      </c>
      <c r="L731" s="11">
        <v>-150000000</v>
      </c>
      <c r="M731" s="11">
        <v>-150000000</v>
      </c>
      <c r="N731" s="11">
        <v>-150000000</v>
      </c>
      <c r="O731" s="11">
        <v>-150000000</v>
      </c>
      <c r="P731" s="11">
        <v>-150000000</v>
      </c>
      <c r="Q731" s="11">
        <v>-150000000</v>
      </c>
      <c r="R731" s="11">
        <v>-150000000</v>
      </c>
      <c r="S731" s="11">
        <v>-150000000</v>
      </c>
      <c r="T731" s="6">
        <f t="shared" si="25"/>
        <v>-150000000</v>
      </c>
      <c r="U731" s="1">
        <v>4</v>
      </c>
      <c r="V731" t="s">
        <v>903</v>
      </c>
      <c r="W731">
        <v>19</v>
      </c>
      <c r="X731" t="s">
        <v>903</v>
      </c>
      <c r="Y731" s="1">
        <v>0</v>
      </c>
      <c r="Z731" s="1">
        <v>0</v>
      </c>
      <c r="AA731" s="26" t="str">
        <f t="shared" si="26"/>
        <v>4.0.0</v>
      </c>
    </row>
    <row r="732" spans="2:27" hidden="1" x14ac:dyDescent="0.2">
      <c r="B732" t="s">
        <v>537</v>
      </c>
      <c r="C732" t="s">
        <v>13</v>
      </c>
      <c r="D732" t="s">
        <v>13</v>
      </c>
      <c r="E732" t="s">
        <v>538</v>
      </c>
      <c r="F732" t="s">
        <v>3205</v>
      </c>
      <c r="G732" s="11">
        <v>-3398393.3</v>
      </c>
      <c r="H732" s="11">
        <v>-3386080.2800000003</v>
      </c>
      <c r="I732" s="11">
        <v>-3373767.26</v>
      </c>
      <c r="J732" s="11">
        <v>-0.26</v>
      </c>
      <c r="K732" s="11">
        <v>-0.26</v>
      </c>
      <c r="L732" s="11">
        <v>-0.26</v>
      </c>
      <c r="M732" s="11">
        <v>-0.26</v>
      </c>
      <c r="N732" s="11">
        <v>-0.26</v>
      </c>
      <c r="O732" s="11">
        <v>-0.26</v>
      </c>
      <c r="P732" s="11">
        <v>-0.26</v>
      </c>
      <c r="Q732" s="11">
        <v>-0.26</v>
      </c>
      <c r="R732" s="11">
        <v>-0.26</v>
      </c>
      <c r="S732" s="11">
        <v>-0.26</v>
      </c>
      <c r="T732" s="6">
        <f t="shared" si="25"/>
        <v>-704920.55499999982</v>
      </c>
      <c r="U732" s="1">
        <v>4</v>
      </c>
      <c r="V732" t="s">
        <v>903</v>
      </c>
      <c r="W732">
        <v>19</v>
      </c>
      <c r="X732" t="s">
        <v>903</v>
      </c>
      <c r="Y732" s="1">
        <v>0</v>
      </c>
      <c r="Z732" s="1">
        <v>0</v>
      </c>
      <c r="AA732" s="26" t="str">
        <f t="shared" si="26"/>
        <v>4.0.0</v>
      </c>
    </row>
    <row r="733" spans="2:27" hidden="1" x14ac:dyDescent="0.2">
      <c r="B733" t="s">
        <v>539</v>
      </c>
      <c r="C733" t="s">
        <v>13</v>
      </c>
      <c r="D733" t="s">
        <v>13</v>
      </c>
      <c r="E733" t="s">
        <v>540</v>
      </c>
      <c r="F733" t="s">
        <v>3206</v>
      </c>
      <c r="G733" s="11">
        <v>-150000000</v>
      </c>
      <c r="H733" s="11">
        <v>-150000000</v>
      </c>
      <c r="I733" s="11">
        <v>-150000000</v>
      </c>
      <c r="J733" s="11">
        <v>-150000000</v>
      </c>
      <c r="K733" s="11">
        <v>-150000000</v>
      </c>
      <c r="L733" s="11">
        <v>-150000000</v>
      </c>
      <c r="M733" s="11">
        <v>-150000000</v>
      </c>
      <c r="N733" s="11">
        <v>-150000000</v>
      </c>
      <c r="O733" s="11">
        <v>-150000000</v>
      </c>
      <c r="P733" s="11">
        <v>-150000000</v>
      </c>
      <c r="Q733" s="11">
        <v>-150000000</v>
      </c>
      <c r="R733" s="11">
        <v>-150000000</v>
      </c>
      <c r="S733" s="11">
        <v>-150000000</v>
      </c>
      <c r="T733" s="6">
        <f t="shared" si="25"/>
        <v>-150000000</v>
      </c>
      <c r="U733" s="1">
        <v>4</v>
      </c>
      <c r="V733" t="s">
        <v>903</v>
      </c>
      <c r="W733">
        <v>19</v>
      </c>
      <c r="X733" t="s">
        <v>903</v>
      </c>
      <c r="Y733" s="1">
        <v>0</v>
      </c>
      <c r="Z733" s="1">
        <v>0</v>
      </c>
      <c r="AA733" s="26" t="str">
        <f t="shared" si="26"/>
        <v>4.0.0</v>
      </c>
    </row>
    <row r="734" spans="2:27" hidden="1" x14ac:dyDescent="0.2">
      <c r="B734" t="s">
        <v>541</v>
      </c>
      <c r="C734" t="s">
        <v>13</v>
      </c>
      <c r="D734" t="s">
        <v>13</v>
      </c>
      <c r="E734" t="s">
        <v>542</v>
      </c>
      <c r="F734" t="s">
        <v>3207</v>
      </c>
      <c r="G734" s="11">
        <v>1848531.6</v>
      </c>
      <c r="H734" s="11">
        <v>1825940.46</v>
      </c>
      <c r="I734" s="11">
        <v>1803349.32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6">
        <f t="shared" si="25"/>
        <v>379462.96500000003</v>
      </c>
      <c r="U734" s="1">
        <v>4</v>
      </c>
      <c r="V734" t="s">
        <v>903</v>
      </c>
      <c r="W734">
        <v>19</v>
      </c>
      <c r="X734" t="s">
        <v>903</v>
      </c>
      <c r="Y734" s="1">
        <v>0</v>
      </c>
      <c r="Z734" s="1">
        <v>0</v>
      </c>
      <c r="AA734" s="26" t="str">
        <f t="shared" si="26"/>
        <v>4.0.0</v>
      </c>
    </row>
    <row r="735" spans="2:27" hidden="1" x14ac:dyDescent="0.2">
      <c r="B735" t="s">
        <v>543</v>
      </c>
      <c r="C735" t="s">
        <v>13</v>
      </c>
      <c r="D735" t="s">
        <v>13</v>
      </c>
      <c r="E735" t="s">
        <v>544</v>
      </c>
      <c r="F735" t="s">
        <v>3208</v>
      </c>
      <c r="G735" s="11">
        <v>-250000000</v>
      </c>
      <c r="H735" s="11">
        <v>-250000000</v>
      </c>
      <c r="I735" s="11">
        <v>-250000000</v>
      </c>
      <c r="J735" s="11">
        <v>-250000000</v>
      </c>
      <c r="K735" s="11">
        <v>-250000000</v>
      </c>
      <c r="L735" s="11">
        <v>-250000000</v>
      </c>
      <c r="M735" s="11">
        <v>-250000000</v>
      </c>
      <c r="N735" s="11">
        <v>-250000000</v>
      </c>
      <c r="O735" s="11">
        <v>-250000000</v>
      </c>
      <c r="P735" s="11">
        <v>-250000000</v>
      </c>
      <c r="Q735" s="11">
        <v>-250000000</v>
      </c>
      <c r="R735" s="11">
        <v>-250000000</v>
      </c>
      <c r="S735" s="11">
        <v>-250000000</v>
      </c>
      <c r="T735" s="6">
        <f t="shared" si="25"/>
        <v>-250000000</v>
      </c>
      <c r="U735" s="1">
        <v>4</v>
      </c>
      <c r="V735" t="s">
        <v>903</v>
      </c>
      <c r="W735">
        <v>19</v>
      </c>
      <c r="X735" t="s">
        <v>903</v>
      </c>
      <c r="Y735" s="1">
        <v>0</v>
      </c>
      <c r="Z735" s="1">
        <v>0</v>
      </c>
      <c r="AA735" s="26" t="str">
        <f t="shared" si="26"/>
        <v>4.0.0</v>
      </c>
    </row>
    <row r="736" spans="2:27" hidden="1" x14ac:dyDescent="0.2">
      <c r="B736" t="s">
        <v>545</v>
      </c>
      <c r="C736" t="s">
        <v>13</v>
      </c>
      <c r="D736" t="s">
        <v>13</v>
      </c>
      <c r="E736" t="s">
        <v>546</v>
      </c>
      <c r="F736" t="s">
        <v>3209</v>
      </c>
      <c r="G736" s="11">
        <v>8735040.8000000007</v>
      </c>
      <c r="H736" s="11">
        <v>8600655.5500000007</v>
      </c>
      <c r="I736" s="11">
        <v>8466270.3000000007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  <c r="T736" s="6">
        <f t="shared" si="25"/>
        <v>1786203.8541666667</v>
      </c>
      <c r="U736" s="1">
        <v>4</v>
      </c>
      <c r="V736" t="s">
        <v>903</v>
      </c>
      <c r="W736">
        <v>19</v>
      </c>
      <c r="X736" t="s">
        <v>903</v>
      </c>
      <c r="Y736" s="1">
        <v>0</v>
      </c>
      <c r="Z736" s="1">
        <v>0</v>
      </c>
      <c r="AA736" s="26" t="str">
        <f t="shared" si="26"/>
        <v>4.0.0</v>
      </c>
    </row>
    <row r="737" spans="2:27" hidden="1" x14ac:dyDescent="0.2">
      <c r="B737" t="s">
        <v>1390</v>
      </c>
      <c r="C737" t="s">
        <v>13</v>
      </c>
      <c r="D737" t="s">
        <v>13</v>
      </c>
      <c r="E737" t="s">
        <v>1391</v>
      </c>
      <c r="F737" t="s">
        <v>3210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6">
        <f t="shared" si="25"/>
        <v>0</v>
      </c>
      <c r="U737" s="1"/>
      <c r="V737" t="s">
        <v>903</v>
      </c>
      <c r="W737">
        <v>19</v>
      </c>
      <c r="X737" t="s">
        <v>903</v>
      </c>
      <c r="Y737" s="1"/>
      <c r="Z737" s="1"/>
      <c r="AA737" s="26"/>
    </row>
    <row r="738" spans="2:27" hidden="1" x14ac:dyDescent="0.2">
      <c r="B738" t="s">
        <v>547</v>
      </c>
      <c r="C738" t="s">
        <v>13</v>
      </c>
      <c r="D738" t="s">
        <v>13</v>
      </c>
      <c r="E738" t="s">
        <v>548</v>
      </c>
      <c r="F738" t="s">
        <v>3211</v>
      </c>
      <c r="G738" s="11">
        <v>-7992959.3100000005</v>
      </c>
      <c r="H738" s="11">
        <v>-7921593.5999999996</v>
      </c>
      <c r="I738" s="11">
        <v>-7850227.8899999997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6">
        <f t="shared" si="25"/>
        <v>-1647358.42875</v>
      </c>
      <c r="U738" s="1">
        <v>4</v>
      </c>
      <c r="V738" t="s">
        <v>903</v>
      </c>
      <c r="W738">
        <v>19</v>
      </c>
      <c r="X738" t="s">
        <v>903</v>
      </c>
      <c r="Y738" s="1">
        <v>0</v>
      </c>
      <c r="Z738" s="1">
        <v>0</v>
      </c>
      <c r="AA738" s="26" t="str">
        <f t="shared" si="26"/>
        <v>4.0.0</v>
      </c>
    </row>
    <row r="739" spans="2:27" hidden="1" x14ac:dyDescent="0.2">
      <c r="B739" t="s">
        <v>549</v>
      </c>
      <c r="C739" t="s">
        <v>13</v>
      </c>
      <c r="D739" t="s">
        <v>13</v>
      </c>
      <c r="E739" t="s">
        <v>550</v>
      </c>
      <c r="F739" t="s">
        <v>3212</v>
      </c>
      <c r="G739" s="11">
        <v>-250000000</v>
      </c>
      <c r="H739" s="11">
        <v>-250000000</v>
      </c>
      <c r="I739" s="11">
        <v>-250000000</v>
      </c>
      <c r="J739" s="11">
        <v>-250000000</v>
      </c>
      <c r="K739" s="11">
        <v>-250000000</v>
      </c>
      <c r="L739" s="11">
        <v>-250000000</v>
      </c>
      <c r="M739" s="11">
        <v>-250000000</v>
      </c>
      <c r="N739" s="11">
        <v>-250000000</v>
      </c>
      <c r="O739" s="11">
        <v>-250000000</v>
      </c>
      <c r="P739" s="11">
        <v>-250000000</v>
      </c>
      <c r="Q739" s="11">
        <v>-250000000</v>
      </c>
      <c r="R739" s="11">
        <v>-250000000</v>
      </c>
      <c r="S739" s="11">
        <v>-250000000</v>
      </c>
      <c r="T739" s="6">
        <f t="shared" si="25"/>
        <v>-250000000</v>
      </c>
      <c r="U739" s="1">
        <v>4</v>
      </c>
      <c r="V739" t="s">
        <v>903</v>
      </c>
      <c r="W739">
        <v>19</v>
      </c>
      <c r="X739" t="s">
        <v>903</v>
      </c>
      <c r="Y739" s="1">
        <v>0</v>
      </c>
      <c r="Z739" s="1">
        <v>0</v>
      </c>
      <c r="AA739" s="26" t="str">
        <f t="shared" si="26"/>
        <v>4.0.0</v>
      </c>
    </row>
    <row r="740" spans="2:27" hidden="1" x14ac:dyDescent="0.2">
      <c r="B740" t="s">
        <v>551</v>
      </c>
      <c r="C740" t="s">
        <v>13</v>
      </c>
      <c r="D740" t="s">
        <v>13</v>
      </c>
      <c r="E740" t="s">
        <v>552</v>
      </c>
      <c r="F740" t="s">
        <v>3213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1">
        <v>0</v>
      </c>
      <c r="R740" s="11">
        <v>0</v>
      </c>
      <c r="S740" s="11">
        <v>0</v>
      </c>
      <c r="T740" s="6">
        <f t="shared" si="25"/>
        <v>0</v>
      </c>
      <c r="U740" s="1">
        <v>4</v>
      </c>
      <c r="V740" t="s">
        <v>903</v>
      </c>
      <c r="W740">
        <v>19</v>
      </c>
      <c r="X740" t="s">
        <v>903</v>
      </c>
      <c r="Y740" s="1">
        <v>0</v>
      </c>
      <c r="Z740" s="1">
        <v>0</v>
      </c>
      <c r="AA740" s="26" t="str">
        <f t="shared" si="26"/>
        <v>4.0.0</v>
      </c>
    </row>
    <row r="741" spans="2:27" hidden="1" x14ac:dyDescent="0.2">
      <c r="B741" t="s">
        <v>553</v>
      </c>
      <c r="C741" t="s">
        <v>13</v>
      </c>
      <c r="D741" t="s">
        <v>13</v>
      </c>
      <c r="E741" t="s">
        <v>554</v>
      </c>
      <c r="F741" t="s">
        <v>3214</v>
      </c>
      <c r="G741" s="11">
        <v>-52000000</v>
      </c>
      <c r="H741" s="11">
        <v>-52000000</v>
      </c>
      <c r="I741" s="11">
        <v>-52000000</v>
      </c>
      <c r="J741" s="11">
        <v>-52000000</v>
      </c>
      <c r="K741" s="11">
        <v>-52000000</v>
      </c>
      <c r="L741" s="11">
        <v>-52000000</v>
      </c>
      <c r="M741" s="11">
        <v>-52000000</v>
      </c>
      <c r="N741" s="11">
        <v>-52000000</v>
      </c>
      <c r="O741" s="11">
        <v>-52000000</v>
      </c>
      <c r="P741" s="11">
        <v>-52000000</v>
      </c>
      <c r="Q741" s="11">
        <v>-52000000</v>
      </c>
      <c r="R741" s="11">
        <v>-52000000</v>
      </c>
      <c r="S741" s="11">
        <v>-52000000</v>
      </c>
      <c r="T741" s="6">
        <f t="shared" si="25"/>
        <v>-52000000</v>
      </c>
      <c r="U741" s="1">
        <v>4</v>
      </c>
      <c r="V741" t="s">
        <v>903</v>
      </c>
      <c r="W741">
        <v>19</v>
      </c>
      <c r="X741" t="s">
        <v>903</v>
      </c>
      <c r="Y741" s="1">
        <v>0</v>
      </c>
      <c r="Z741" s="1">
        <v>0</v>
      </c>
      <c r="AA741" s="26" t="str">
        <f t="shared" si="26"/>
        <v>4.0.0</v>
      </c>
    </row>
    <row r="742" spans="2:27" hidden="1" x14ac:dyDescent="0.2">
      <c r="B742" t="s">
        <v>555</v>
      </c>
      <c r="C742" t="s">
        <v>13</v>
      </c>
      <c r="D742" t="s">
        <v>13</v>
      </c>
      <c r="E742" t="s">
        <v>556</v>
      </c>
      <c r="F742" t="s">
        <v>3215</v>
      </c>
      <c r="G742" s="11">
        <v>-35000000</v>
      </c>
      <c r="H742" s="11">
        <v>-35000000</v>
      </c>
      <c r="I742" s="11">
        <v>-35000000</v>
      </c>
      <c r="J742" s="11">
        <v>-35000000</v>
      </c>
      <c r="K742" s="11">
        <v>-35000000</v>
      </c>
      <c r="L742" s="11">
        <v>-35000000</v>
      </c>
      <c r="M742" s="11">
        <v>-35000000</v>
      </c>
      <c r="N742" s="11">
        <v>-35000000</v>
      </c>
      <c r="O742" s="11">
        <v>-35000000</v>
      </c>
      <c r="P742" s="11">
        <v>-35000000</v>
      </c>
      <c r="Q742" s="11">
        <v>-35000000</v>
      </c>
      <c r="R742" s="11">
        <v>-35000000</v>
      </c>
      <c r="S742" s="11">
        <v>-35000000</v>
      </c>
      <c r="T742" s="6">
        <f t="shared" si="25"/>
        <v>-35000000</v>
      </c>
      <c r="U742" s="1">
        <v>4</v>
      </c>
      <c r="V742" t="s">
        <v>903</v>
      </c>
      <c r="W742">
        <v>19</v>
      </c>
      <c r="X742" t="s">
        <v>903</v>
      </c>
      <c r="Y742" s="1">
        <v>0</v>
      </c>
      <c r="Z742" s="1">
        <v>0</v>
      </c>
      <c r="AA742" s="26" t="str">
        <f t="shared" si="26"/>
        <v>4.0.0</v>
      </c>
    </row>
    <row r="743" spans="2:27" hidden="1" x14ac:dyDescent="0.2">
      <c r="B743" t="s">
        <v>557</v>
      </c>
      <c r="C743" t="s">
        <v>13</v>
      </c>
      <c r="D743" t="s">
        <v>13</v>
      </c>
      <c r="E743" t="s">
        <v>558</v>
      </c>
      <c r="F743" t="s">
        <v>3216</v>
      </c>
      <c r="G743" s="11">
        <v>10205100</v>
      </c>
      <c r="H743" s="11">
        <v>10175775</v>
      </c>
      <c r="I743" s="11">
        <v>10146450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6">
        <f t="shared" si="25"/>
        <v>2118731.25</v>
      </c>
      <c r="U743" s="1">
        <v>4</v>
      </c>
      <c r="V743" t="s">
        <v>903</v>
      </c>
      <c r="W743">
        <v>19</v>
      </c>
      <c r="X743" t="s">
        <v>903</v>
      </c>
      <c r="Y743" s="1">
        <v>0</v>
      </c>
      <c r="Z743" s="1">
        <v>0</v>
      </c>
      <c r="AA743" s="26" t="str">
        <f t="shared" si="26"/>
        <v>4.0.0</v>
      </c>
    </row>
    <row r="744" spans="2:27" hidden="1" x14ac:dyDescent="0.2">
      <c r="B744" t="s">
        <v>559</v>
      </c>
      <c r="C744" t="s">
        <v>13</v>
      </c>
      <c r="D744" t="s">
        <v>13</v>
      </c>
      <c r="E744" t="s">
        <v>560</v>
      </c>
      <c r="F744" t="s">
        <v>3217</v>
      </c>
      <c r="G744" s="11">
        <v>-85000000</v>
      </c>
      <c r="H744" s="11">
        <v>-85000000</v>
      </c>
      <c r="I744" s="11">
        <v>-85000000</v>
      </c>
      <c r="J744" s="11">
        <v>-85000000</v>
      </c>
      <c r="K744" s="11">
        <v>-85000000</v>
      </c>
      <c r="L744" s="11">
        <v>-85000000</v>
      </c>
      <c r="M744" s="11">
        <v>-85000000</v>
      </c>
      <c r="N744" s="11">
        <v>-85000000</v>
      </c>
      <c r="O744" s="11">
        <v>-85000000</v>
      </c>
      <c r="P744" s="11">
        <v>-85000000</v>
      </c>
      <c r="Q744" s="11">
        <v>-85000000</v>
      </c>
      <c r="R744" s="11">
        <v>-85000000</v>
      </c>
      <c r="S744" s="11">
        <v>-85000000</v>
      </c>
      <c r="T744" s="6">
        <f t="shared" si="25"/>
        <v>-85000000</v>
      </c>
      <c r="U744" s="1">
        <v>4</v>
      </c>
      <c r="V744" t="s">
        <v>903</v>
      </c>
      <c r="W744">
        <v>19</v>
      </c>
      <c r="X744" t="s">
        <v>903</v>
      </c>
      <c r="Y744" s="1">
        <v>0</v>
      </c>
      <c r="Z744" s="1">
        <v>0</v>
      </c>
      <c r="AA744" s="26" t="str">
        <f t="shared" si="26"/>
        <v>4.0.0</v>
      </c>
    </row>
    <row r="745" spans="2:27" hidden="1" x14ac:dyDescent="0.2">
      <c r="B745" t="s">
        <v>992</v>
      </c>
      <c r="C745" t="s">
        <v>13</v>
      </c>
      <c r="D745" t="s">
        <v>13</v>
      </c>
      <c r="E745" t="s">
        <v>993</v>
      </c>
      <c r="F745" t="s">
        <v>3218</v>
      </c>
      <c r="G745" s="11">
        <v>18502710.789999999</v>
      </c>
      <c r="H745" s="11">
        <v>18458551.579999998</v>
      </c>
      <c r="I745" s="11">
        <v>18414392.370000001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6">
        <f t="shared" si="25"/>
        <v>3843691.6120833331</v>
      </c>
      <c r="U745" s="1">
        <v>4</v>
      </c>
      <c r="V745" t="s">
        <v>903</v>
      </c>
      <c r="W745">
        <v>19</v>
      </c>
      <c r="X745" t="s">
        <v>903</v>
      </c>
      <c r="Y745" s="1">
        <v>0</v>
      </c>
      <c r="Z745" s="1">
        <v>0</v>
      </c>
      <c r="AA745" s="26" t="str">
        <f t="shared" si="26"/>
        <v>4.0.0</v>
      </c>
    </row>
    <row r="746" spans="2:27" hidden="1" x14ac:dyDescent="0.2">
      <c r="B746" t="s">
        <v>994</v>
      </c>
      <c r="C746" t="s">
        <v>13</v>
      </c>
      <c r="D746" t="s">
        <v>13</v>
      </c>
      <c r="E746" t="s">
        <v>995</v>
      </c>
      <c r="F746" t="s">
        <v>3219</v>
      </c>
      <c r="G746" s="11">
        <v>-80000000</v>
      </c>
      <c r="H746" s="11">
        <v>-80000000</v>
      </c>
      <c r="I746" s="11">
        <v>-80000000</v>
      </c>
      <c r="J746" s="11">
        <v>-80000000</v>
      </c>
      <c r="K746" s="11">
        <v>-80000000</v>
      </c>
      <c r="L746" s="11">
        <v>-80000000</v>
      </c>
      <c r="M746" s="11">
        <v>-80000000</v>
      </c>
      <c r="N746" s="11">
        <v>-80000000</v>
      </c>
      <c r="O746" s="11">
        <v>-80000000</v>
      </c>
      <c r="P746" s="11">
        <v>-80000000</v>
      </c>
      <c r="Q746" s="11">
        <v>-80000000</v>
      </c>
      <c r="R746" s="11">
        <v>-80000000</v>
      </c>
      <c r="S746" s="11">
        <v>-80000000</v>
      </c>
      <c r="T746" s="6">
        <f t="shared" si="25"/>
        <v>-80000000</v>
      </c>
      <c r="U746" s="1">
        <v>4</v>
      </c>
      <c r="V746" t="s">
        <v>903</v>
      </c>
      <c r="W746">
        <v>19</v>
      </c>
      <c r="X746" t="s">
        <v>903</v>
      </c>
      <c r="Y746" s="1">
        <v>0</v>
      </c>
      <c r="Z746" s="1">
        <v>0</v>
      </c>
      <c r="AA746" s="26" t="str">
        <f t="shared" si="26"/>
        <v>4.0.0</v>
      </c>
    </row>
    <row r="747" spans="2:27" hidden="1" x14ac:dyDescent="0.2">
      <c r="B747" t="s">
        <v>2461</v>
      </c>
      <c r="C747" t="s">
        <v>13</v>
      </c>
      <c r="D747" t="s">
        <v>13</v>
      </c>
      <c r="E747" t="s">
        <v>2462</v>
      </c>
      <c r="F747" t="s">
        <v>3220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-90000000</v>
      </c>
      <c r="P747" s="11">
        <v>-90000000</v>
      </c>
      <c r="Q747" s="11">
        <v>-90000000</v>
      </c>
      <c r="R747" s="11">
        <v>-90000000</v>
      </c>
      <c r="S747" s="11">
        <v>-90000000</v>
      </c>
      <c r="T747" s="6">
        <f t="shared" si="25"/>
        <v>-33750000</v>
      </c>
      <c r="U747" s="1">
        <v>4</v>
      </c>
      <c r="V747" t="s">
        <v>903</v>
      </c>
      <c r="W747">
        <v>19</v>
      </c>
      <c r="X747" t="s">
        <v>903</v>
      </c>
      <c r="Y747" s="1">
        <v>0</v>
      </c>
      <c r="Z747" s="1">
        <v>0</v>
      </c>
      <c r="AA747" s="29" t="str">
        <f t="shared" si="26"/>
        <v>4.0.0</v>
      </c>
    </row>
    <row r="748" spans="2:27" hidden="1" x14ac:dyDescent="0.2">
      <c r="B748" t="s">
        <v>996</v>
      </c>
      <c r="C748" t="s">
        <v>13</v>
      </c>
      <c r="D748" t="s">
        <v>13</v>
      </c>
      <c r="E748" t="s">
        <v>997</v>
      </c>
      <c r="F748" t="s">
        <v>3221</v>
      </c>
      <c r="G748" s="11">
        <v>83700000</v>
      </c>
      <c r="H748" s="11">
        <v>83700000</v>
      </c>
      <c r="I748" s="11">
        <v>83700000</v>
      </c>
      <c r="J748" s="11">
        <v>83700000</v>
      </c>
      <c r="K748" s="11">
        <v>83700000</v>
      </c>
      <c r="L748" s="11">
        <v>83700000</v>
      </c>
      <c r="M748" s="11">
        <v>83700000</v>
      </c>
      <c r="N748" s="11">
        <v>83700000</v>
      </c>
      <c r="O748" s="11">
        <v>83700000</v>
      </c>
      <c r="P748" s="11">
        <v>83700000</v>
      </c>
      <c r="Q748" s="11">
        <v>83700000</v>
      </c>
      <c r="R748" s="11">
        <v>83700000</v>
      </c>
      <c r="S748" s="11">
        <v>83700000</v>
      </c>
      <c r="T748" s="6">
        <f t="shared" si="25"/>
        <v>83700000</v>
      </c>
      <c r="U748" s="1">
        <v>4</v>
      </c>
      <c r="V748" t="s">
        <v>903</v>
      </c>
      <c r="W748">
        <v>19</v>
      </c>
      <c r="X748" t="s">
        <v>903</v>
      </c>
      <c r="Y748" s="1">
        <v>0</v>
      </c>
      <c r="Z748" s="1">
        <v>0</v>
      </c>
      <c r="AA748" s="29" t="str">
        <f t="shared" si="26"/>
        <v>4.0.0</v>
      </c>
    </row>
    <row r="749" spans="2:27" hidden="1" x14ac:dyDescent="0.2">
      <c r="B749" t="s">
        <v>561</v>
      </c>
      <c r="C749" t="s">
        <v>13</v>
      </c>
      <c r="D749" t="s">
        <v>13</v>
      </c>
      <c r="E749" t="s">
        <v>562</v>
      </c>
      <c r="F749" t="s">
        <v>3222</v>
      </c>
      <c r="G749" s="11">
        <v>-51547000</v>
      </c>
      <c r="H749" s="11">
        <v>-51547000</v>
      </c>
      <c r="I749" s="11">
        <v>-51547000</v>
      </c>
      <c r="J749" s="11">
        <v>-51547000</v>
      </c>
      <c r="K749" s="11">
        <v>-51547000</v>
      </c>
      <c r="L749" s="11">
        <v>-51547000</v>
      </c>
      <c r="M749" s="11">
        <v>-51547000</v>
      </c>
      <c r="N749" s="11">
        <v>-51547000</v>
      </c>
      <c r="O749" s="11">
        <v>-51547000</v>
      </c>
      <c r="P749" s="11">
        <v>-51547000</v>
      </c>
      <c r="Q749" s="11">
        <v>-51547000</v>
      </c>
      <c r="R749" s="11">
        <v>-51547000</v>
      </c>
      <c r="S749" s="11">
        <v>-51547000</v>
      </c>
      <c r="T749" s="6">
        <f t="shared" si="25"/>
        <v>-51547000</v>
      </c>
      <c r="U749" s="1">
        <v>3</v>
      </c>
      <c r="V749" t="s">
        <v>903</v>
      </c>
      <c r="W749">
        <v>19</v>
      </c>
      <c r="X749" t="s">
        <v>903</v>
      </c>
      <c r="Y749" s="1">
        <v>0</v>
      </c>
      <c r="Z749" s="1">
        <v>0</v>
      </c>
      <c r="AA749" s="26" t="str">
        <f t="shared" si="26"/>
        <v>3.0.0</v>
      </c>
    </row>
    <row r="750" spans="2:27" hidden="1" x14ac:dyDescent="0.2">
      <c r="B750" t="s">
        <v>1392</v>
      </c>
      <c r="C750" t="s">
        <v>13</v>
      </c>
      <c r="D750" t="s">
        <v>13</v>
      </c>
      <c r="E750" t="s">
        <v>1393</v>
      </c>
      <c r="F750" t="s">
        <v>3223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6">
        <f t="shared" si="25"/>
        <v>0</v>
      </c>
      <c r="U750" s="1"/>
      <c r="V750" t="s">
        <v>903</v>
      </c>
      <c r="W750">
        <v>19</v>
      </c>
      <c r="X750" t="s">
        <v>903</v>
      </c>
      <c r="Y750" s="1"/>
      <c r="Z750" s="1"/>
      <c r="AA750" s="26"/>
    </row>
    <row r="751" spans="2:27" hidden="1" x14ac:dyDescent="0.2">
      <c r="B751" t="s">
        <v>1394</v>
      </c>
      <c r="C751" t="s">
        <v>13</v>
      </c>
      <c r="D751" t="s">
        <v>13</v>
      </c>
      <c r="E751" t="s">
        <v>1395</v>
      </c>
      <c r="F751" t="s">
        <v>3224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6">
        <f t="shared" si="25"/>
        <v>0</v>
      </c>
      <c r="U751" s="1"/>
      <c r="V751" t="s">
        <v>903</v>
      </c>
      <c r="W751">
        <v>19</v>
      </c>
      <c r="X751" t="s">
        <v>903</v>
      </c>
      <c r="Y751" s="1"/>
      <c r="Z751" s="1"/>
      <c r="AA751" s="26"/>
    </row>
    <row r="752" spans="2:27" hidden="1" x14ac:dyDescent="0.2">
      <c r="B752" t="s">
        <v>1396</v>
      </c>
      <c r="C752" t="s">
        <v>13</v>
      </c>
      <c r="D752" t="s">
        <v>13</v>
      </c>
      <c r="E752" t="s">
        <v>1397</v>
      </c>
      <c r="F752" t="s">
        <v>3225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  <c r="T752" s="6">
        <f t="shared" si="25"/>
        <v>0</v>
      </c>
      <c r="U752" s="1"/>
      <c r="V752" t="s">
        <v>903</v>
      </c>
      <c r="W752">
        <v>19</v>
      </c>
      <c r="X752" t="s">
        <v>903</v>
      </c>
      <c r="Y752" s="1"/>
      <c r="Z752" s="1"/>
      <c r="AA752" s="26"/>
    </row>
    <row r="753" spans="1:27" hidden="1" x14ac:dyDescent="0.2">
      <c r="B753" t="s">
        <v>1398</v>
      </c>
      <c r="C753" t="s">
        <v>13</v>
      </c>
      <c r="D753" t="s">
        <v>13</v>
      </c>
      <c r="E753" t="s">
        <v>1399</v>
      </c>
      <c r="F753" t="s">
        <v>3226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0</v>
      </c>
      <c r="Q753" s="11">
        <v>0</v>
      </c>
      <c r="R753" s="11">
        <v>0</v>
      </c>
      <c r="S753" s="11">
        <v>0</v>
      </c>
      <c r="T753" s="6">
        <f t="shared" si="25"/>
        <v>0</v>
      </c>
      <c r="U753" s="1"/>
      <c r="V753" t="s">
        <v>903</v>
      </c>
      <c r="W753">
        <v>19</v>
      </c>
      <c r="X753" t="s">
        <v>903</v>
      </c>
      <c r="Y753" s="1"/>
      <c r="Z753" s="1"/>
      <c r="AA753" s="26"/>
    </row>
    <row r="754" spans="1:27" hidden="1" x14ac:dyDescent="0.2">
      <c r="B754" t="s">
        <v>1400</v>
      </c>
      <c r="C754" t="s">
        <v>13</v>
      </c>
      <c r="D754" t="s">
        <v>13</v>
      </c>
      <c r="E754" t="s">
        <v>1401</v>
      </c>
      <c r="F754" t="s">
        <v>3227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6">
        <f t="shared" si="25"/>
        <v>0</v>
      </c>
      <c r="U754" s="1"/>
      <c r="V754" t="s">
        <v>903</v>
      </c>
      <c r="W754">
        <v>19</v>
      </c>
      <c r="X754" t="s">
        <v>903</v>
      </c>
      <c r="Y754" s="1"/>
      <c r="Z754" s="1"/>
      <c r="AA754" s="26"/>
    </row>
    <row r="755" spans="1:27" hidden="1" x14ac:dyDescent="0.2">
      <c r="B755" t="s">
        <v>1402</v>
      </c>
      <c r="C755" t="s">
        <v>13</v>
      </c>
      <c r="D755" t="s">
        <v>13</v>
      </c>
      <c r="E755" t="s">
        <v>1403</v>
      </c>
      <c r="F755" t="s">
        <v>3228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6">
        <f t="shared" si="25"/>
        <v>0</v>
      </c>
      <c r="U755" s="1"/>
      <c r="V755" t="s">
        <v>903</v>
      </c>
      <c r="W755">
        <v>19</v>
      </c>
      <c r="X755" t="s">
        <v>903</v>
      </c>
      <c r="Y755" s="1"/>
      <c r="Z755" s="1"/>
      <c r="AA755" s="26"/>
    </row>
    <row r="756" spans="1:27" hidden="1" x14ac:dyDescent="0.2">
      <c r="B756" t="s">
        <v>1404</v>
      </c>
      <c r="C756" t="s">
        <v>13</v>
      </c>
      <c r="D756" t="s">
        <v>13</v>
      </c>
      <c r="E756" t="s">
        <v>1405</v>
      </c>
      <c r="F756" t="s">
        <v>3229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0</v>
      </c>
      <c r="N756" s="11">
        <v>0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  <c r="T756" s="6">
        <f t="shared" si="25"/>
        <v>0</v>
      </c>
      <c r="U756" s="1"/>
      <c r="V756" t="s">
        <v>903</v>
      </c>
      <c r="W756">
        <v>19</v>
      </c>
      <c r="X756" t="s">
        <v>903</v>
      </c>
      <c r="Y756" s="1"/>
      <c r="Z756" s="1"/>
      <c r="AA756" s="26"/>
    </row>
    <row r="757" spans="1:27" hidden="1" x14ac:dyDescent="0.2">
      <c r="B757" t="s">
        <v>1406</v>
      </c>
      <c r="C757" t="s">
        <v>13</v>
      </c>
      <c r="D757" t="s">
        <v>13</v>
      </c>
      <c r="E757" t="s">
        <v>1405</v>
      </c>
      <c r="F757" t="s">
        <v>3230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6">
        <f t="shared" si="25"/>
        <v>0</v>
      </c>
      <c r="U757" s="1"/>
      <c r="V757" t="s">
        <v>903</v>
      </c>
      <c r="W757">
        <v>19</v>
      </c>
      <c r="X757" t="s">
        <v>903</v>
      </c>
      <c r="Y757" s="1"/>
      <c r="Z757" s="1"/>
      <c r="AA757" s="26"/>
    </row>
    <row r="758" spans="1:27" hidden="1" x14ac:dyDescent="0.2">
      <c r="B758" t="s">
        <v>1407</v>
      </c>
      <c r="C758" t="s">
        <v>13</v>
      </c>
      <c r="D758" t="s">
        <v>13</v>
      </c>
      <c r="E758" t="s">
        <v>1405</v>
      </c>
      <c r="F758" t="s">
        <v>3231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6">
        <f t="shared" si="25"/>
        <v>0</v>
      </c>
      <c r="U758" s="1"/>
      <c r="V758" t="s">
        <v>903</v>
      </c>
      <c r="W758">
        <v>19</v>
      </c>
      <c r="X758" t="s">
        <v>903</v>
      </c>
      <c r="Y758" s="1"/>
      <c r="Z758" s="1"/>
      <c r="AA758" s="26"/>
    </row>
    <row r="759" spans="1:27" hidden="1" x14ac:dyDescent="0.2">
      <c r="B759" t="s">
        <v>1408</v>
      </c>
      <c r="C759" t="s">
        <v>13</v>
      </c>
      <c r="D759" t="s">
        <v>13</v>
      </c>
      <c r="E759" t="s">
        <v>1409</v>
      </c>
      <c r="F759" t="s">
        <v>3232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1"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6">
        <f t="shared" si="25"/>
        <v>0</v>
      </c>
      <c r="U759" s="1"/>
      <c r="V759" t="s">
        <v>903</v>
      </c>
      <c r="W759">
        <v>19</v>
      </c>
      <c r="X759" t="s">
        <v>903</v>
      </c>
      <c r="Y759" s="1"/>
      <c r="Z759" s="1"/>
      <c r="AA759" s="26"/>
    </row>
    <row r="760" spans="1:27" hidden="1" x14ac:dyDescent="0.2">
      <c r="B760" t="s">
        <v>1410</v>
      </c>
      <c r="C760" t="s">
        <v>13</v>
      </c>
      <c r="D760" t="s">
        <v>13</v>
      </c>
      <c r="E760" t="s">
        <v>1411</v>
      </c>
      <c r="F760" t="s">
        <v>3233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v>0</v>
      </c>
      <c r="R760" s="11">
        <v>0</v>
      </c>
      <c r="S760" s="11">
        <v>0</v>
      </c>
      <c r="T760" s="6">
        <f t="shared" ref="T760:T823" si="27">(G760+S760+SUM(H760:R760)*2)/24</f>
        <v>0</v>
      </c>
      <c r="U760" s="1"/>
      <c r="V760" t="s">
        <v>903</v>
      </c>
      <c r="W760">
        <v>19</v>
      </c>
      <c r="X760" t="s">
        <v>903</v>
      </c>
      <c r="Y760" s="1"/>
      <c r="Z760" s="1"/>
      <c r="AA760" s="26"/>
    </row>
    <row r="761" spans="1:27" hidden="1" x14ac:dyDescent="0.2">
      <c r="B761" t="s">
        <v>563</v>
      </c>
      <c r="C761" t="s">
        <v>13</v>
      </c>
      <c r="D761" t="s">
        <v>13</v>
      </c>
      <c r="E761" t="s">
        <v>1552</v>
      </c>
      <c r="F761" t="s">
        <v>3234</v>
      </c>
      <c r="G761" s="11">
        <v>-204316.48</v>
      </c>
      <c r="H761" s="11">
        <v>-203576.2</v>
      </c>
      <c r="I761" s="11">
        <v>-202835.92</v>
      </c>
      <c r="J761" s="11">
        <v>-202095.64</v>
      </c>
      <c r="K761" s="11">
        <v>-201355.36000000002</v>
      </c>
      <c r="L761" s="11">
        <v>-200615.08000000002</v>
      </c>
      <c r="M761" s="11">
        <v>-199874.80000000002</v>
      </c>
      <c r="N761" s="11">
        <v>-199134.52000000002</v>
      </c>
      <c r="O761" s="11">
        <v>-198394.23999999999</v>
      </c>
      <c r="P761" s="11">
        <v>-197653.96</v>
      </c>
      <c r="Q761" s="11">
        <v>-196913.68</v>
      </c>
      <c r="R761" s="11">
        <v>-196173.4</v>
      </c>
      <c r="S761" s="11">
        <v>-195433.12</v>
      </c>
      <c r="T761" s="6">
        <f t="shared" si="27"/>
        <v>-199874.79999999996</v>
      </c>
      <c r="U761" s="1">
        <v>4</v>
      </c>
      <c r="V761" t="s">
        <v>903</v>
      </c>
      <c r="W761">
        <v>19</v>
      </c>
      <c r="X761" t="s">
        <v>903</v>
      </c>
      <c r="Y761" s="1">
        <v>0</v>
      </c>
      <c r="Z761" s="1">
        <v>0</v>
      </c>
      <c r="AA761" s="26" t="str">
        <f t="shared" ref="AA761:AA823" si="28">U761&amp;"."&amp;Y761&amp;"."&amp;Z761</f>
        <v>4.0.0</v>
      </c>
    </row>
    <row r="762" spans="1:27" hidden="1" x14ac:dyDescent="0.2">
      <c r="B762" t="s">
        <v>564</v>
      </c>
      <c r="C762" t="s">
        <v>13</v>
      </c>
      <c r="D762" t="s">
        <v>13</v>
      </c>
      <c r="E762" t="s">
        <v>565</v>
      </c>
      <c r="F762" t="s">
        <v>3235</v>
      </c>
      <c r="G762" s="11">
        <v>1656685.4</v>
      </c>
      <c r="H762" s="11">
        <v>1642182</v>
      </c>
      <c r="I762" s="11">
        <v>1627678.6</v>
      </c>
      <c r="J762" s="11">
        <v>1613175.2000000002</v>
      </c>
      <c r="K762" s="11">
        <v>1598671.8</v>
      </c>
      <c r="L762" s="11">
        <v>1584168.4</v>
      </c>
      <c r="M762" s="11">
        <v>1569665</v>
      </c>
      <c r="N762" s="11">
        <v>1555161.6</v>
      </c>
      <c r="O762" s="11">
        <v>1540658.2</v>
      </c>
      <c r="P762" s="11">
        <v>1526154.8</v>
      </c>
      <c r="Q762" s="11">
        <v>1511651.4</v>
      </c>
      <c r="R762" s="11">
        <v>1497148</v>
      </c>
      <c r="S762" s="11">
        <v>1482644.6</v>
      </c>
      <c r="T762" s="6">
        <f t="shared" si="27"/>
        <v>1569665</v>
      </c>
      <c r="U762" s="1">
        <v>4</v>
      </c>
      <c r="V762" t="s">
        <v>903</v>
      </c>
      <c r="W762">
        <v>19</v>
      </c>
      <c r="X762" t="s">
        <v>903</v>
      </c>
      <c r="Y762" s="1">
        <v>0</v>
      </c>
      <c r="Z762" s="1">
        <v>0</v>
      </c>
      <c r="AA762" s="26" t="str">
        <f t="shared" si="28"/>
        <v>4.0.0</v>
      </c>
    </row>
    <row r="763" spans="1:27" x14ac:dyDescent="0.2">
      <c r="A763">
        <v>113</v>
      </c>
      <c r="B763" t="s">
        <v>566</v>
      </c>
      <c r="C763" t="s">
        <v>13</v>
      </c>
      <c r="D763" t="s">
        <v>13</v>
      </c>
      <c r="E763" t="s">
        <v>567</v>
      </c>
      <c r="F763" t="s">
        <v>3236</v>
      </c>
      <c r="G763" s="11">
        <v>-4491191.05</v>
      </c>
      <c r="H763" s="11">
        <v>-4467967.76</v>
      </c>
      <c r="I763" s="11">
        <v>-4444472.6399999997</v>
      </c>
      <c r="J763" s="11">
        <v>-4420702.51</v>
      </c>
      <c r="K763" s="11">
        <v>-4396654.1500000004</v>
      </c>
      <c r="L763" s="11">
        <v>-4372324.3099999996</v>
      </c>
      <c r="M763" s="11">
        <v>-4347709.6900000004</v>
      </c>
      <c r="N763" s="11">
        <v>-4322806.96</v>
      </c>
      <c r="O763" s="11">
        <v>-4297612.75</v>
      </c>
      <c r="P763" s="11">
        <v>-4272123.6399999997</v>
      </c>
      <c r="Q763" s="11">
        <v>-4246336.18</v>
      </c>
      <c r="R763" s="11">
        <v>-4220246.88</v>
      </c>
      <c r="S763" s="11">
        <v>-4193852.21</v>
      </c>
      <c r="T763" s="6">
        <f t="shared" si="27"/>
        <v>-4345956.5916666668</v>
      </c>
      <c r="U763" s="1">
        <v>0</v>
      </c>
      <c r="V763" t="s">
        <v>903</v>
      </c>
      <c r="W763">
        <v>19</v>
      </c>
      <c r="X763" t="s">
        <v>903</v>
      </c>
      <c r="Y763" s="1">
        <v>0</v>
      </c>
      <c r="Z763" s="1">
        <v>0</v>
      </c>
      <c r="AA763" s="26" t="str">
        <f t="shared" si="28"/>
        <v>0.0.0</v>
      </c>
    </row>
    <row r="764" spans="1:27" x14ac:dyDescent="0.2">
      <c r="A764">
        <v>114</v>
      </c>
      <c r="B764" t="s">
        <v>568</v>
      </c>
      <c r="C764" t="s">
        <v>7</v>
      </c>
      <c r="D764" t="s">
        <v>4</v>
      </c>
      <c r="E764" t="s">
        <v>569</v>
      </c>
      <c r="F764" t="s">
        <v>3237</v>
      </c>
      <c r="G764" s="11">
        <v>-9672594.8100000005</v>
      </c>
      <c r="H764" s="11">
        <v>-9675434.8200000003</v>
      </c>
      <c r="I764" s="11">
        <v>-9683079.6500000004</v>
      </c>
      <c r="J764" s="11">
        <v>-9707251.9700000007</v>
      </c>
      <c r="K764" s="11">
        <v>-9727262.4600000009</v>
      </c>
      <c r="L764" s="11">
        <v>-9730646.5600000005</v>
      </c>
      <c r="M764" s="11">
        <v>-9735442.4800000004</v>
      </c>
      <c r="N764" s="11">
        <v>-9774971.8499999996</v>
      </c>
      <c r="O764" s="11">
        <v>-9778443.2400000002</v>
      </c>
      <c r="P764" s="11">
        <v>-9786158.0399999991</v>
      </c>
      <c r="Q764" s="11">
        <v>-9826622.9100000001</v>
      </c>
      <c r="R764" s="11">
        <v>-9796312.3300000001</v>
      </c>
      <c r="S764" s="11">
        <v>-9814806.5999999996</v>
      </c>
      <c r="T764" s="6">
        <f t="shared" si="27"/>
        <v>-9747110.5845833328</v>
      </c>
      <c r="U764" s="1">
        <v>0</v>
      </c>
      <c r="V764" t="s">
        <v>903</v>
      </c>
      <c r="W764">
        <v>19</v>
      </c>
      <c r="X764" t="s">
        <v>903</v>
      </c>
      <c r="Y764" s="1">
        <v>4</v>
      </c>
      <c r="Z764" s="1" t="s">
        <v>5370</v>
      </c>
      <c r="AA764" s="26" t="str">
        <f t="shared" si="28"/>
        <v>0.4.ED.AN</v>
      </c>
    </row>
    <row r="765" spans="1:27" x14ac:dyDescent="0.2">
      <c r="A765">
        <v>115</v>
      </c>
      <c r="B765" t="s">
        <v>568</v>
      </c>
      <c r="C765" t="s">
        <v>9</v>
      </c>
      <c r="D765" t="s">
        <v>4</v>
      </c>
      <c r="E765" t="s">
        <v>569</v>
      </c>
      <c r="F765" t="s">
        <v>3238</v>
      </c>
      <c r="G765" s="11">
        <v>-2997681.26</v>
      </c>
      <c r="H765" s="11">
        <v>-2982234.58</v>
      </c>
      <c r="I765" s="11">
        <v>-2983639.88</v>
      </c>
      <c r="J765" s="11">
        <v>-3434194.21</v>
      </c>
      <c r="K765" s="11">
        <v>-3443209.45</v>
      </c>
      <c r="L765" s="11">
        <v>-3519146.96</v>
      </c>
      <c r="M765" s="11">
        <v>-3558555.93</v>
      </c>
      <c r="N765" s="11">
        <v>-3574297.42</v>
      </c>
      <c r="O765" s="11">
        <v>-3675248.7</v>
      </c>
      <c r="P765" s="11">
        <v>-3675248.7</v>
      </c>
      <c r="Q765" s="11">
        <v>-3675535.95</v>
      </c>
      <c r="R765" s="11">
        <v>-3663000.5</v>
      </c>
      <c r="S765" s="11">
        <v>-3663917.66</v>
      </c>
      <c r="T765" s="6">
        <f t="shared" si="27"/>
        <v>-3459592.645</v>
      </c>
      <c r="U765" s="1">
        <v>0</v>
      </c>
      <c r="V765" t="s">
        <v>903</v>
      </c>
      <c r="W765">
        <v>19</v>
      </c>
      <c r="X765" t="s">
        <v>903</v>
      </c>
      <c r="Y765" s="1">
        <v>4</v>
      </c>
      <c r="Z765" s="1" t="s">
        <v>5375</v>
      </c>
      <c r="AA765" s="26" t="str">
        <f t="shared" si="28"/>
        <v>0.4.GD.AN</v>
      </c>
    </row>
    <row r="766" spans="1:27" x14ac:dyDescent="0.2">
      <c r="A766">
        <v>116</v>
      </c>
      <c r="B766" t="s">
        <v>568</v>
      </c>
      <c r="C766" t="s">
        <v>9</v>
      </c>
      <c r="D766" t="s">
        <v>10</v>
      </c>
      <c r="E766" t="s">
        <v>569</v>
      </c>
      <c r="F766" t="s">
        <v>3239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6">
        <f t="shared" si="27"/>
        <v>0</v>
      </c>
      <c r="U766" s="1">
        <v>0</v>
      </c>
      <c r="V766" t="s">
        <v>903</v>
      </c>
      <c r="W766">
        <v>19</v>
      </c>
      <c r="X766" t="s">
        <v>903</v>
      </c>
      <c r="Y766" s="1">
        <v>1</v>
      </c>
      <c r="Z766" s="1" t="s">
        <v>5377</v>
      </c>
      <c r="AA766" s="26" t="str">
        <f t="shared" si="28"/>
        <v>0.1.GD.OR</v>
      </c>
    </row>
    <row r="767" spans="1:27" x14ac:dyDescent="0.2">
      <c r="A767">
        <v>117</v>
      </c>
      <c r="B767" t="s">
        <v>568</v>
      </c>
      <c r="C767" t="s">
        <v>9</v>
      </c>
      <c r="D767" t="s">
        <v>12</v>
      </c>
      <c r="E767" t="s">
        <v>569</v>
      </c>
      <c r="F767" t="s">
        <v>3240</v>
      </c>
      <c r="G767" s="11">
        <v>-385635.98</v>
      </c>
      <c r="H767" s="11">
        <v>-385912.71</v>
      </c>
      <c r="I767" s="11">
        <v>-387625.71</v>
      </c>
      <c r="J767" s="11">
        <v>-388135.31</v>
      </c>
      <c r="K767" s="11">
        <v>-388135.31</v>
      </c>
      <c r="L767" s="11">
        <v>-391427.74</v>
      </c>
      <c r="M767" s="11">
        <v>-391427.74</v>
      </c>
      <c r="N767" s="11">
        <v>-391427.74</v>
      </c>
      <c r="O767" s="11">
        <v>-392095.24</v>
      </c>
      <c r="P767" s="11">
        <v>-392095.24</v>
      </c>
      <c r="Q767" s="11">
        <v>-392630.24</v>
      </c>
      <c r="R767" s="11">
        <v>-392655.24</v>
      </c>
      <c r="S767" s="11">
        <v>-394785.64</v>
      </c>
      <c r="T767" s="6">
        <f t="shared" si="27"/>
        <v>-390314.91916666669</v>
      </c>
      <c r="U767" s="1">
        <v>0</v>
      </c>
      <c r="V767" t="s">
        <v>903</v>
      </c>
      <c r="W767">
        <v>19</v>
      </c>
      <c r="X767" t="s">
        <v>903</v>
      </c>
      <c r="Y767" s="1">
        <v>1</v>
      </c>
      <c r="Z767" s="1" t="s">
        <v>5377</v>
      </c>
      <c r="AA767" s="26" t="str">
        <f t="shared" si="28"/>
        <v>0.1.GD.OR</v>
      </c>
    </row>
    <row r="768" spans="1:27" hidden="1" x14ac:dyDescent="0.2">
      <c r="B768" t="s">
        <v>568</v>
      </c>
      <c r="C768" t="s">
        <v>9</v>
      </c>
      <c r="D768" t="s">
        <v>6</v>
      </c>
      <c r="E768" t="s">
        <v>569</v>
      </c>
      <c r="F768" t="s">
        <v>3241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6">
        <f t="shared" si="27"/>
        <v>0</v>
      </c>
      <c r="U768" s="1"/>
      <c r="V768" t="s">
        <v>903</v>
      </c>
      <c r="W768">
        <v>19</v>
      </c>
      <c r="X768" t="s">
        <v>903</v>
      </c>
      <c r="Y768" s="1"/>
      <c r="Z768" s="1"/>
      <c r="AA768" s="26"/>
    </row>
    <row r="769" spans="1:27" hidden="1" x14ac:dyDescent="0.2">
      <c r="B769" t="s">
        <v>568</v>
      </c>
      <c r="C769" t="s">
        <v>13</v>
      </c>
      <c r="D769" t="s">
        <v>13</v>
      </c>
      <c r="E769" t="s">
        <v>569</v>
      </c>
      <c r="F769" t="s">
        <v>3242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6">
        <f t="shared" si="27"/>
        <v>0</v>
      </c>
      <c r="U769" s="1"/>
      <c r="V769" t="s">
        <v>903</v>
      </c>
      <c r="W769">
        <v>19</v>
      </c>
      <c r="X769" t="s">
        <v>903</v>
      </c>
      <c r="Y769" s="1"/>
      <c r="Z769" s="1"/>
      <c r="AA769" s="26"/>
    </row>
    <row r="770" spans="1:27" x14ac:dyDescent="0.2">
      <c r="A770">
        <v>118</v>
      </c>
      <c r="B770" t="s">
        <v>570</v>
      </c>
      <c r="C770" t="s">
        <v>7</v>
      </c>
      <c r="D770" t="s">
        <v>5</v>
      </c>
      <c r="E770" t="s">
        <v>571</v>
      </c>
      <c r="F770" t="s">
        <v>3243</v>
      </c>
      <c r="G770" s="11">
        <v>2372908.7599999998</v>
      </c>
      <c r="H770" s="11">
        <v>2373862.54</v>
      </c>
      <c r="I770" s="11">
        <v>2375036.17</v>
      </c>
      <c r="J770" s="11">
        <v>2375469.67</v>
      </c>
      <c r="K770" s="11">
        <v>2376940.04</v>
      </c>
      <c r="L770" s="11">
        <v>2376940.04</v>
      </c>
      <c r="M770" s="11">
        <v>2377451.75</v>
      </c>
      <c r="N770" s="11">
        <v>2416082.37</v>
      </c>
      <c r="O770" s="11">
        <v>2416708.9700000002</v>
      </c>
      <c r="P770" s="11">
        <v>2417395.2200000002</v>
      </c>
      <c r="Q770" s="11">
        <v>2422583.66</v>
      </c>
      <c r="R770" s="11">
        <v>2423381.66</v>
      </c>
      <c r="S770" s="11">
        <v>2423977.0300000003</v>
      </c>
      <c r="T770" s="6">
        <f t="shared" si="27"/>
        <v>2395857.9154166668</v>
      </c>
      <c r="U770" s="1">
        <v>0</v>
      </c>
      <c r="V770" t="s">
        <v>903</v>
      </c>
      <c r="W770">
        <v>19</v>
      </c>
      <c r="X770" t="s">
        <v>903</v>
      </c>
      <c r="Y770" s="1">
        <v>4</v>
      </c>
      <c r="Z770" s="1" t="s">
        <v>5371</v>
      </c>
      <c r="AA770" s="26" t="str">
        <f t="shared" si="28"/>
        <v>0.4.ED.ID</v>
      </c>
    </row>
    <row r="771" spans="1:27" x14ac:dyDescent="0.2">
      <c r="A771">
        <v>119</v>
      </c>
      <c r="B771" t="s">
        <v>570</v>
      </c>
      <c r="C771" t="s">
        <v>7</v>
      </c>
      <c r="D771" t="s">
        <v>8</v>
      </c>
      <c r="E771" t="s">
        <v>571</v>
      </c>
      <c r="F771" t="s">
        <v>3244</v>
      </c>
      <c r="G771" s="11">
        <v>1044.1400000000001</v>
      </c>
      <c r="H771" s="11">
        <v>1044.1400000000001</v>
      </c>
      <c r="I771" s="11">
        <v>1164.1400000000001</v>
      </c>
      <c r="J771" s="11">
        <v>1164.1400000000001</v>
      </c>
      <c r="K771" s="11">
        <v>1164.1400000000001</v>
      </c>
      <c r="L771" s="11">
        <v>1164.1400000000001</v>
      </c>
      <c r="M771" s="11">
        <v>1164.1400000000001</v>
      </c>
      <c r="N771" s="11">
        <v>1233.53</v>
      </c>
      <c r="O771" s="11">
        <v>1233.53</v>
      </c>
      <c r="P771" s="11">
        <v>1233.53</v>
      </c>
      <c r="Q771" s="11">
        <v>1233.53</v>
      </c>
      <c r="R771" s="11">
        <v>1874.8600000000001</v>
      </c>
      <c r="S771" s="11">
        <v>1874.8600000000001</v>
      </c>
      <c r="T771" s="6">
        <f t="shared" si="27"/>
        <v>1261.1100000000004</v>
      </c>
      <c r="U771" s="1">
        <v>0</v>
      </c>
      <c r="V771" t="s">
        <v>903</v>
      </c>
      <c r="W771">
        <v>19</v>
      </c>
      <c r="X771" t="s">
        <v>903</v>
      </c>
      <c r="Y771" s="1">
        <v>4</v>
      </c>
      <c r="Z771" s="1" t="s">
        <v>5372</v>
      </c>
      <c r="AA771" s="26" t="str">
        <f t="shared" si="28"/>
        <v>0.4.ED.MT</v>
      </c>
    </row>
    <row r="772" spans="1:27" x14ac:dyDescent="0.2">
      <c r="A772">
        <v>120</v>
      </c>
      <c r="B772" t="s">
        <v>570</v>
      </c>
      <c r="C772" t="s">
        <v>7</v>
      </c>
      <c r="D772" t="s">
        <v>6</v>
      </c>
      <c r="E772" t="s">
        <v>571</v>
      </c>
      <c r="F772" t="s">
        <v>3245</v>
      </c>
      <c r="G772" s="11">
        <v>7078441.9100000001</v>
      </c>
      <c r="H772" s="11">
        <v>7080328.1399999997</v>
      </c>
      <c r="I772" s="11">
        <v>7086679.3399999999</v>
      </c>
      <c r="J772" s="11">
        <v>7110418.1600000001</v>
      </c>
      <c r="K772" s="11">
        <v>7138958.2800000003</v>
      </c>
      <c r="L772" s="11">
        <v>7142342.3799999999</v>
      </c>
      <c r="M772" s="11">
        <v>7146626.5899999999</v>
      </c>
      <c r="N772" s="11">
        <v>7147455.9500000002</v>
      </c>
      <c r="O772" s="11">
        <v>7150300.7400000002</v>
      </c>
      <c r="P772" s="11">
        <v>7157329.29</v>
      </c>
      <c r="Q772" s="11">
        <v>7192605.7199999997</v>
      </c>
      <c r="R772" s="11">
        <v>7195855.8099999996</v>
      </c>
      <c r="S772" s="11">
        <v>7213754.71</v>
      </c>
      <c r="T772" s="6">
        <f t="shared" si="27"/>
        <v>7141249.892500001</v>
      </c>
      <c r="U772" s="1">
        <v>0</v>
      </c>
      <c r="V772" t="s">
        <v>903</v>
      </c>
      <c r="W772">
        <v>19</v>
      </c>
      <c r="X772" t="s">
        <v>903</v>
      </c>
      <c r="Y772" s="1">
        <v>4</v>
      </c>
      <c r="Z772" s="1" t="s">
        <v>5373</v>
      </c>
      <c r="AA772" s="26" t="str">
        <f t="shared" si="28"/>
        <v>0.4.ED.WA</v>
      </c>
    </row>
    <row r="773" spans="1:27" x14ac:dyDescent="0.2">
      <c r="A773">
        <v>121</v>
      </c>
      <c r="B773" t="s">
        <v>570</v>
      </c>
      <c r="C773" t="s">
        <v>9</v>
      </c>
      <c r="D773" t="s">
        <v>11</v>
      </c>
      <c r="E773" t="s">
        <v>571</v>
      </c>
      <c r="F773" t="s">
        <v>3246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6">
        <f t="shared" si="27"/>
        <v>0</v>
      </c>
      <c r="U773" s="1">
        <v>0</v>
      </c>
      <c r="V773" t="s">
        <v>903</v>
      </c>
      <c r="W773">
        <v>19</v>
      </c>
      <c r="X773" t="s">
        <v>903</v>
      </c>
      <c r="Y773" s="1">
        <v>1</v>
      </c>
      <c r="Z773" s="1" t="s">
        <v>5377</v>
      </c>
      <c r="AA773" s="26" t="str">
        <f t="shared" si="28"/>
        <v>0.1.GD.OR</v>
      </c>
    </row>
    <row r="774" spans="1:27" x14ac:dyDescent="0.2">
      <c r="A774">
        <v>122</v>
      </c>
      <c r="B774" t="s">
        <v>570</v>
      </c>
      <c r="C774" t="s">
        <v>9</v>
      </c>
      <c r="D774" t="s">
        <v>5</v>
      </c>
      <c r="E774" t="s">
        <v>571</v>
      </c>
      <c r="F774" t="s">
        <v>3247</v>
      </c>
      <c r="G774" s="11">
        <v>647951.18000000005</v>
      </c>
      <c r="H774" s="11">
        <v>647951.18000000005</v>
      </c>
      <c r="I774" s="11">
        <v>648872.98</v>
      </c>
      <c r="J774" s="11">
        <v>1398872.98</v>
      </c>
      <c r="K774" s="11">
        <v>1398872.98</v>
      </c>
      <c r="L774" s="11">
        <v>1398914.1600000001</v>
      </c>
      <c r="M774" s="11">
        <v>1399315.56</v>
      </c>
      <c r="N774" s="11">
        <v>1399315.56</v>
      </c>
      <c r="O774" s="11">
        <v>1404524.84</v>
      </c>
      <c r="P774" s="11">
        <v>1404524.84</v>
      </c>
      <c r="Q774" s="11">
        <v>1404762.09</v>
      </c>
      <c r="R774" s="11">
        <v>1404762.09</v>
      </c>
      <c r="S774" s="11">
        <v>1404762.09</v>
      </c>
      <c r="T774" s="6">
        <f t="shared" si="27"/>
        <v>1244753.8245833332</v>
      </c>
      <c r="U774" s="1">
        <v>0</v>
      </c>
      <c r="V774" t="s">
        <v>903</v>
      </c>
      <c r="W774">
        <v>19</v>
      </c>
      <c r="X774" t="s">
        <v>903</v>
      </c>
      <c r="Y774" s="1">
        <v>4</v>
      </c>
      <c r="Z774" s="1" t="s">
        <v>5376</v>
      </c>
      <c r="AA774" s="26" t="str">
        <f t="shared" si="28"/>
        <v>0.4.GD.ID</v>
      </c>
    </row>
    <row r="775" spans="1:27" x14ac:dyDescent="0.2">
      <c r="A775">
        <v>123</v>
      </c>
      <c r="B775" t="s">
        <v>570</v>
      </c>
      <c r="C775" t="s">
        <v>9</v>
      </c>
      <c r="D775" t="s">
        <v>12</v>
      </c>
      <c r="E775" t="s">
        <v>571</v>
      </c>
      <c r="F775" t="s">
        <v>3248</v>
      </c>
      <c r="G775" s="11">
        <v>364035.98</v>
      </c>
      <c r="H775" s="11">
        <v>364312.71</v>
      </c>
      <c r="I775" s="11">
        <v>366025.71</v>
      </c>
      <c r="J775" s="11">
        <v>366535.31</v>
      </c>
      <c r="K775" s="11">
        <v>366535.31</v>
      </c>
      <c r="L775" s="11">
        <v>369827.74</v>
      </c>
      <c r="M775" s="11">
        <v>369827.74</v>
      </c>
      <c r="N775" s="11">
        <v>369827.74</v>
      </c>
      <c r="O775" s="11">
        <v>370495.24</v>
      </c>
      <c r="P775" s="11">
        <v>370495.24</v>
      </c>
      <c r="Q775" s="11">
        <v>371030.24</v>
      </c>
      <c r="R775" s="11">
        <v>371055.24</v>
      </c>
      <c r="S775" s="11">
        <v>373185.64</v>
      </c>
      <c r="T775" s="6">
        <f t="shared" si="27"/>
        <v>368714.91916666669</v>
      </c>
      <c r="U775" s="1">
        <v>0</v>
      </c>
      <c r="V775" t="s">
        <v>903</v>
      </c>
      <c r="W775">
        <v>19</v>
      </c>
      <c r="X775" t="s">
        <v>903</v>
      </c>
      <c r="Y775" s="1">
        <v>1</v>
      </c>
      <c r="Z775" s="1" t="s">
        <v>5377</v>
      </c>
      <c r="AA775" s="26" t="str">
        <f t="shared" si="28"/>
        <v>0.1.GD.OR</v>
      </c>
    </row>
    <row r="776" spans="1:27" x14ac:dyDescent="0.2">
      <c r="A776">
        <v>124</v>
      </c>
      <c r="B776" t="s">
        <v>570</v>
      </c>
      <c r="C776" t="s">
        <v>9</v>
      </c>
      <c r="D776" t="s">
        <v>6</v>
      </c>
      <c r="E776" t="s">
        <v>571</v>
      </c>
      <c r="F776" t="s">
        <v>3249</v>
      </c>
      <c r="G776" s="11">
        <v>1891083.4</v>
      </c>
      <c r="H776" s="11">
        <v>1891083.4</v>
      </c>
      <c r="I776" s="11">
        <v>1891566.9</v>
      </c>
      <c r="J776" s="11">
        <v>1892121.23</v>
      </c>
      <c r="K776" s="11">
        <v>1901136.47</v>
      </c>
      <c r="L776" s="11">
        <v>1902032.8</v>
      </c>
      <c r="M776" s="11">
        <v>1905040.37</v>
      </c>
      <c r="N776" s="11">
        <v>1906781.8599999999</v>
      </c>
      <c r="O776" s="11">
        <v>1907523.8599999999</v>
      </c>
      <c r="P776" s="11">
        <v>1907523.8599999999</v>
      </c>
      <c r="Q776" s="11">
        <v>1907573.8599999999</v>
      </c>
      <c r="R776" s="11">
        <v>1920038.4100000001</v>
      </c>
      <c r="S776" s="11">
        <v>2215955.5699999998</v>
      </c>
      <c r="T776" s="6">
        <f t="shared" si="27"/>
        <v>1915495.2087499995</v>
      </c>
      <c r="U776" s="1">
        <v>0</v>
      </c>
      <c r="V776" t="s">
        <v>903</v>
      </c>
      <c r="W776">
        <v>19</v>
      </c>
      <c r="X776" t="s">
        <v>903</v>
      </c>
      <c r="Y776" s="1">
        <v>4</v>
      </c>
      <c r="Z776" s="1" t="s">
        <v>5378</v>
      </c>
      <c r="AA776" s="26" t="str">
        <f t="shared" si="28"/>
        <v>0.4.GD.WA</v>
      </c>
    </row>
    <row r="777" spans="1:27" x14ac:dyDescent="0.2">
      <c r="A777">
        <v>125</v>
      </c>
      <c r="B777" t="s">
        <v>570</v>
      </c>
      <c r="C777" t="s">
        <v>13</v>
      </c>
      <c r="D777" t="s">
        <v>13</v>
      </c>
      <c r="E777" t="s">
        <v>571</v>
      </c>
      <c r="F777" t="s">
        <v>3250</v>
      </c>
      <c r="G777" s="11">
        <v>0</v>
      </c>
      <c r="H777" s="11">
        <v>-132.85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6">
        <f t="shared" si="27"/>
        <v>-11.070833333333333</v>
      </c>
      <c r="U777" s="1">
        <v>0</v>
      </c>
      <c r="V777" t="s">
        <v>903</v>
      </c>
      <c r="W777">
        <v>19</v>
      </c>
      <c r="X777" t="s">
        <v>903</v>
      </c>
      <c r="Y777" s="1">
        <v>4</v>
      </c>
      <c r="Z777" s="1" t="s">
        <v>5366</v>
      </c>
      <c r="AA777" s="26" t="str">
        <f t="shared" si="28"/>
        <v>0.4.CD.AA</v>
      </c>
    </row>
    <row r="778" spans="1:27" x14ac:dyDescent="0.2">
      <c r="A778">
        <v>126</v>
      </c>
      <c r="B778" t="s">
        <v>572</v>
      </c>
      <c r="C778" t="s">
        <v>13</v>
      </c>
      <c r="D778" t="s">
        <v>13</v>
      </c>
      <c r="E778" t="s">
        <v>573</v>
      </c>
      <c r="F778" t="s">
        <v>3251</v>
      </c>
      <c r="G778" s="11">
        <v>-3626440.99</v>
      </c>
      <c r="H778" s="11">
        <v>-4329217.51</v>
      </c>
      <c r="I778" s="11">
        <v>-5301611.8899999997</v>
      </c>
      <c r="J778" s="11">
        <v>-5900599.9299999997</v>
      </c>
      <c r="K778" s="11">
        <v>-6391884.5099999998</v>
      </c>
      <c r="L778" s="11">
        <v>-7048403.0999999996</v>
      </c>
      <c r="M778" s="11">
        <v>-7719075.6699999999</v>
      </c>
      <c r="N778" s="11">
        <v>-8395232.3100000005</v>
      </c>
      <c r="O778" s="11">
        <v>-9010439.9900000002</v>
      </c>
      <c r="P778" s="11">
        <v>-9611066.5099999998</v>
      </c>
      <c r="Q778" s="11">
        <v>-9627921.4100000001</v>
      </c>
      <c r="R778" s="11">
        <v>-10021185.199999999</v>
      </c>
      <c r="S778" s="11">
        <v>-10705074.119999999</v>
      </c>
      <c r="T778" s="6">
        <f t="shared" si="27"/>
        <v>-7543532.9654166671</v>
      </c>
      <c r="U778" s="13">
        <v>0</v>
      </c>
      <c r="V778" t="s">
        <v>903</v>
      </c>
      <c r="W778">
        <v>19</v>
      </c>
      <c r="X778" t="s">
        <v>903</v>
      </c>
      <c r="Y778" s="1">
        <v>4</v>
      </c>
      <c r="Z778" s="1" t="s">
        <v>5366</v>
      </c>
      <c r="AA778" s="26" t="str">
        <f t="shared" si="28"/>
        <v>0.4.CD.AA</v>
      </c>
    </row>
    <row r="779" spans="1:27" hidden="1" x14ac:dyDescent="0.2">
      <c r="B779" t="s">
        <v>574</v>
      </c>
      <c r="C779" t="s">
        <v>13</v>
      </c>
      <c r="D779" t="s">
        <v>13</v>
      </c>
      <c r="E779" t="s">
        <v>575</v>
      </c>
      <c r="F779" t="s">
        <v>3252</v>
      </c>
      <c r="G779" s="11">
        <v>-93446123</v>
      </c>
      <c r="H779" s="11">
        <v>-92930882</v>
      </c>
      <c r="I779" s="11">
        <v>-92415641</v>
      </c>
      <c r="J779" s="11">
        <v>-91900400</v>
      </c>
      <c r="K779" s="11">
        <v>-91385159</v>
      </c>
      <c r="L779" s="11">
        <v>-90869918</v>
      </c>
      <c r="M779" s="11">
        <v>-90354677</v>
      </c>
      <c r="N779" s="11">
        <v>-89839436</v>
      </c>
      <c r="O779" s="11">
        <v>-89324195</v>
      </c>
      <c r="P779" s="11">
        <v>-88808954</v>
      </c>
      <c r="Q779" s="11">
        <v>-88293713</v>
      </c>
      <c r="R779" s="11">
        <v>-87778472</v>
      </c>
      <c r="S779" s="11">
        <v>-57099980</v>
      </c>
      <c r="T779" s="6">
        <f t="shared" si="27"/>
        <v>-89097874.875</v>
      </c>
      <c r="U779" s="1">
        <v>26</v>
      </c>
      <c r="V779" t="s">
        <v>903</v>
      </c>
      <c r="W779">
        <v>19</v>
      </c>
      <c r="X779" t="s">
        <v>903</v>
      </c>
      <c r="Y779" s="1">
        <v>0</v>
      </c>
      <c r="Z779" s="1">
        <v>0</v>
      </c>
      <c r="AA779" s="26" t="str">
        <f t="shared" si="28"/>
        <v>26.0.0</v>
      </c>
    </row>
    <row r="780" spans="1:27" hidden="1" x14ac:dyDescent="0.2">
      <c r="B780" t="s">
        <v>576</v>
      </c>
      <c r="C780" t="s">
        <v>13</v>
      </c>
      <c r="D780" t="s">
        <v>13</v>
      </c>
      <c r="E780" t="s">
        <v>577</v>
      </c>
      <c r="F780" t="s">
        <v>3253</v>
      </c>
      <c r="G780" s="11">
        <v>-17867351.109999999</v>
      </c>
      <c r="H780" s="11">
        <v>-17955414.780000001</v>
      </c>
      <c r="I780" s="11">
        <v>-18043478.449999999</v>
      </c>
      <c r="J780" s="11">
        <v>-18127667.120000001</v>
      </c>
      <c r="K780" s="11">
        <v>-18215730.789999999</v>
      </c>
      <c r="L780" s="11">
        <v>-18299919.460000001</v>
      </c>
      <c r="M780" s="11">
        <v>-18387983.129999999</v>
      </c>
      <c r="N780" s="11">
        <v>-18453660.170000002</v>
      </c>
      <c r="O780" s="11">
        <v>-18538525.75</v>
      </c>
      <c r="P780" s="11">
        <v>-18623391.329999998</v>
      </c>
      <c r="Q780" s="11">
        <v>-18708256.91</v>
      </c>
      <c r="R780" s="11">
        <v>-18793123.489999998</v>
      </c>
      <c r="S780" s="11">
        <v>-18870239.07</v>
      </c>
      <c r="T780" s="6">
        <f t="shared" si="27"/>
        <v>-18376328.872500002</v>
      </c>
      <c r="U780" s="1">
        <v>44</v>
      </c>
      <c r="V780" t="s">
        <v>903</v>
      </c>
      <c r="W780">
        <v>19</v>
      </c>
      <c r="X780" t="s">
        <v>903</v>
      </c>
      <c r="Y780" s="1">
        <v>0</v>
      </c>
      <c r="Z780" s="1">
        <v>0</v>
      </c>
      <c r="AA780" s="26" t="str">
        <f t="shared" si="28"/>
        <v>44.0.0</v>
      </c>
    </row>
    <row r="781" spans="1:27" hidden="1" x14ac:dyDescent="0.2">
      <c r="B781" t="s">
        <v>578</v>
      </c>
      <c r="C781" t="s">
        <v>13</v>
      </c>
      <c r="D781" t="s">
        <v>13</v>
      </c>
      <c r="E781" t="s">
        <v>579</v>
      </c>
      <c r="F781" t="s">
        <v>3254</v>
      </c>
      <c r="G781" s="11">
        <v>-10226255</v>
      </c>
      <c r="H781" s="11">
        <v>-10125584</v>
      </c>
      <c r="I781" s="11">
        <v>-10024913</v>
      </c>
      <c r="J781" s="11">
        <v>-9924242</v>
      </c>
      <c r="K781" s="11">
        <v>-9823571</v>
      </c>
      <c r="L781" s="11">
        <v>-9722900</v>
      </c>
      <c r="M781" s="11">
        <v>-9622229</v>
      </c>
      <c r="N781" s="11">
        <v>-9521558</v>
      </c>
      <c r="O781" s="11">
        <v>-9420887</v>
      </c>
      <c r="P781" s="11">
        <v>-9320216</v>
      </c>
      <c r="Q781" s="11">
        <v>-9219545</v>
      </c>
      <c r="R781" s="11">
        <v>-9118874</v>
      </c>
      <c r="S781" s="11">
        <v>-7056246</v>
      </c>
      <c r="T781" s="6">
        <f t="shared" si="27"/>
        <v>-9540480.791666666</v>
      </c>
      <c r="U781" s="1">
        <v>26</v>
      </c>
      <c r="V781" t="s">
        <v>903</v>
      </c>
      <c r="W781">
        <v>19</v>
      </c>
      <c r="X781" t="s">
        <v>903</v>
      </c>
      <c r="Y781" s="1">
        <v>0</v>
      </c>
      <c r="Z781" s="1">
        <v>0</v>
      </c>
      <c r="AA781" s="26" t="str">
        <f t="shared" si="28"/>
        <v>26.0.0</v>
      </c>
    </row>
    <row r="782" spans="1:27" x14ac:dyDescent="0.2">
      <c r="A782">
        <v>127</v>
      </c>
      <c r="B782" t="s">
        <v>580</v>
      </c>
      <c r="C782" t="s">
        <v>13</v>
      </c>
      <c r="D782" t="s">
        <v>13</v>
      </c>
      <c r="E782" t="s">
        <v>581</v>
      </c>
      <c r="F782" t="s">
        <v>3255</v>
      </c>
      <c r="G782" s="11">
        <v>62937065</v>
      </c>
      <c r="H782" s="11">
        <v>60478732</v>
      </c>
      <c r="I782" s="11">
        <v>58247671</v>
      </c>
      <c r="J782" s="11">
        <v>70916943.170000002</v>
      </c>
      <c r="K782" s="11">
        <v>68735882.170000002</v>
      </c>
      <c r="L782" s="11">
        <v>66554821.170000002</v>
      </c>
      <c r="M782" s="11">
        <v>79043761.170000002</v>
      </c>
      <c r="N782" s="11">
        <v>76862700.170000002</v>
      </c>
      <c r="O782" s="11">
        <v>74681640.170000002</v>
      </c>
      <c r="P782" s="11">
        <v>87242706.439999998</v>
      </c>
      <c r="Q782" s="11">
        <v>85063227.439999998</v>
      </c>
      <c r="R782" s="11">
        <v>82883748.439999998</v>
      </c>
      <c r="S782" s="11">
        <v>80704270.439999998</v>
      </c>
      <c r="T782" s="6">
        <f t="shared" si="27"/>
        <v>73544375.088333353</v>
      </c>
      <c r="U782" s="13">
        <v>0</v>
      </c>
      <c r="V782" t="s">
        <v>903</v>
      </c>
      <c r="W782">
        <v>19</v>
      </c>
      <c r="X782" t="s">
        <v>903</v>
      </c>
      <c r="Y782" s="1">
        <v>4</v>
      </c>
      <c r="Z782" s="1" t="s">
        <v>5366</v>
      </c>
      <c r="AA782" s="26" t="str">
        <f t="shared" si="28"/>
        <v>0.4.CD.AA</v>
      </c>
    </row>
    <row r="783" spans="1:27" hidden="1" x14ac:dyDescent="0.2">
      <c r="B783" t="s">
        <v>582</v>
      </c>
      <c r="C783" t="s">
        <v>13</v>
      </c>
      <c r="D783" t="s">
        <v>13</v>
      </c>
      <c r="E783" t="s">
        <v>583</v>
      </c>
      <c r="F783" t="s">
        <v>3256</v>
      </c>
      <c r="G783" s="11">
        <v>-213401162</v>
      </c>
      <c r="H783" s="11">
        <v>-212349705</v>
      </c>
      <c r="I783" s="11">
        <v>-211298248</v>
      </c>
      <c r="J783" s="11">
        <v>-210246791</v>
      </c>
      <c r="K783" s="11">
        <v>-209195334</v>
      </c>
      <c r="L783" s="11">
        <v>-208143877</v>
      </c>
      <c r="M783" s="11">
        <v>-207092420</v>
      </c>
      <c r="N783" s="11">
        <v>-206040963</v>
      </c>
      <c r="O783" s="11">
        <v>-204989506</v>
      </c>
      <c r="P783" s="11">
        <v>-203938049</v>
      </c>
      <c r="Q783" s="11">
        <v>-202886592</v>
      </c>
      <c r="R783" s="11">
        <v>-201835135</v>
      </c>
      <c r="S783" s="11">
        <v>-100263829</v>
      </c>
      <c r="T783" s="6">
        <f t="shared" si="27"/>
        <v>-202904092.95833334</v>
      </c>
      <c r="U783" s="1">
        <v>26</v>
      </c>
      <c r="V783" t="s">
        <v>903</v>
      </c>
      <c r="W783">
        <v>19</v>
      </c>
      <c r="X783" t="s">
        <v>903</v>
      </c>
      <c r="Y783" s="1">
        <v>0</v>
      </c>
      <c r="Z783" s="1">
        <v>0</v>
      </c>
      <c r="AA783" s="26" t="str">
        <f t="shared" si="28"/>
        <v>26.0.0</v>
      </c>
    </row>
    <row r="784" spans="1:27" x14ac:dyDescent="0.2">
      <c r="A784">
        <v>128</v>
      </c>
      <c r="B784" t="s">
        <v>584</v>
      </c>
      <c r="C784" t="s">
        <v>13</v>
      </c>
      <c r="D784" t="s">
        <v>13</v>
      </c>
      <c r="E784" t="s">
        <v>998</v>
      </c>
      <c r="F784" t="s">
        <v>3257</v>
      </c>
      <c r="G784" s="11">
        <v>-6252377.0599999996</v>
      </c>
      <c r="H784" s="11">
        <v>-7424276.8600000003</v>
      </c>
      <c r="I784" s="11">
        <v>-7356720.29</v>
      </c>
      <c r="J784" s="11">
        <v>-7307700.4100000001</v>
      </c>
      <c r="K784" s="11">
        <v>-7338504.4699999997</v>
      </c>
      <c r="L784" s="11">
        <v>-7334888.9299999997</v>
      </c>
      <c r="M784" s="11">
        <v>-7402334.6200000001</v>
      </c>
      <c r="N784" s="11">
        <v>-7402010.6299999999</v>
      </c>
      <c r="O784" s="11">
        <v>-7496298.1500000004</v>
      </c>
      <c r="P784" s="11">
        <v>-7491311.54</v>
      </c>
      <c r="Q784" s="11">
        <v>-7477682.8399999999</v>
      </c>
      <c r="R784" s="11">
        <v>-7545508.5099999998</v>
      </c>
      <c r="S784" s="11">
        <v>-7558609.1600000001</v>
      </c>
      <c r="T784" s="6">
        <f t="shared" si="27"/>
        <v>-7373560.8633333333</v>
      </c>
      <c r="U784" s="13">
        <v>0</v>
      </c>
      <c r="V784" t="s">
        <v>903</v>
      </c>
      <c r="W784">
        <v>19</v>
      </c>
      <c r="X784" t="s">
        <v>903</v>
      </c>
      <c r="Y784" s="1">
        <v>4</v>
      </c>
      <c r="Z784" s="1" t="s">
        <v>5366</v>
      </c>
      <c r="AA784" s="26" t="str">
        <f t="shared" si="28"/>
        <v>0.4.CD.AA</v>
      </c>
    </row>
    <row r="785" spans="1:27" hidden="1" x14ac:dyDescent="0.2">
      <c r="B785" t="s">
        <v>585</v>
      </c>
      <c r="C785" t="s">
        <v>13</v>
      </c>
      <c r="D785" t="s">
        <v>13</v>
      </c>
      <c r="E785" t="s">
        <v>1547</v>
      </c>
      <c r="F785" t="s">
        <v>3258</v>
      </c>
      <c r="G785" s="11">
        <v>-729174</v>
      </c>
      <c r="H785" s="11">
        <v>-728992</v>
      </c>
      <c r="I785" s="11">
        <v>-728810</v>
      </c>
      <c r="J785" s="11">
        <v>-728628</v>
      </c>
      <c r="K785" s="11">
        <v>-728446</v>
      </c>
      <c r="L785" s="11">
        <v>-728264</v>
      </c>
      <c r="M785" s="11">
        <v>-728082</v>
      </c>
      <c r="N785" s="11">
        <v>-727900</v>
      </c>
      <c r="O785" s="11">
        <v>-727718</v>
      </c>
      <c r="P785" s="11">
        <v>-727536</v>
      </c>
      <c r="Q785" s="11">
        <v>-727354</v>
      </c>
      <c r="R785" s="11">
        <v>-727172</v>
      </c>
      <c r="S785" s="11">
        <v>-219303</v>
      </c>
      <c r="T785" s="6">
        <f t="shared" si="27"/>
        <v>-706928.375</v>
      </c>
      <c r="U785" s="1">
        <v>26</v>
      </c>
      <c r="V785" t="s">
        <v>903</v>
      </c>
      <c r="W785">
        <v>19</v>
      </c>
      <c r="X785" t="s">
        <v>903</v>
      </c>
      <c r="Y785" s="1">
        <v>0</v>
      </c>
      <c r="Z785" s="1">
        <v>0</v>
      </c>
      <c r="AA785" s="26" t="str">
        <f t="shared" si="28"/>
        <v>26.0.0</v>
      </c>
    </row>
    <row r="786" spans="1:27" x14ac:dyDescent="0.2">
      <c r="A786">
        <v>129</v>
      </c>
      <c r="B786" t="s">
        <v>586</v>
      </c>
      <c r="C786" t="s">
        <v>13</v>
      </c>
      <c r="D786" t="s">
        <v>13</v>
      </c>
      <c r="E786" t="s">
        <v>587</v>
      </c>
      <c r="F786" t="s">
        <v>3259</v>
      </c>
      <c r="G786" s="11">
        <v>-796040.18</v>
      </c>
      <c r="H786" s="11">
        <v>-808867.48</v>
      </c>
      <c r="I786" s="11">
        <v>-831207.14</v>
      </c>
      <c r="J786" s="11">
        <v>-849548.42</v>
      </c>
      <c r="K786" s="11">
        <v>-866960.64</v>
      </c>
      <c r="L786" s="11">
        <v>-882155.44000000006</v>
      </c>
      <c r="M786" s="11">
        <v>-911791.56</v>
      </c>
      <c r="N786" s="11">
        <v>-929611.70000000007</v>
      </c>
      <c r="O786" s="11">
        <v>-944554.46</v>
      </c>
      <c r="P786" s="11">
        <v>-951486.4</v>
      </c>
      <c r="Q786" s="11">
        <v>-959188.01</v>
      </c>
      <c r="R786" s="11">
        <v>-975128.14</v>
      </c>
      <c r="S786" s="11">
        <v>-995399.83000000007</v>
      </c>
      <c r="T786" s="6">
        <f t="shared" si="27"/>
        <v>-900518.28291666682</v>
      </c>
      <c r="U786" s="13">
        <v>0</v>
      </c>
      <c r="V786" t="s">
        <v>903</v>
      </c>
      <c r="W786">
        <v>19</v>
      </c>
      <c r="X786" t="s">
        <v>903</v>
      </c>
      <c r="Y786" s="1">
        <v>4</v>
      </c>
      <c r="Z786" s="1" t="s">
        <v>5366</v>
      </c>
      <c r="AA786" s="26" t="str">
        <f t="shared" si="28"/>
        <v>0.4.CD.AA</v>
      </c>
    </row>
    <row r="787" spans="1:27" x14ac:dyDescent="0.2">
      <c r="A787">
        <v>130</v>
      </c>
      <c r="B787" t="s">
        <v>815</v>
      </c>
      <c r="C787" t="s">
        <v>2</v>
      </c>
      <c r="D787" t="s">
        <v>3</v>
      </c>
      <c r="E787" t="s">
        <v>816</v>
      </c>
      <c r="F787" t="s">
        <v>3589</v>
      </c>
      <c r="G787" s="11">
        <v>2039687.3</v>
      </c>
      <c r="H787" s="11">
        <v>2206183.14</v>
      </c>
      <c r="I787" s="11">
        <v>2436554.5499999998</v>
      </c>
      <c r="J787" s="11">
        <v>2578461.71</v>
      </c>
      <c r="K787" s="11">
        <v>2694852.68</v>
      </c>
      <c r="L787" s="11">
        <v>2850389.48</v>
      </c>
      <c r="M787" s="11">
        <v>3009279.52</v>
      </c>
      <c r="N787" s="11">
        <v>3166411.22</v>
      </c>
      <c r="O787" s="11">
        <v>3309379.0300000003</v>
      </c>
      <c r="P787" s="11">
        <v>3448958.33</v>
      </c>
      <c r="Q787" s="11">
        <v>3452875.23</v>
      </c>
      <c r="R787" s="11">
        <v>3544265.61</v>
      </c>
      <c r="S787" s="11">
        <v>3703194.21</v>
      </c>
      <c r="T787" s="6">
        <f t="shared" si="27"/>
        <v>2964087.6045833337</v>
      </c>
      <c r="U787" s="13">
        <v>0</v>
      </c>
      <c r="V787" t="s">
        <v>903</v>
      </c>
      <c r="W787">
        <v>19</v>
      </c>
      <c r="X787" t="s">
        <v>903</v>
      </c>
      <c r="Y787" s="1">
        <v>4</v>
      </c>
      <c r="Z787" s="1" t="s">
        <v>5366</v>
      </c>
      <c r="AA787" s="26" t="str">
        <f t="shared" si="28"/>
        <v>0.4.CD.AA</v>
      </c>
    </row>
    <row r="788" spans="1:27" hidden="1" x14ac:dyDescent="0.2">
      <c r="B788" t="s">
        <v>590</v>
      </c>
      <c r="C788" t="s">
        <v>13</v>
      </c>
      <c r="D788" t="s">
        <v>13</v>
      </c>
      <c r="E788" t="s">
        <v>591</v>
      </c>
      <c r="F788" t="s">
        <v>3261</v>
      </c>
      <c r="G788" s="11">
        <v>-4038683</v>
      </c>
      <c r="H788" s="11">
        <v>-4041703</v>
      </c>
      <c r="I788" s="11">
        <v>-4044723</v>
      </c>
      <c r="J788" s="11">
        <v>-4047743</v>
      </c>
      <c r="K788" s="11">
        <v>-4050763</v>
      </c>
      <c r="L788" s="11">
        <v>-4053783</v>
      </c>
      <c r="M788" s="11">
        <v>-4056803</v>
      </c>
      <c r="N788" s="11">
        <v>-4059823</v>
      </c>
      <c r="O788" s="11">
        <v>-4062843</v>
      </c>
      <c r="P788" s="11">
        <v>-4065863</v>
      </c>
      <c r="Q788" s="11">
        <v>-4068883</v>
      </c>
      <c r="R788" s="11">
        <v>-4071904</v>
      </c>
      <c r="S788" s="11">
        <v>-4074924</v>
      </c>
      <c r="T788" s="6">
        <f t="shared" si="27"/>
        <v>-4056803.125</v>
      </c>
      <c r="U788" s="1">
        <v>44</v>
      </c>
      <c r="V788" t="s">
        <v>903</v>
      </c>
      <c r="W788">
        <v>19</v>
      </c>
      <c r="X788" t="s">
        <v>903</v>
      </c>
      <c r="Y788" s="1">
        <v>0</v>
      </c>
      <c r="Z788" s="1">
        <v>0</v>
      </c>
      <c r="AA788" s="26" t="str">
        <f t="shared" si="28"/>
        <v>44.0.0</v>
      </c>
    </row>
    <row r="789" spans="1:27" hidden="1" x14ac:dyDescent="0.2">
      <c r="B789" t="s">
        <v>592</v>
      </c>
      <c r="C789" t="s">
        <v>13</v>
      </c>
      <c r="D789" t="s">
        <v>13</v>
      </c>
      <c r="E789" t="s">
        <v>593</v>
      </c>
      <c r="F789" t="s">
        <v>3262</v>
      </c>
      <c r="G789" s="11">
        <v>829782</v>
      </c>
      <c r="H789" s="11">
        <v>817374</v>
      </c>
      <c r="I789" s="11">
        <v>804966</v>
      </c>
      <c r="J789" s="11">
        <v>792558</v>
      </c>
      <c r="K789" s="11">
        <v>780150</v>
      </c>
      <c r="L789" s="11">
        <v>767742</v>
      </c>
      <c r="M789" s="11">
        <v>755334</v>
      </c>
      <c r="N789" s="11">
        <v>742926</v>
      </c>
      <c r="O789" s="11">
        <v>730518</v>
      </c>
      <c r="P789" s="11">
        <v>718110</v>
      </c>
      <c r="Q789" s="11">
        <v>705702</v>
      </c>
      <c r="R789" s="11">
        <v>693294</v>
      </c>
      <c r="S789" s="11">
        <v>1141101</v>
      </c>
      <c r="T789" s="6">
        <f t="shared" si="27"/>
        <v>774509.625</v>
      </c>
      <c r="U789" s="1">
        <v>26</v>
      </c>
      <c r="V789" t="s">
        <v>903</v>
      </c>
      <c r="W789">
        <v>19</v>
      </c>
      <c r="X789" t="s">
        <v>903</v>
      </c>
      <c r="Y789" s="1">
        <v>0</v>
      </c>
      <c r="Z789" s="1">
        <v>0</v>
      </c>
      <c r="AA789" s="26" t="str">
        <f t="shared" si="28"/>
        <v>26.0.0</v>
      </c>
    </row>
    <row r="790" spans="1:27" hidden="1" x14ac:dyDescent="0.2">
      <c r="B790" t="s">
        <v>594</v>
      </c>
      <c r="C790" t="s">
        <v>13</v>
      </c>
      <c r="D790" t="s">
        <v>13</v>
      </c>
      <c r="E790" t="s">
        <v>595</v>
      </c>
      <c r="F790" t="s">
        <v>3263</v>
      </c>
      <c r="G790" s="11">
        <v>4815883.78</v>
      </c>
      <c r="H790" s="11">
        <v>4815883.78</v>
      </c>
      <c r="I790" s="11">
        <v>4815883.78</v>
      </c>
      <c r="J790" s="11">
        <v>5075276.78</v>
      </c>
      <c r="K790" s="11">
        <v>5075276.78</v>
      </c>
      <c r="L790" s="11">
        <v>5075276.78</v>
      </c>
      <c r="M790" s="11">
        <v>5084129.78</v>
      </c>
      <c r="N790" s="11">
        <v>5084129.78</v>
      </c>
      <c r="O790" s="11">
        <v>5084129.78</v>
      </c>
      <c r="P790" s="11">
        <v>5202424.78</v>
      </c>
      <c r="Q790" s="11">
        <v>5202424.78</v>
      </c>
      <c r="R790" s="11">
        <v>5202424.78</v>
      </c>
      <c r="S790" s="11">
        <v>5202424.78</v>
      </c>
      <c r="T790" s="6">
        <f t="shared" si="27"/>
        <v>5060534.6550000003</v>
      </c>
      <c r="U790" s="1">
        <v>44</v>
      </c>
      <c r="V790" t="s">
        <v>903</v>
      </c>
      <c r="W790">
        <v>19</v>
      </c>
      <c r="X790" t="s">
        <v>903</v>
      </c>
      <c r="Y790" s="1">
        <v>0</v>
      </c>
      <c r="Z790" s="1">
        <v>0</v>
      </c>
      <c r="AA790" s="26" t="str">
        <f t="shared" si="28"/>
        <v>44.0.0</v>
      </c>
    </row>
    <row r="791" spans="1:27" hidden="1" x14ac:dyDescent="0.2">
      <c r="B791" t="s">
        <v>1412</v>
      </c>
      <c r="C791" t="s">
        <v>13</v>
      </c>
      <c r="D791" t="s">
        <v>13</v>
      </c>
      <c r="E791" t="s">
        <v>1199</v>
      </c>
      <c r="F791" t="s">
        <v>3264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6">
        <f t="shared" si="27"/>
        <v>0</v>
      </c>
      <c r="U791" s="1"/>
      <c r="V791" t="s">
        <v>903</v>
      </c>
      <c r="W791">
        <v>19</v>
      </c>
      <c r="X791" t="s">
        <v>903</v>
      </c>
      <c r="Y791" s="1"/>
      <c r="Z791" s="1"/>
      <c r="AA791" s="26"/>
    </row>
    <row r="792" spans="1:27" hidden="1" x14ac:dyDescent="0.2">
      <c r="B792" t="s">
        <v>2481</v>
      </c>
      <c r="C792" t="s">
        <v>7</v>
      </c>
      <c r="D792" t="s">
        <v>5</v>
      </c>
      <c r="E792" t="s">
        <v>2480</v>
      </c>
      <c r="F792" t="s">
        <v>3265</v>
      </c>
      <c r="G792" s="11">
        <v>0</v>
      </c>
      <c r="H792" s="11">
        <v>0</v>
      </c>
      <c r="I792" s="11">
        <v>0</v>
      </c>
      <c r="J792" s="11">
        <v>0</v>
      </c>
      <c r="K792" s="11">
        <v>0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-2047837</v>
      </c>
      <c r="T792" s="6">
        <f t="shared" si="27"/>
        <v>-85326.541666666672</v>
      </c>
      <c r="U792" s="1">
        <v>23</v>
      </c>
      <c r="V792" t="s">
        <v>903</v>
      </c>
      <c r="W792">
        <v>19</v>
      </c>
      <c r="X792" t="s">
        <v>903</v>
      </c>
      <c r="Y792" s="1">
        <v>0</v>
      </c>
      <c r="Z792" s="1">
        <v>0</v>
      </c>
      <c r="AA792" s="29" t="str">
        <f t="shared" si="28"/>
        <v>23.0.0</v>
      </c>
    </row>
    <row r="793" spans="1:27" hidden="1" x14ac:dyDescent="0.2">
      <c r="B793" t="s">
        <v>2481</v>
      </c>
      <c r="C793" t="s">
        <v>9</v>
      </c>
      <c r="D793" t="s">
        <v>5</v>
      </c>
      <c r="E793" t="s">
        <v>2480</v>
      </c>
      <c r="F793" t="s">
        <v>3266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-441849</v>
      </c>
      <c r="T793" s="6">
        <f t="shared" si="27"/>
        <v>-18410.375</v>
      </c>
      <c r="U793" s="1">
        <v>23</v>
      </c>
      <c r="V793" t="s">
        <v>903</v>
      </c>
      <c r="W793">
        <v>19</v>
      </c>
      <c r="X793" t="s">
        <v>903</v>
      </c>
      <c r="Y793" s="1">
        <v>0</v>
      </c>
      <c r="Z793" s="1">
        <v>0</v>
      </c>
      <c r="AA793" s="29" t="str">
        <f t="shared" si="28"/>
        <v>23.0.0</v>
      </c>
    </row>
    <row r="794" spans="1:27" hidden="1" x14ac:dyDescent="0.2">
      <c r="B794" t="s">
        <v>596</v>
      </c>
      <c r="C794" t="s">
        <v>13</v>
      </c>
      <c r="D794" t="s">
        <v>13</v>
      </c>
      <c r="E794" t="s">
        <v>597</v>
      </c>
      <c r="F794" t="s">
        <v>3267</v>
      </c>
      <c r="G794" s="11">
        <v>-3167935.92</v>
      </c>
      <c r="H794" s="11">
        <v>-3167935.92</v>
      </c>
      <c r="I794" s="11">
        <v>-3167935.92</v>
      </c>
      <c r="J794" s="11">
        <v>-3079775.7</v>
      </c>
      <c r="K794" s="11">
        <v>-3079775.7</v>
      </c>
      <c r="L794" s="11">
        <v>-3079775.7</v>
      </c>
      <c r="M794" s="11">
        <v>-3251715.93</v>
      </c>
      <c r="N794" s="11">
        <v>-3251715.93</v>
      </c>
      <c r="O794" s="11">
        <v>-3251715.93</v>
      </c>
      <c r="P794" s="11">
        <v>-3284787.06</v>
      </c>
      <c r="Q794" s="11">
        <v>-3284787.06</v>
      </c>
      <c r="R794" s="11">
        <v>-3284787.06</v>
      </c>
      <c r="S794" s="11">
        <v>-2847207.4</v>
      </c>
      <c r="T794" s="6">
        <f t="shared" si="27"/>
        <v>-3182689.9641666659</v>
      </c>
      <c r="U794" s="1">
        <v>50</v>
      </c>
      <c r="V794" t="s">
        <v>903</v>
      </c>
      <c r="W794">
        <v>19</v>
      </c>
      <c r="X794" t="s">
        <v>903</v>
      </c>
      <c r="Y794" s="1">
        <v>0</v>
      </c>
      <c r="Z794" s="1">
        <v>0</v>
      </c>
      <c r="AA794" s="26" t="str">
        <f t="shared" si="28"/>
        <v>50.0.0</v>
      </c>
    </row>
    <row r="795" spans="1:27" hidden="1" x14ac:dyDescent="0.2">
      <c r="B795" t="s">
        <v>598</v>
      </c>
      <c r="C795" t="s">
        <v>9</v>
      </c>
      <c r="D795" t="s">
        <v>5</v>
      </c>
      <c r="E795" t="s">
        <v>599</v>
      </c>
      <c r="F795" t="s">
        <v>3268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6">
        <f t="shared" si="27"/>
        <v>0</v>
      </c>
      <c r="U795" s="1"/>
      <c r="V795" t="s">
        <v>903</v>
      </c>
      <c r="W795">
        <v>19</v>
      </c>
      <c r="X795" t="s">
        <v>903</v>
      </c>
      <c r="Y795" s="1"/>
      <c r="Z795" s="1"/>
      <c r="AA795" s="26"/>
    </row>
    <row r="796" spans="1:27" hidden="1" x14ac:dyDescent="0.2">
      <c r="B796" t="s">
        <v>598</v>
      </c>
      <c r="C796" t="s">
        <v>9</v>
      </c>
      <c r="D796" t="s">
        <v>6</v>
      </c>
      <c r="E796" t="s">
        <v>599</v>
      </c>
      <c r="F796" t="s">
        <v>3269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6">
        <f t="shared" si="27"/>
        <v>0</v>
      </c>
      <c r="U796" s="1"/>
      <c r="V796" t="s">
        <v>903</v>
      </c>
      <c r="W796">
        <v>19</v>
      </c>
      <c r="X796" t="s">
        <v>903</v>
      </c>
      <c r="Y796" s="1"/>
      <c r="Z796" s="1"/>
      <c r="AA796" s="26"/>
    </row>
    <row r="797" spans="1:27" hidden="1" x14ac:dyDescent="0.2">
      <c r="B797" t="s">
        <v>598</v>
      </c>
      <c r="C797" t="s">
        <v>13</v>
      </c>
      <c r="D797" t="s">
        <v>13</v>
      </c>
      <c r="E797" t="s">
        <v>599</v>
      </c>
      <c r="F797" t="s">
        <v>3270</v>
      </c>
      <c r="G797" s="11">
        <v>-52000000</v>
      </c>
      <c r="H797" s="11">
        <v>-27988400</v>
      </c>
      <c r="I797" s="11">
        <v>0</v>
      </c>
      <c r="J797" s="11">
        <v>-52500000</v>
      </c>
      <c r="K797" s="11">
        <v>-9000000</v>
      </c>
      <c r="L797" s="11">
        <v>0</v>
      </c>
      <c r="M797" s="11">
        <v>-95500000</v>
      </c>
      <c r="N797" s="11">
        <v>-58500000</v>
      </c>
      <c r="O797" s="11">
        <v>0</v>
      </c>
      <c r="P797" s="11">
        <v>-64900000</v>
      </c>
      <c r="Q797" s="11">
        <v>-22000000</v>
      </c>
      <c r="R797" s="11">
        <v>-31000000</v>
      </c>
      <c r="S797" s="11">
        <v>-171000000</v>
      </c>
      <c r="T797" s="6">
        <f t="shared" si="27"/>
        <v>-39407366.666666664</v>
      </c>
      <c r="U797" s="1">
        <v>7</v>
      </c>
      <c r="V797" t="s">
        <v>903</v>
      </c>
      <c r="W797">
        <v>19</v>
      </c>
      <c r="X797" t="s">
        <v>903</v>
      </c>
      <c r="Y797" s="1">
        <v>0</v>
      </c>
      <c r="Z797" s="1">
        <v>0</v>
      </c>
      <c r="AA797" s="26" t="str">
        <f t="shared" si="28"/>
        <v>7.0.0</v>
      </c>
    </row>
    <row r="798" spans="1:27" hidden="1" x14ac:dyDescent="0.2">
      <c r="B798" t="s">
        <v>600</v>
      </c>
      <c r="C798" t="s">
        <v>2</v>
      </c>
      <c r="D798" t="s">
        <v>3</v>
      </c>
      <c r="E798" t="s">
        <v>601</v>
      </c>
      <c r="F798" t="s">
        <v>3271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6">
        <f t="shared" si="27"/>
        <v>0</v>
      </c>
      <c r="U798" s="1"/>
      <c r="V798" t="s">
        <v>903</v>
      </c>
      <c r="W798">
        <v>19</v>
      </c>
      <c r="X798" t="s">
        <v>903</v>
      </c>
      <c r="Y798" s="1"/>
      <c r="Z798" s="1"/>
      <c r="AA798" s="26"/>
    </row>
    <row r="799" spans="1:27" hidden="1" x14ac:dyDescent="0.2">
      <c r="B799" t="s">
        <v>600</v>
      </c>
      <c r="C799" t="s">
        <v>7</v>
      </c>
      <c r="D799" t="s">
        <v>13</v>
      </c>
      <c r="E799" t="s">
        <v>601</v>
      </c>
      <c r="F799" t="s">
        <v>3272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0</v>
      </c>
      <c r="T799" s="6">
        <f t="shared" si="27"/>
        <v>0</v>
      </c>
      <c r="U799" s="1"/>
      <c r="V799" t="s">
        <v>903</v>
      </c>
      <c r="W799">
        <v>19</v>
      </c>
      <c r="X799" t="s">
        <v>903</v>
      </c>
      <c r="Y799" s="1"/>
      <c r="Z799" s="1"/>
      <c r="AA799" s="26"/>
    </row>
    <row r="800" spans="1:27" x14ac:dyDescent="0.2">
      <c r="A800">
        <v>131</v>
      </c>
      <c r="B800" t="s">
        <v>600</v>
      </c>
      <c r="C800" t="s">
        <v>13</v>
      </c>
      <c r="D800" t="s">
        <v>13</v>
      </c>
      <c r="E800" t="s">
        <v>601</v>
      </c>
      <c r="F800" t="s">
        <v>3273</v>
      </c>
      <c r="G800" s="11">
        <v>-10620709.970000001</v>
      </c>
      <c r="H800" s="11">
        <v>-1812289.5</v>
      </c>
      <c r="I800" s="11">
        <v>-1563709.88</v>
      </c>
      <c r="J800" s="11">
        <v>-894554.88</v>
      </c>
      <c r="K800" s="11">
        <v>-952485.09</v>
      </c>
      <c r="L800" s="11">
        <v>-952386.26</v>
      </c>
      <c r="M800" s="11">
        <v>-952386.26</v>
      </c>
      <c r="N800" s="11">
        <v>-952386.26</v>
      </c>
      <c r="O800" s="11">
        <v>-952404.26</v>
      </c>
      <c r="P800" s="11">
        <v>-952386.26</v>
      </c>
      <c r="Q800" s="11">
        <v>-952386.26</v>
      </c>
      <c r="R800" s="11">
        <v>-952386.26</v>
      </c>
      <c r="S800" s="11">
        <v>-10262585.57</v>
      </c>
      <c r="T800" s="6">
        <f t="shared" si="27"/>
        <v>-1860950.7449999999</v>
      </c>
      <c r="U800" s="1">
        <v>0</v>
      </c>
      <c r="V800" t="s">
        <v>903</v>
      </c>
      <c r="W800">
        <v>19</v>
      </c>
      <c r="X800" t="s">
        <v>903</v>
      </c>
      <c r="Y800" s="1">
        <v>4</v>
      </c>
      <c r="Z800" s="1" t="s">
        <v>5366</v>
      </c>
      <c r="AA800" s="26" t="str">
        <f t="shared" si="28"/>
        <v>0.4.CD.AA</v>
      </c>
    </row>
    <row r="801" spans="1:27" hidden="1" x14ac:dyDescent="0.2">
      <c r="B801" t="s">
        <v>602</v>
      </c>
      <c r="C801" t="s">
        <v>13</v>
      </c>
      <c r="D801" t="s">
        <v>3</v>
      </c>
      <c r="E801" t="s">
        <v>603</v>
      </c>
      <c r="F801" t="s">
        <v>3274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6">
        <f t="shared" si="27"/>
        <v>0</v>
      </c>
      <c r="U801" s="1"/>
      <c r="V801" t="s">
        <v>903</v>
      </c>
      <c r="W801">
        <v>19</v>
      </c>
      <c r="X801" t="s">
        <v>903</v>
      </c>
      <c r="Y801" s="1"/>
      <c r="Z801" s="1"/>
      <c r="AA801" s="26"/>
    </row>
    <row r="802" spans="1:27" x14ac:dyDescent="0.2">
      <c r="A802">
        <v>132</v>
      </c>
      <c r="B802" t="s">
        <v>602</v>
      </c>
      <c r="C802" t="s">
        <v>13</v>
      </c>
      <c r="D802" t="s">
        <v>13</v>
      </c>
      <c r="E802" t="s">
        <v>603</v>
      </c>
      <c r="F802" t="s">
        <v>3275</v>
      </c>
      <c r="G802" s="11">
        <v>-22521283.23</v>
      </c>
      <c r="H802" s="11">
        <v>-15065987.59</v>
      </c>
      <c r="I802" s="11">
        <v>-16412689.619999999</v>
      </c>
      <c r="J802" s="11">
        <v>-17508955.620000001</v>
      </c>
      <c r="K802" s="11">
        <v>-17680788.48</v>
      </c>
      <c r="L802" s="11">
        <v>-14595486.17</v>
      </c>
      <c r="M802" s="11">
        <v>-12738853.039999999</v>
      </c>
      <c r="N802" s="11">
        <v>-14373227.4</v>
      </c>
      <c r="O802" s="11">
        <v>-13991038.33</v>
      </c>
      <c r="P802" s="11">
        <v>-13392885.24</v>
      </c>
      <c r="Q802" s="11">
        <v>-12827471.59</v>
      </c>
      <c r="R802" s="11">
        <v>-13277832.85</v>
      </c>
      <c r="S802" s="11">
        <v>-17226545.32</v>
      </c>
      <c r="T802" s="6">
        <f t="shared" si="27"/>
        <v>-15144927.517083334</v>
      </c>
      <c r="U802" s="1">
        <v>0</v>
      </c>
      <c r="V802" t="s">
        <v>903</v>
      </c>
      <c r="W802">
        <v>19</v>
      </c>
      <c r="X802" t="s">
        <v>903</v>
      </c>
      <c r="Y802" s="1">
        <v>1</v>
      </c>
      <c r="Z802" s="1" t="s">
        <v>5370</v>
      </c>
      <c r="AA802" s="26" t="str">
        <f t="shared" si="28"/>
        <v>0.1.ED.AN</v>
      </c>
    </row>
    <row r="803" spans="1:27" x14ac:dyDescent="0.2">
      <c r="A803">
        <v>133</v>
      </c>
      <c r="B803" t="s">
        <v>604</v>
      </c>
      <c r="C803" t="s">
        <v>13</v>
      </c>
      <c r="D803" t="s">
        <v>13</v>
      </c>
      <c r="E803" t="s">
        <v>605</v>
      </c>
      <c r="F803" t="s">
        <v>3276</v>
      </c>
      <c r="G803" s="11">
        <v>-170154.58000000002</v>
      </c>
      <c r="H803" s="11">
        <v>-119866.07</v>
      </c>
      <c r="I803" s="11">
        <v>-99164.98</v>
      </c>
      <c r="J803" s="11">
        <v>-738749.45000000007</v>
      </c>
      <c r="K803" s="11">
        <v>-174660.7</v>
      </c>
      <c r="L803" s="11">
        <v>-186254.79</v>
      </c>
      <c r="M803" s="11">
        <v>-191940.69</v>
      </c>
      <c r="N803" s="11">
        <v>-94992.57</v>
      </c>
      <c r="O803" s="11">
        <v>-744412.33</v>
      </c>
      <c r="P803" s="11">
        <v>-199560.45</v>
      </c>
      <c r="Q803" s="11">
        <v>-178955.49</v>
      </c>
      <c r="R803" s="11">
        <v>-188118.80000000002</v>
      </c>
      <c r="S803" s="11">
        <v>-118780.5</v>
      </c>
      <c r="T803" s="6">
        <f t="shared" si="27"/>
        <v>-255095.32166666668</v>
      </c>
      <c r="U803" s="1">
        <v>0</v>
      </c>
      <c r="V803" t="s">
        <v>903</v>
      </c>
      <c r="W803">
        <v>19</v>
      </c>
      <c r="X803" t="s">
        <v>903</v>
      </c>
      <c r="Y803" s="1">
        <v>4</v>
      </c>
      <c r="Z803" s="1" t="s">
        <v>5366</v>
      </c>
      <c r="AA803" s="26" t="str">
        <f t="shared" si="28"/>
        <v>0.4.CD.AA</v>
      </c>
    </row>
    <row r="804" spans="1:27" x14ac:dyDescent="0.2">
      <c r="A804">
        <v>134</v>
      </c>
      <c r="B804" t="s">
        <v>606</v>
      </c>
      <c r="C804" t="s">
        <v>9</v>
      </c>
      <c r="D804" t="s">
        <v>4</v>
      </c>
      <c r="E804" t="s">
        <v>607</v>
      </c>
      <c r="F804" t="s">
        <v>3277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-156.55000000000001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6">
        <f t="shared" si="27"/>
        <v>-13.045833333333334</v>
      </c>
      <c r="U804" s="1">
        <v>0</v>
      </c>
      <c r="V804" t="s">
        <v>903</v>
      </c>
      <c r="W804">
        <v>19</v>
      </c>
      <c r="X804" t="s">
        <v>903</v>
      </c>
      <c r="Y804" s="1">
        <v>4</v>
      </c>
      <c r="Z804" s="1" t="s">
        <v>5375</v>
      </c>
      <c r="AA804" s="26" t="str">
        <f t="shared" si="28"/>
        <v>0.4.GD.AN</v>
      </c>
    </row>
    <row r="805" spans="1:27" hidden="1" x14ac:dyDescent="0.2">
      <c r="B805" t="s">
        <v>606</v>
      </c>
      <c r="C805" t="s">
        <v>9</v>
      </c>
      <c r="D805" t="s">
        <v>11</v>
      </c>
      <c r="E805" t="s">
        <v>607</v>
      </c>
      <c r="F805" t="s">
        <v>3278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6">
        <f t="shared" si="27"/>
        <v>0</v>
      </c>
      <c r="U805" s="1"/>
      <c r="V805" t="s">
        <v>903</v>
      </c>
      <c r="W805">
        <v>19</v>
      </c>
      <c r="X805" t="s">
        <v>903</v>
      </c>
      <c r="Y805" s="1"/>
      <c r="Z805" s="1"/>
      <c r="AA805" s="26"/>
    </row>
    <row r="806" spans="1:27" hidden="1" x14ac:dyDescent="0.2">
      <c r="B806" t="s">
        <v>606</v>
      </c>
      <c r="C806" t="s">
        <v>9</v>
      </c>
      <c r="D806" t="s">
        <v>12</v>
      </c>
      <c r="E806" t="s">
        <v>607</v>
      </c>
      <c r="F806" t="s">
        <v>3279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6">
        <f t="shared" si="27"/>
        <v>0</v>
      </c>
      <c r="U806" s="1"/>
      <c r="V806" t="s">
        <v>903</v>
      </c>
      <c r="W806">
        <v>19</v>
      </c>
      <c r="X806" t="s">
        <v>903</v>
      </c>
      <c r="Y806" s="1"/>
      <c r="Z806" s="1"/>
      <c r="AA806" s="26"/>
    </row>
    <row r="807" spans="1:27" x14ac:dyDescent="0.2">
      <c r="A807">
        <v>135</v>
      </c>
      <c r="B807" t="s">
        <v>606</v>
      </c>
      <c r="C807" t="s">
        <v>13</v>
      </c>
      <c r="D807" t="s">
        <v>13</v>
      </c>
      <c r="E807" t="s">
        <v>607</v>
      </c>
      <c r="F807" t="s">
        <v>3280</v>
      </c>
      <c r="G807" s="11">
        <v>-30220241.23</v>
      </c>
      <c r="H807" s="11">
        <v>-29400396.109999999</v>
      </c>
      <c r="I807" s="11">
        <v>-19706084.109999999</v>
      </c>
      <c r="J807" s="11">
        <v>-25056650.620000001</v>
      </c>
      <c r="K807" s="11">
        <v>-15173305.130000001</v>
      </c>
      <c r="L807" s="11">
        <v>-14521123.25</v>
      </c>
      <c r="M807" s="11">
        <v>-16794382.289999999</v>
      </c>
      <c r="N807" s="11">
        <v>-16288740.42</v>
      </c>
      <c r="O807" s="11">
        <v>-14681251.57</v>
      </c>
      <c r="P807" s="11">
        <v>-14040290.630000001</v>
      </c>
      <c r="Q807" s="11">
        <v>-12978116.619999999</v>
      </c>
      <c r="R807" s="11">
        <v>-28779621.399999999</v>
      </c>
      <c r="S807" s="11">
        <v>-38870091.990000002</v>
      </c>
      <c r="T807" s="6">
        <f t="shared" si="27"/>
        <v>-20163760.73</v>
      </c>
      <c r="U807" s="1">
        <v>0</v>
      </c>
      <c r="V807" t="s">
        <v>903</v>
      </c>
      <c r="W807">
        <v>19</v>
      </c>
      <c r="X807" t="s">
        <v>903</v>
      </c>
      <c r="Y807" s="1">
        <v>4</v>
      </c>
      <c r="Z807" s="1" t="s">
        <v>5374</v>
      </c>
      <c r="AA807" s="26" t="str">
        <f t="shared" si="28"/>
        <v>0.4.GD.AA</v>
      </c>
    </row>
    <row r="808" spans="1:27" hidden="1" x14ac:dyDescent="0.2">
      <c r="B808" t="s">
        <v>608</v>
      </c>
      <c r="C808" t="s">
        <v>2</v>
      </c>
      <c r="D808" t="s">
        <v>3</v>
      </c>
      <c r="E808" t="s">
        <v>609</v>
      </c>
      <c r="F808" t="s">
        <v>3281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6">
        <f t="shared" si="27"/>
        <v>0</v>
      </c>
      <c r="U808" s="1"/>
      <c r="V808" t="s">
        <v>903</v>
      </c>
      <c r="W808">
        <v>19</v>
      </c>
      <c r="X808" t="s">
        <v>903</v>
      </c>
      <c r="Y808" s="1"/>
      <c r="Z808" s="1"/>
      <c r="AA808" s="26"/>
    </row>
    <row r="809" spans="1:27" x14ac:dyDescent="0.2">
      <c r="A809">
        <v>136</v>
      </c>
      <c r="B809" t="s">
        <v>608</v>
      </c>
      <c r="C809" t="s">
        <v>13</v>
      </c>
      <c r="D809" t="s">
        <v>13</v>
      </c>
      <c r="E809" t="s">
        <v>609</v>
      </c>
      <c r="F809" t="s">
        <v>3282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6">
        <f t="shared" si="27"/>
        <v>0</v>
      </c>
      <c r="U809" s="1">
        <v>0</v>
      </c>
      <c r="V809" t="s">
        <v>903</v>
      </c>
      <c r="W809">
        <v>19</v>
      </c>
      <c r="X809" t="s">
        <v>903</v>
      </c>
      <c r="Y809" s="1">
        <v>4</v>
      </c>
      <c r="Z809" s="1" t="s">
        <v>5374</v>
      </c>
      <c r="AA809" s="26" t="str">
        <f t="shared" si="28"/>
        <v>0.4.GD.AA</v>
      </c>
    </row>
    <row r="810" spans="1:27" x14ac:dyDescent="0.2">
      <c r="A810">
        <v>137</v>
      </c>
      <c r="B810" t="s">
        <v>610</v>
      </c>
      <c r="C810" t="s">
        <v>13</v>
      </c>
      <c r="D810" t="s">
        <v>13</v>
      </c>
      <c r="E810" t="s">
        <v>611</v>
      </c>
      <c r="F810" t="s">
        <v>3283</v>
      </c>
      <c r="G810" s="11">
        <v>-44592.28</v>
      </c>
      <c r="H810" s="11">
        <v>-71560.23</v>
      </c>
      <c r="I810" s="11">
        <v>60865.23</v>
      </c>
      <c r="J810" s="11">
        <v>44797.75</v>
      </c>
      <c r="K810" s="11">
        <v>34121.840000000004</v>
      </c>
      <c r="L810" s="11">
        <v>28115.27</v>
      </c>
      <c r="M810" s="11">
        <v>24117.94</v>
      </c>
      <c r="N810" s="11">
        <v>20615.560000000001</v>
      </c>
      <c r="O810" s="11">
        <v>16804.68</v>
      </c>
      <c r="P810" s="11">
        <v>12096.12</v>
      </c>
      <c r="Q810" s="11">
        <v>186.17000000000002</v>
      </c>
      <c r="R810" s="11">
        <v>-17741.900000000001</v>
      </c>
      <c r="S810" s="11">
        <v>-46052.14</v>
      </c>
      <c r="T810" s="6">
        <f t="shared" si="27"/>
        <v>8924.6850000000031</v>
      </c>
      <c r="U810" s="1">
        <v>0</v>
      </c>
      <c r="V810" t="s">
        <v>903</v>
      </c>
      <c r="W810">
        <v>19</v>
      </c>
      <c r="X810" t="s">
        <v>903</v>
      </c>
      <c r="Y810" s="1">
        <v>4</v>
      </c>
      <c r="Z810" s="1" t="s">
        <v>5374</v>
      </c>
      <c r="AA810" s="26" t="str">
        <f t="shared" si="28"/>
        <v>0.4.GD.AA</v>
      </c>
    </row>
    <row r="811" spans="1:27" hidden="1" x14ac:dyDescent="0.2">
      <c r="B811" t="s">
        <v>1413</v>
      </c>
      <c r="C811" t="s">
        <v>2</v>
      </c>
      <c r="D811" t="s">
        <v>4</v>
      </c>
      <c r="E811" t="s">
        <v>1414</v>
      </c>
      <c r="F811" t="s">
        <v>3284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6">
        <f t="shared" si="27"/>
        <v>0</v>
      </c>
      <c r="U811" s="1"/>
      <c r="V811" t="s">
        <v>903</v>
      </c>
      <c r="W811">
        <v>19</v>
      </c>
      <c r="X811" t="s">
        <v>903</v>
      </c>
      <c r="Y811" s="1"/>
      <c r="Z811" s="1"/>
      <c r="AA811" s="26"/>
    </row>
    <row r="812" spans="1:27" hidden="1" x14ac:dyDescent="0.2">
      <c r="B812" t="s">
        <v>1413</v>
      </c>
      <c r="C812" t="s">
        <v>13</v>
      </c>
      <c r="D812" t="s">
        <v>13</v>
      </c>
      <c r="E812" t="s">
        <v>1414</v>
      </c>
      <c r="F812" t="s">
        <v>3285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0</v>
      </c>
      <c r="R812" s="11">
        <v>0</v>
      </c>
      <c r="S812" s="11">
        <v>0</v>
      </c>
      <c r="T812" s="6">
        <f t="shared" si="27"/>
        <v>0</v>
      </c>
      <c r="U812" s="1"/>
      <c r="V812" t="s">
        <v>903</v>
      </c>
      <c r="W812">
        <v>19</v>
      </c>
      <c r="X812" t="s">
        <v>903</v>
      </c>
      <c r="Y812" s="1"/>
      <c r="Z812" s="1"/>
      <c r="AA812" s="26"/>
    </row>
    <row r="813" spans="1:27" x14ac:dyDescent="0.2">
      <c r="A813">
        <v>138</v>
      </c>
      <c r="B813" t="s">
        <v>612</v>
      </c>
      <c r="C813" t="s">
        <v>13</v>
      </c>
      <c r="D813" t="s">
        <v>13</v>
      </c>
      <c r="E813" t="s">
        <v>613</v>
      </c>
      <c r="F813" t="s">
        <v>3286</v>
      </c>
      <c r="G813" s="11">
        <v>2257.5</v>
      </c>
      <c r="H813" s="11">
        <v>1861.5</v>
      </c>
      <c r="I813" s="11">
        <v>1636.5</v>
      </c>
      <c r="J813" s="11">
        <v>1519.5</v>
      </c>
      <c r="K813" s="11">
        <v>1213.5</v>
      </c>
      <c r="L813" s="11">
        <v>934.5</v>
      </c>
      <c r="M813" s="11">
        <v>799.5</v>
      </c>
      <c r="N813" s="11">
        <v>3451.5</v>
      </c>
      <c r="O813" s="11">
        <v>2998.5</v>
      </c>
      <c r="P813" s="11">
        <v>2842.5</v>
      </c>
      <c r="Q813" s="11">
        <v>2668.3</v>
      </c>
      <c r="R813" s="11">
        <v>2359.5</v>
      </c>
      <c r="S813" s="11">
        <v>2019.5</v>
      </c>
      <c r="T813" s="6">
        <f t="shared" si="27"/>
        <v>2035.3166666666666</v>
      </c>
      <c r="U813" s="1">
        <v>0</v>
      </c>
      <c r="V813" t="s">
        <v>903</v>
      </c>
      <c r="W813">
        <v>19</v>
      </c>
      <c r="X813" t="s">
        <v>903</v>
      </c>
      <c r="Y813" s="1">
        <v>4</v>
      </c>
      <c r="Z813" s="1" t="s">
        <v>5366</v>
      </c>
      <c r="AA813" s="26" t="str">
        <f t="shared" si="28"/>
        <v>0.4.CD.AA</v>
      </c>
    </row>
    <row r="814" spans="1:27" x14ac:dyDescent="0.2">
      <c r="A814">
        <v>139</v>
      </c>
      <c r="B814" t="s">
        <v>614</v>
      </c>
      <c r="C814" t="s">
        <v>13</v>
      </c>
      <c r="D814" t="s">
        <v>13</v>
      </c>
      <c r="E814" t="s">
        <v>615</v>
      </c>
      <c r="F814" t="s">
        <v>3287</v>
      </c>
      <c r="G814" s="11">
        <v>-4904259.66</v>
      </c>
      <c r="H814" s="11">
        <v>-4710486.59</v>
      </c>
      <c r="I814" s="11">
        <v>-4255424.59</v>
      </c>
      <c r="J814" s="11">
        <v>-3003199.02</v>
      </c>
      <c r="K814" s="11">
        <v>-3346209.41</v>
      </c>
      <c r="L814" s="11">
        <v>-1772636.99</v>
      </c>
      <c r="M814" s="11">
        <v>-1705439.51</v>
      </c>
      <c r="N814" s="11">
        <v>-1676478.77</v>
      </c>
      <c r="O814" s="11">
        <v>-1806599.87</v>
      </c>
      <c r="P814" s="11">
        <v>-1626185.5899999999</v>
      </c>
      <c r="Q814" s="11">
        <v>-1797899.05</v>
      </c>
      <c r="R814" s="11">
        <v>-5329908.8600000003</v>
      </c>
      <c r="S814" s="11">
        <v>-5191784.9400000004</v>
      </c>
      <c r="T814" s="6">
        <f t="shared" si="27"/>
        <v>-3006540.8791666664</v>
      </c>
      <c r="U814" s="1">
        <v>0</v>
      </c>
      <c r="V814" t="s">
        <v>903</v>
      </c>
      <c r="W814">
        <v>19</v>
      </c>
      <c r="X814" t="s">
        <v>903</v>
      </c>
      <c r="Y814" s="1">
        <v>1</v>
      </c>
      <c r="Z814" s="1" t="s">
        <v>5370</v>
      </c>
      <c r="AA814" s="26" t="str">
        <f t="shared" si="28"/>
        <v>0.1.ED.AN</v>
      </c>
    </row>
    <row r="815" spans="1:27" x14ac:dyDescent="0.2">
      <c r="A815">
        <v>140</v>
      </c>
      <c r="B815" t="s">
        <v>616</v>
      </c>
      <c r="C815" t="s">
        <v>13</v>
      </c>
      <c r="D815" t="s">
        <v>13</v>
      </c>
      <c r="E815" t="s">
        <v>617</v>
      </c>
      <c r="F815" t="s">
        <v>3288</v>
      </c>
      <c r="G815" s="11">
        <v>-263513.71000000002</v>
      </c>
      <c r="H815" s="11">
        <v>-178888.93</v>
      </c>
      <c r="I815" s="11">
        <v>-82671.3</v>
      </c>
      <c r="J815" s="11">
        <v>-97355.48</v>
      </c>
      <c r="K815" s="11">
        <v>-112039.66</v>
      </c>
      <c r="L815" s="11">
        <v>-126723.84</v>
      </c>
      <c r="M815" s="11">
        <v>-141408.01999999999</v>
      </c>
      <c r="N815" s="11">
        <v>-156092.20000000001</v>
      </c>
      <c r="O815" s="11">
        <v>-170776.38</v>
      </c>
      <c r="P815" s="11">
        <v>-185460.56</v>
      </c>
      <c r="Q815" s="11">
        <v>-200144.74</v>
      </c>
      <c r="R815" s="11">
        <v>-214828.92</v>
      </c>
      <c r="S815" s="11">
        <v>-56596.69</v>
      </c>
      <c r="T815" s="6">
        <f t="shared" si="27"/>
        <v>-152203.76916666667</v>
      </c>
      <c r="U815" s="1">
        <v>0</v>
      </c>
      <c r="V815" t="s">
        <v>903</v>
      </c>
      <c r="W815">
        <v>19</v>
      </c>
      <c r="X815" t="s">
        <v>903</v>
      </c>
      <c r="Y815" s="1">
        <v>1</v>
      </c>
      <c r="Z815" s="1" t="s">
        <v>5370</v>
      </c>
      <c r="AA815" s="26" t="str">
        <f t="shared" si="28"/>
        <v>0.1.ED.AN</v>
      </c>
    </row>
    <row r="816" spans="1:27" x14ac:dyDescent="0.2">
      <c r="A816">
        <v>141</v>
      </c>
      <c r="B816" t="s">
        <v>618</v>
      </c>
      <c r="C816" t="s">
        <v>13</v>
      </c>
      <c r="D816" t="s">
        <v>13</v>
      </c>
      <c r="E816" t="s">
        <v>619</v>
      </c>
      <c r="F816" t="s">
        <v>3289</v>
      </c>
      <c r="G816" s="11">
        <v>-20196600.75</v>
      </c>
      <c r="H816" s="11">
        <v>-11873060.890000001</v>
      </c>
      <c r="I816" s="11">
        <v>-13075194.539999999</v>
      </c>
      <c r="J816" s="11">
        <v>-8731657.9800000004</v>
      </c>
      <c r="K816" s="11">
        <v>-10173751.060000001</v>
      </c>
      <c r="L816" s="11">
        <v>-7835457.4199999999</v>
      </c>
      <c r="M816" s="11">
        <v>-6765183.2599999998</v>
      </c>
      <c r="N816" s="11">
        <v>-10267202.390000001</v>
      </c>
      <c r="O816" s="11">
        <v>-6493763.7999999998</v>
      </c>
      <c r="P816" s="11">
        <v>-8941567.2400000002</v>
      </c>
      <c r="Q816" s="11">
        <v>-9957169.8900000006</v>
      </c>
      <c r="R816" s="11">
        <v>-6656343.3200000003</v>
      </c>
      <c r="S816" s="11">
        <v>-13364827.539999999</v>
      </c>
      <c r="T816" s="6">
        <f t="shared" si="27"/>
        <v>-9795922.161249999</v>
      </c>
      <c r="U816" s="1">
        <v>0</v>
      </c>
      <c r="V816" t="s">
        <v>903</v>
      </c>
      <c r="W816">
        <v>19</v>
      </c>
      <c r="X816" t="s">
        <v>903</v>
      </c>
      <c r="Y816" s="1">
        <v>4</v>
      </c>
      <c r="Z816" s="1" t="s">
        <v>5366</v>
      </c>
      <c r="AA816" s="26" t="str">
        <f t="shared" si="28"/>
        <v>0.4.CD.AA</v>
      </c>
    </row>
    <row r="817" spans="1:27" hidden="1" x14ac:dyDescent="0.2">
      <c r="B817" t="s">
        <v>1415</v>
      </c>
      <c r="C817" t="s">
        <v>13</v>
      </c>
      <c r="D817" t="s">
        <v>13</v>
      </c>
      <c r="E817" t="s">
        <v>1416</v>
      </c>
      <c r="F817" t="s">
        <v>3290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6">
        <f t="shared" si="27"/>
        <v>0</v>
      </c>
      <c r="U817" s="1"/>
      <c r="V817" t="s">
        <v>903</v>
      </c>
      <c r="W817">
        <v>19</v>
      </c>
      <c r="X817" t="s">
        <v>903</v>
      </c>
      <c r="Y817" s="1"/>
      <c r="Z817" s="1"/>
      <c r="AA817" s="26"/>
    </row>
    <row r="818" spans="1:27" x14ac:dyDescent="0.2">
      <c r="A818">
        <v>142</v>
      </c>
      <c r="B818" t="s">
        <v>620</v>
      </c>
      <c r="C818" t="s">
        <v>13</v>
      </c>
      <c r="D818" t="s">
        <v>13</v>
      </c>
      <c r="E818" t="s">
        <v>621</v>
      </c>
      <c r="F818" t="s">
        <v>3291</v>
      </c>
      <c r="G818" s="11">
        <v>-4978319.8100000005</v>
      </c>
      <c r="H818" s="11">
        <v>-5830447.3899999997</v>
      </c>
      <c r="I818" s="11">
        <v>-6028294.8700000001</v>
      </c>
      <c r="J818" s="11">
        <v>-2133267.12</v>
      </c>
      <c r="K818" s="11">
        <v>-3056455.19</v>
      </c>
      <c r="L818" s="11">
        <v>-4353554.4000000004</v>
      </c>
      <c r="M818" s="11">
        <v>-4304225.1900000004</v>
      </c>
      <c r="N818" s="11">
        <v>-5123119.7699999996</v>
      </c>
      <c r="O818" s="11">
        <v>-2048945.96</v>
      </c>
      <c r="P818" s="11">
        <v>-2568446.7000000002</v>
      </c>
      <c r="Q818" s="11">
        <v>-3864356.43</v>
      </c>
      <c r="R818" s="11">
        <v>-4439427.12</v>
      </c>
      <c r="S818" s="11">
        <v>-5418196.9000000004</v>
      </c>
      <c r="T818" s="6">
        <f t="shared" si="27"/>
        <v>-4079066.5412500002</v>
      </c>
      <c r="U818" s="1">
        <v>0</v>
      </c>
      <c r="V818" t="s">
        <v>903</v>
      </c>
      <c r="W818">
        <v>19</v>
      </c>
      <c r="X818" t="s">
        <v>903</v>
      </c>
      <c r="Y818" s="1">
        <v>4</v>
      </c>
      <c r="Z818" s="1" t="s">
        <v>5366</v>
      </c>
      <c r="AA818" s="26" t="str">
        <f t="shared" si="28"/>
        <v>0.4.CD.AA</v>
      </c>
    </row>
    <row r="819" spans="1:27" x14ac:dyDescent="0.2">
      <c r="A819">
        <v>143</v>
      </c>
      <c r="B819" t="s">
        <v>999</v>
      </c>
      <c r="C819" t="s">
        <v>13</v>
      </c>
      <c r="D819" t="s">
        <v>13</v>
      </c>
      <c r="E819" t="s">
        <v>1000</v>
      </c>
      <c r="F819" t="s">
        <v>3292</v>
      </c>
      <c r="G819" s="11">
        <v>19348719.48</v>
      </c>
      <c r="H819" s="11">
        <v>0</v>
      </c>
      <c r="I819" s="11">
        <v>0</v>
      </c>
      <c r="J819" s="11">
        <v>14739497.060000001</v>
      </c>
      <c r="K819" s="11">
        <v>0</v>
      </c>
      <c r="L819" s="11">
        <v>0</v>
      </c>
      <c r="M819" s="11">
        <v>5818195.3100000005</v>
      </c>
      <c r="N819" s="11">
        <v>0</v>
      </c>
      <c r="O819" s="11">
        <v>0</v>
      </c>
      <c r="P819" s="11">
        <v>8159520.9100000001</v>
      </c>
      <c r="Q819" s="11">
        <v>0</v>
      </c>
      <c r="R819" s="11">
        <v>0</v>
      </c>
      <c r="S819" s="11">
        <v>13821843.99</v>
      </c>
      <c r="T819" s="6">
        <f t="shared" si="27"/>
        <v>3775207.9179166667</v>
      </c>
      <c r="U819" s="1">
        <v>0</v>
      </c>
      <c r="V819" t="s">
        <v>903</v>
      </c>
      <c r="W819">
        <v>19</v>
      </c>
      <c r="X819" t="s">
        <v>903</v>
      </c>
      <c r="Y819" s="1">
        <v>4</v>
      </c>
      <c r="Z819" s="1" t="s">
        <v>5366</v>
      </c>
      <c r="AA819" s="26" t="str">
        <f t="shared" si="28"/>
        <v>0.4.CD.AA</v>
      </c>
    </row>
    <row r="820" spans="1:27" x14ac:dyDescent="0.2">
      <c r="A820">
        <v>144</v>
      </c>
      <c r="B820" t="s">
        <v>622</v>
      </c>
      <c r="C820" t="s">
        <v>13</v>
      </c>
      <c r="D820" t="s">
        <v>13</v>
      </c>
      <c r="E820" t="s">
        <v>623</v>
      </c>
      <c r="F820" t="s">
        <v>3293</v>
      </c>
      <c r="G820" s="11">
        <v>-665865.51</v>
      </c>
      <c r="H820" s="11">
        <v>-702996.27</v>
      </c>
      <c r="I820" s="11">
        <v>-761900.42</v>
      </c>
      <c r="J820" s="11">
        <v>-662762.34</v>
      </c>
      <c r="K820" s="11">
        <v>-700962.58</v>
      </c>
      <c r="L820" s="11">
        <v>-739164.82000000007</v>
      </c>
      <c r="M820" s="11">
        <v>-777051.01</v>
      </c>
      <c r="N820" s="11">
        <v>-815205.59</v>
      </c>
      <c r="O820" s="11">
        <v>-853362.17</v>
      </c>
      <c r="P820" s="11">
        <v>-893934.31</v>
      </c>
      <c r="Q820" s="11">
        <v>-932308.45000000007</v>
      </c>
      <c r="R820" s="11">
        <v>-970684.59</v>
      </c>
      <c r="S820" s="11">
        <v>-881807.69000000006</v>
      </c>
      <c r="T820" s="6">
        <f t="shared" si="27"/>
        <v>-798680.76250000007</v>
      </c>
      <c r="U820" s="1">
        <v>0</v>
      </c>
      <c r="V820" t="s">
        <v>903</v>
      </c>
      <c r="W820">
        <v>19</v>
      </c>
      <c r="X820" t="s">
        <v>903</v>
      </c>
      <c r="Y820" s="1">
        <v>4</v>
      </c>
      <c r="Z820" s="1" t="s">
        <v>5366</v>
      </c>
      <c r="AA820" s="26" t="str">
        <f t="shared" si="28"/>
        <v>0.4.CD.AA</v>
      </c>
    </row>
    <row r="821" spans="1:27" hidden="1" x14ac:dyDescent="0.2">
      <c r="B821" t="s">
        <v>624</v>
      </c>
      <c r="C821" t="s">
        <v>2</v>
      </c>
      <c r="D821" t="s">
        <v>3</v>
      </c>
      <c r="E821" t="s">
        <v>625</v>
      </c>
      <c r="F821" t="s">
        <v>3294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6">
        <f t="shared" si="27"/>
        <v>0</v>
      </c>
      <c r="U821" s="1"/>
      <c r="V821" t="s">
        <v>903</v>
      </c>
      <c r="W821">
        <v>19</v>
      </c>
      <c r="X821" t="s">
        <v>903</v>
      </c>
      <c r="Y821" s="1"/>
      <c r="Z821" s="1"/>
      <c r="AA821" s="26"/>
    </row>
    <row r="822" spans="1:27" x14ac:dyDescent="0.2">
      <c r="A822">
        <v>145</v>
      </c>
      <c r="B822" t="s">
        <v>624</v>
      </c>
      <c r="C822" t="s">
        <v>13</v>
      </c>
      <c r="D822" t="s">
        <v>13</v>
      </c>
      <c r="E822" t="s">
        <v>625</v>
      </c>
      <c r="F822" t="s">
        <v>3295</v>
      </c>
      <c r="G822" s="11">
        <v>-9125986.0199999996</v>
      </c>
      <c r="H822" s="11">
        <v>-10026906.82</v>
      </c>
      <c r="I822" s="11">
        <v>-2038036.76</v>
      </c>
      <c r="J822" s="11">
        <v>-3084433.62</v>
      </c>
      <c r="K822" s="11">
        <v>-3797938.84</v>
      </c>
      <c r="L822" s="11">
        <v>-4726338.29</v>
      </c>
      <c r="M822" s="11">
        <v>-5505401.4100000001</v>
      </c>
      <c r="N822" s="11">
        <v>-6323208.0999999996</v>
      </c>
      <c r="O822" s="11">
        <v>-7176380.0800000001</v>
      </c>
      <c r="P822" s="11">
        <v>-10171364.380000001</v>
      </c>
      <c r="Q822" s="11">
        <v>-11085485.279999999</v>
      </c>
      <c r="R822" s="11">
        <v>-12382922.189999999</v>
      </c>
      <c r="S822" s="11">
        <v>-13310695.27</v>
      </c>
      <c r="T822" s="6">
        <f t="shared" si="27"/>
        <v>-7294729.701249999</v>
      </c>
      <c r="U822" s="1">
        <v>0</v>
      </c>
      <c r="V822" t="s">
        <v>903</v>
      </c>
      <c r="W822">
        <v>19</v>
      </c>
      <c r="X822" t="s">
        <v>903</v>
      </c>
      <c r="Y822" s="1">
        <v>4</v>
      </c>
      <c r="Z822" s="1" t="s">
        <v>5366</v>
      </c>
      <c r="AA822" s="26" t="str">
        <f t="shared" si="28"/>
        <v>0.4.CD.AA</v>
      </c>
    </row>
    <row r="823" spans="1:27" x14ac:dyDescent="0.2">
      <c r="A823">
        <v>146</v>
      </c>
      <c r="B823" t="s">
        <v>1001</v>
      </c>
      <c r="C823" t="s">
        <v>13</v>
      </c>
      <c r="D823" t="s">
        <v>13</v>
      </c>
      <c r="E823" t="s">
        <v>1002</v>
      </c>
      <c r="F823" t="s">
        <v>3296</v>
      </c>
      <c r="G823" s="11">
        <v>-7129002.6500000004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6">
        <f t="shared" si="27"/>
        <v>-297041.77708333335</v>
      </c>
      <c r="U823" s="1">
        <v>0</v>
      </c>
      <c r="V823" t="s">
        <v>903</v>
      </c>
      <c r="W823">
        <v>19</v>
      </c>
      <c r="X823" t="s">
        <v>903</v>
      </c>
      <c r="Y823" s="1">
        <v>4</v>
      </c>
      <c r="Z823" s="1" t="s">
        <v>5366</v>
      </c>
      <c r="AA823" s="26" t="str">
        <f t="shared" si="28"/>
        <v>0.4.CD.AA</v>
      </c>
    </row>
    <row r="824" spans="1:27" x14ac:dyDescent="0.2">
      <c r="A824">
        <v>147</v>
      </c>
      <c r="B824" t="s">
        <v>626</v>
      </c>
      <c r="C824" t="s">
        <v>13</v>
      </c>
      <c r="D824" t="s">
        <v>13</v>
      </c>
      <c r="E824" t="s">
        <v>627</v>
      </c>
      <c r="F824" t="s">
        <v>3297</v>
      </c>
      <c r="G824" s="11">
        <v>-58536.17</v>
      </c>
      <c r="H824" s="11">
        <v>-59879.42</v>
      </c>
      <c r="I824" s="11">
        <v>-59874.92</v>
      </c>
      <c r="J824" s="11">
        <v>-59787.51</v>
      </c>
      <c r="K824" s="11">
        <v>-84163.58</v>
      </c>
      <c r="L824" s="11">
        <v>-87559.89</v>
      </c>
      <c r="M824" s="11">
        <v>-95983.680000000008</v>
      </c>
      <c r="N824" s="11">
        <v>-95910.52</v>
      </c>
      <c r="O824" s="11">
        <v>-102628.21</v>
      </c>
      <c r="P824" s="11">
        <v>-111925.7</v>
      </c>
      <c r="Q824" s="11">
        <v>-26412.97</v>
      </c>
      <c r="R824" s="11">
        <v>-26412.97</v>
      </c>
      <c r="S824" s="11">
        <v>-26412.97</v>
      </c>
      <c r="T824" s="6">
        <f t="shared" ref="T824:T887" si="29">(G824+S824+SUM(H824:R824)*2)/24</f>
        <v>-71084.494999999981</v>
      </c>
      <c r="U824" s="1">
        <v>0</v>
      </c>
      <c r="V824" t="s">
        <v>903</v>
      </c>
      <c r="W824">
        <v>19</v>
      </c>
      <c r="X824" t="s">
        <v>903</v>
      </c>
      <c r="Y824" s="1">
        <v>4</v>
      </c>
      <c r="Z824" s="1" t="s">
        <v>5366</v>
      </c>
      <c r="AA824" s="26" t="str">
        <f t="shared" ref="AA824:AA887" si="30">U824&amp;"."&amp;Y824&amp;"."&amp;Z824</f>
        <v>0.4.CD.AA</v>
      </c>
    </row>
    <row r="825" spans="1:27" hidden="1" x14ac:dyDescent="0.2">
      <c r="B825" t="s">
        <v>1417</v>
      </c>
      <c r="C825" t="s">
        <v>13</v>
      </c>
      <c r="D825" t="s">
        <v>13</v>
      </c>
      <c r="E825" t="s">
        <v>1418</v>
      </c>
      <c r="F825" t="s">
        <v>3298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6">
        <f t="shared" si="29"/>
        <v>0</v>
      </c>
      <c r="U825" s="1"/>
      <c r="V825" t="s">
        <v>903</v>
      </c>
      <c r="W825">
        <v>19</v>
      </c>
      <c r="X825" t="s">
        <v>903</v>
      </c>
      <c r="Y825" s="1"/>
      <c r="Z825" s="1"/>
      <c r="AA825" s="26"/>
    </row>
    <row r="826" spans="1:27" x14ac:dyDescent="0.2">
      <c r="A826">
        <v>148</v>
      </c>
      <c r="B826" t="s">
        <v>628</v>
      </c>
      <c r="C826" t="s">
        <v>13</v>
      </c>
      <c r="D826" t="s">
        <v>13</v>
      </c>
      <c r="E826" t="s">
        <v>629</v>
      </c>
      <c r="F826" t="s">
        <v>3299</v>
      </c>
      <c r="G826" s="11">
        <v>-154474.37</v>
      </c>
      <c r="H826" s="11">
        <v>-291318.87</v>
      </c>
      <c r="I826" s="11">
        <v>-214630.54</v>
      </c>
      <c r="J826" s="11">
        <v>-199779.64</v>
      </c>
      <c r="K826" s="11">
        <v>-292900.94</v>
      </c>
      <c r="L826" s="11">
        <v>-231011.6</v>
      </c>
      <c r="M826" s="11">
        <v>-289691.87</v>
      </c>
      <c r="N826" s="11">
        <v>-234484.65</v>
      </c>
      <c r="O826" s="11">
        <v>-135799.98000000001</v>
      </c>
      <c r="P826" s="11">
        <v>-573223.65</v>
      </c>
      <c r="Q826" s="11">
        <v>-405299.98</v>
      </c>
      <c r="R826" s="11">
        <v>-95966.64</v>
      </c>
      <c r="S826" s="11">
        <v>-149299.97</v>
      </c>
      <c r="T826" s="6">
        <f t="shared" si="29"/>
        <v>-259666.29416666666</v>
      </c>
      <c r="U826" s="1">
        <v>0</v>
      </c>
      <c r="V826" t="s">
        <v>903</v>
      </c>
      <c r="W826">
        <v>19</v>
      </c>
      <c r="X826" t="s">
        <v>903</v>
      </c>
      <c r="Y826" s="1">
        <v>4</v>
      </c>
      <c r="Z826" s="1" t="s">
        <v>5374</v>
      </c>
      <c r="AA826" s="26" t="str">
        <f t="shared" si="30"/>
        <v>0.4.GD.AA</v>
      </c>
    </row>
    <row r="827" spans="1:27" hidden="1" x14ac:dyDescent="0.2">
      <c r="B827" t="s">
        <v>1419</v>
      </c>
      <c r="C827" t="s">
        <v>13</v>
      </c>
      <c r="D827" t="s">
        <v>13</v>
      </c>
      <c r="E827" t="s">
        <v>1420</v>
      </c>
      <c r="F827" t="s">
        <v>3300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6">
        <f t="shared" si="29"/>
        <v>0</v>
      </c>
      <c r="U827" s="1"/>
      <c r="V827" t="s">
        <v>903</v>
      </c>
      <c r="W827">
        <v>19</v>
      </c>
      <c r="X827" t="s">
        <v>903</v>
      </c>
      <c r="Y827" s="1"/>
      <c r="Z827" s="1"/>
      <c r="AA827" s="26"/>
    </row>
    <row r="828" spans="1:27" x14ac:dyDescent="0.2">
      <c r="A828">
        <v>149</v>
      </c>
      <c r="B828" t="s">
        <v>1421</v>
      </c>
      <c r="C828" t="s">
        <v>13</v>
      </c>
      <c r="D828" t="s">
        <v>13</v>
      </c>
      <c r="E828" t="s">
        <v>1422</v>
      </c>
      <c r="F828" t="s">
        <v>3301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-206915</v>
      </c>
      <c r="N828" s="11">
        <v>-206915</v>
      </c>
      <c r="O828" s="11">
        <v>-206915</v>
      </c>
      <c r="P828" s="11">
        <v>-206915</v>
      </c>
      <c r="Q828" s="11">
        <v>-206915</v>
      </c>
      <c r="R828" s="11">
        <v>-206915</v>
      </c>
      <c r="S828" s="11">
        <v>0</v>
      </c>
      <c r="T828" s="6">
        <f t="shared" si="29"/>
        <v>-103457.5</v>
      </c>
      <c r="U828" s="1">
        <v>0</v>
      </c>
      <c r="V828" t="s">
        <v>903</v>
      </c>
      <c r="W828">
        <v>19</v>
      </c>
      <c r="X828" t="s">
        <v>903</v>
      </c>
      <c r="Y828" s="1">
        <v>4</v>
      </c>
      <c r="Z828" s="1" t="s">
        <v>5366</v>
      </c>
      <c r="AA828" s="26" t="str">
        <f t="shared" si="30"/>
        <v>0.4.CD.AA</v>
      </c>
    </row>
    <row r="829" spans="1:27" x14ac:dyDescent="0.2">
      <c r="A829">
        <v>150</v>
      </c>
      <c r="B829" t="s">
        <v>630</v>
      </c>
      <c r="C829" t="s">
        <v>13</v>
      </c>
      <c r="D829" t="s">
        <v>13</v>
      </c>
      <c r="E829" t="s">
        <v>631</v>
      </c>
      <c r="F829" t="s">
        <v>3302</v>
      </c>
      <c r="G829" s="11">
        <v>-2099651.89</v>
      </c>
      <c r="H829" s="11">
        <v>-2092217.68</v>
      </c>
      <c r="I829" s="11">
        <v>-2084496.77</v>
      </c>
      <c r="J829" s="11">
        <v>-2485020.5699999998</v>
      </c>
      <c r="K829" s="11">
        <v>-2918216.11</v>
      </c>
      <c r="L829" s="11">
        <v>-2544097.0700000003</v>
      </c>
      <c r="M829" s="11">
        <v>-2905281.96</v>
      </c>
      <c r="N829" s="11">
        <v>-962728</v>
      </c>
      <c r="O829" s="11">
        <v>-1088699.3999999999</v>
      </c>
      <c r="P829" s="11">
        <v>-1276817.73</v>
      </c>
      <c r="Q829" s="11">
        <v>-942537.12</v>
      </c>
      <c r="R829" s="11">
        <v>-900058</v>
      </c>
      <c r="S829" s="11">
        <v>-1210427.44</v>
      </c>
      <c r="T829" s="6">
        <f t="shared" si="29"/>
        <v>-1821267.5062499999</v>
      </c>
      <c r="U829" s="1">
        <v>0</v>
      </c>
      <c r="V829" t="s">
        <v>903</v>
      </c>
      <c r="W829">
        <v>19</v>
      </c>
      <c r="X829" t="s">
        <v>903</v>
      </c>
      <c r="Y829" s="1">
        <v>1</v>
      </c>
      <c r="Z829" s="1" t="s">
        <v>5370</v>
      </c>
      <c r="AA829" s="26" t="str">
        <f t="shared" si="30"/>
        <v>0.1.ED.AN</v>
      </c>
    </row>
    <row r="830" spans="1:27" hidden="1" x14ac:dyDescent="0.2">
      <c r="B830" t="s">
        <v>632</v>
      </c>
      <c r="C830" t="s">
        <v>7</v>
      </c>
      <c r="D830" t="s">
        <v>4</v>
      </c>
      <c r="E830" t="s">
        <v>633</v>
      </c>
      <c r="F830" t="s">
        <v>3303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6">
        <f t="shared" si="29"/>
        <v>0</v>
      </c>
      <c r="U830" s="1"/>
      <c r="V830" t="s">
        <v>903</v>
      </c>
      <c r="W830">
        <v>19</v>
      </c>
      <c r="X830" t="s">
        <v>903</v>
      </c>
      <c r="Y830" s="1"/>
      <c r="Z830" s="1"/>
      <c r="AA830" s="26"/>
    </row>
    <row r="831" spans="1:27" hidden="1" x14ac:dyDescent="0.2">
      <c r="B831" t="s">
        <v>632</v>
      </c>
      <c r="C831" t="s">
        <v>9</v>
      </c>
      <c r="D831" t="s">
        <v>4</v>
      </c>
      <c r="E831" t="s">
        <v>633</v>
      </c>
      <c r="F831" t="s">
        <v>3304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6">
        <f t="shared" si="29"/>
        <v>0</v>
      </c>
      <c r="U831" s="1"/>
      <c r="V831" t="s">
        <v>903</v>
      </c>
      <c r="W831">
        <v>19</v>
      </c>
      <c r="X831" t="s">
        <v>903</v>
      </c>
      <c r="Y831" s="1"/>
      <c r="Z831" s="1"/>
      <c r="AA831" s="26"/>
    </row>
    <row r="832" spans="1:27" x14ac:dyDescent="0.2">
      <c r="A832">
        <v>151</v>
      </c>
      <c r="B832" t="s">
        <v>632</v>
      </c>
      <c r="C832" t="s">
        <v>13</v>
      </c>
      <c r="D832" t="s">
        <v>13</v>
      </c>
      <c r="E832" t="s">
        <v>633</v>
      </c>
      <c r="F832" t="s">
        <v>3305</v>
      </c>
      <c r="G832" s="11">
        <v>-19659983.460000001</v>
      </c>
      <c r="H832" s="11">
        <v>-14416411.23</v>
      </c>
      <c r="I832" s="11">
        <v>-13487814.310000001</v>
      </c>
      <c r="J832" s="11">
        <v>-15581552.369999999</v>
      </c>
      <c r="K832" s="11">
        <v>-12349934.060000001</v>
      </c>
      <c r="L832" s="11">
        <v>-16811750.739999998</v>
      </c>
      <c r="M832" s="11">
        <v>-8651221.6400000006</v>
      </c>
      <c r="N832" s="11">
        <v>-14075480.83</v>
      </c>
      <c r="O832" s="11">
        <v>-13372920.17</v>
      </c>
      <c r="P832" s="11">
        <v>-13256181.960000001</v>
      </c>
      <c r="Q832" s="11">
        <v>-17555081.68</v>
      </c>
      <c r="R832" s="11">
        <v>-8840541.9600000009</v>
      </c>
      <c r="S832" s="11">
        <v>-10532938.23</v>
      </c>
      <c r="T832" s="6">
        <f t="shared" si="29"/>
        <v>-13624612.649583334</v>
      </c>
      <c r="U832" s="1">
        <v>0</v>
      </c>
      <c r="V832" t="s">
        <v>903</v>
      </c>
      <c r="W832">
        <v>19</v>
      </c>
      <c r="X832" t="s">
        <v>903</v>
      </c>
      <c r="Y832" s="1">
        <v>1</v>
      </c>
      <c r="Z832" s="1" t="s">
        <v>5370</v>
      </c>
      <c r="AA832" s="26" t="str">
        <f t="shared" si="30"/>
        <v>0.1.ED.AN</v>
      </c>
    </row>
    <row r="833" spans="1:27" x14ac:dyDescent="0.2">
      <c r="A833">
        <v>152</v>
      </c>
      <c r="B833" t="s">
        <v>634</v>
      </c>
      <c r="C833" t="s">
        <v>13</v>
      </c>
      <c r="D833" t="s">
        <v>13</v>
      </c>
      <c r="E833" t="s">
        <v>635</v>
      </c>
      <c r="F833" t="s">
        <v>3306</v>
      </c>
      <c r="G833" s="11">
        <v>-1174964.47</v>
      </c>
      <c r="H833" s="11">
        <v>-1857462.12</v>
      </c>
      <c r="I833" s="11">
        <v>-1577891.47</v>
      </c>
      <c r="J833" s="11">
        <v>-1544391.65</v>
      </c>
      <c r="K833" s="11">
        <v>-1567907.57</v>
      </c>
      <c r="L833" s="11">
        <v>-2832666.5300000003</v>
      </c>
      <c r="M833" s="11">
        <v>-2028476.81</v>
      </c>
      <c r="N833" s="11">
        <v>-2320356.04</v>
      </c>
      <c r="O833" s="11">
        <v>-1671135.69</v>
      </c>
      <c r="P833" s="11">
        <v>-899855.58000000007</v>
      </c>
      <c r="Q833" s="11">
        <v>-992431.34</v>
      </c>
      <c r="R833" s="11">
        <v>-948827.63</v>
      </c>
      <c r="S833" s="11">
        <v>-2781230.18</v>
      </c>
      <c r="T833" s="6">
        <f t="shared" si="29"/>
        <v>-1684958.3129166665</v>
      </c>
      <c r="U833" s="1">
        <v>0</v>
      </c>
      <c r="V833" t="s">
        <v>903</v>
      </c>
      <c r="W833">
        <v>19</v>
      </c>
      <c r="X833" t="s">
        <v>903</v>
      </c>
      <c r="Y833" s="1">
        <v>1</v>
      </c>
      <c r="Z833" s="1" t="s">
        <v>5370</v>
      </c>
      <c r="AA833" s="26" t="str">
        <f t="shared" si="30"/>
        <v>0.1.ED.AN</v>
      </c>
    </row>
    <row r="834" spans="1:27" hidden="1" x14ac:dyDescent="0.2">
      <c r="B834" t="s">
        <v>636</v>
      </c>
      <c r="C834" t="s">
        <v>2</v>
      </c>
      <c r="D834" t="s">
        <v>6</v>
      </c>
      <c r="E834" t="s">
        <v>637</v>
      </c>
      <c r="F834" t="s">
        <v>3307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6">
        <f t="shared" si="29"/>
        <v>0</v>
      </c>
      <c r="U834" s="1"/>
      <c r="V834" t="s">
        <v>903</v>
      </c>
      <c r="W834">
        <v>19</v>
      </c>
      <c r="X834" t="s">
        <v>903</v>
      </c>
      <c r="Y834" s="1"/>
      <c r="Z834" s="1"/>
      <c r="AA834" s="26"/>
    </row>
    <row r="835" spans="1:27" x14ac:dyDescent="0.2">
      <c r="A835">
        <v>153</v>
      </c>
      <c r="B835" t="s">
        <v>636</v>
      </c>
      <c r="C835" t="s">
        <v>13</v>
      </c>
      <c r="D835" t="s">
        <v>13</v>
      </c>
      <c r="E835" t="s">
        <v>637</v>
      </c>
      <c r="F835" t="s">
        <v>3308</v>
      </c>
      <c r="G835" s="11">
        <v>-255620.9</v>
      </c>
      <c r="H835" s="11">
        <v>-312105.83</v>
      </c>
      <c r="I835" s="11">
        <v>-281741.7</v>
      </c>
      <c r="J835" s="11">
        <v>-270198.89</v>
      </c>
      <c r="K835" s="11">
        <v>-227732.83000000002</v>
      </c>
      <c r="L835" s="11">
        <v>-210310.17</v>
      </c>
      <c r="M835" s="11">
        <v>-218619.59</v>
      </c>
      <c r="N835" s="11">
        <v>-247089.23</v>
      </c>
      <c r="O835" s="11">
        <v>-263387.64</v>
      </c>
      <c r="P835" s="11">
        <v>-329432.52</v>
      </c>
      <c r="Q835" s="11">
        <v>-341300.91000000003</v>
      </c>
      <c r="R835" s="11">
        <v>-260088.86000000002</v>
      </c>
      <c r="S835" s="11">
        <v>-191717.64</v>
      </c>
      <c r="T835" s="6">
        <f t="shared" si="29"/>
        <v>-265473.12</v>
      </c>
      <c r="U835" s="1">
        <v>0</v>
      </c>
      <c r="V835" t="s">
        <v>903</v>
      </c>
      <c r="W835">
        <v>19</v>
      </c>
      <c r="X835" t="s">
        <v>903</v>
      </c>
      <c r="Y835" s="1">
        <v>1</v>
      </c>
      <c r="Z835" s="1" t="s">
        <v>5370</v>
      </c>
      <c r="AA835" s="26" t="str">
        <f t="shared" si="30"/>
        <v>0.1.ED.AN</v>
      </c>
    </row>
    <row r="836" spans="1:27" hidden="1" x14ac:dyDescent="0.2">
      <c r="B836" t="s">
        <v>638</v>
      </c>
      <c r="C836" t="s">
        <v>7</v>
      </c>
      <c r="D836" t="s">
        <v>4</v>
      </c>
      <c r="E836" t="s">
        <v>639</v>
      </c>
      <c r="F836" t="s">
        <v>3309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6">
        <f t="shared" si="29"/>
        <v>0</v>
      </c>
      <c r="U836" s="1"/>
      <c r="V836" t="s">
        <v>903</v>
      </c>
      <c r="W836">
        <v>19</v>
      </c>
      <c r="X836" t="s">
        <v>903</v>
      </c>
      <c r="Y836" s="1"/>
      <c r="Z836" s="1"/>
      <c r="AA836" s="26"/>
    </row>
    <row r="837" spans="1:27" hidden="1" x14ac:dyDescent="0.2">
      <c r="B837" t="s">
        <v>638</v>
      </c>
      <c r="C837" t="s">
        <v>7</v>
      </c>
      <c r="D837" t="s">
        <v>6</v>
      </c>
      <c r="E837" t="s">
        <v>639</v>
      </c>
      <c r="F837" t="s">
        <v>3310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6">
        <f t="shared" si="29"/>
        <v>0</v>
      </c>
      <c r="U837" s="1"/>
      <c r="V837" t="s">
        <v>903</v>
      </c>
      <c r="W837">
        <v>19</v>
      </c>
      <c r="X837" t="s">
        <v>903</v>
      </c>
      <c r="Y837" s="1"/>
      <c r="Z837" s="1"/>
      <c r="AA837" s="26"/>
    </row>
    <row r="838" spans="1:27" x14ac:dyDescent="0.2">
      <c r="A838">
        <v>154</v>
      </c>
      <c r="B838" t="s">
        <v>638</v>
      </c>
      <c r="C838" t="s">
        <v>13</v>
      </c>
      <c r="D838" t="s">
        <v>13</v>
      </c>
      <c r="E838" t="s">
        <v>639</v>
      </c>
      <c r="F838" t="s">
        <v>3311</v>
      </c>
      <c r="G838" s="11">
        <v>-137979</v>
      </c>
      <c r="H838" s="11">
        <v>-137787</v>
      </c>
      <c r="I838" s="11">
        <v>-128621</v>
      </c>
      <c r="J838" s="11">
        <v>-144912</v>
      </c>
      <c r="K838" s="11">
        <v>-196438</v>
      </c>
      <c r="L838" s="11">
        <v>-137979</v>
      </c>
      <c r="M838" s="11">
        <v>-136157</v>
      </c>
      <c r="N838" s="11">
        <v>-106343</v>
      </c>
      <c r="O838" s="11">
        <v>-151730</v>
      </c>
      <c r="P838" s="11">
        <v>-82584</v>
      </c>
      <c r="Q838" s="11">
        <v>-107363</v>
      </c>
      <c r="R838" s="11">
        <v>-107218</v>
      </c>
      <c r="S838" s="11">
        <v>-206392</v>
      </c>
      <c r="T838" s="6">
        <f t="shared" si="29"/>
        <v>-134109.79166666666</v>
      </c>
      <c r="U838" s="1">
        <v>0</v>
      </c>
      <c r="V838" t="s">
        <v>903</v>
      </c>
      <c r="W838">
        <v>19</v>
      </c>
      <c r="X838" t="s">
        <v>903</v>
      </c>
      <c r="Y838" s="1">
        <v>4</v>
      </c>
      <c r="Z838" s="1" t="s">
        <v>5366</v>
      </c>
      <c r="AA838" s="26" t="str">
        <f t="shared" si="30"/>
        <v>0.4.CD.AA</v>
      </c>
    </row>
    <row r="839" spans="1:27" hidden="1" x14ac:dyDescent="0.2">
      <c r="B839" t="s">
        <v>640</v>
      </c>
      <c r="C839" t="s">
        <v>7</v>
      </c>
      <c r="D839" t="s">
        <v>4</v>
      </c>
      <c r="E839" t="s">
        <v>641</v>
      </c>
      <c r="F839" t="s">
        <v>3312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6">
        <f t="shared" si="29"/>
        <v>0</v>
      </c>
      <c r="U839" s="1"/>
      <c r="V839" t="s">
        <v>903</v>
      </c>
      <c r="W839">
        <v>19</v>
      </c>
      <c r="X839" t="s">
        <v>903</v>
      </c>
      <c r="Y839" s="1"/>
      <c r="Z839" s="1"/>
      <c r="AA839" s="26"/>
    </row>
    <row r="840" spans="1:27" x14ac:dyDescent="0.2">
      <c r="A840">
        <v>155</v>
      </c>
      <c r="B840" t="s">
        <v>640</v>
      </c>
      <c r="C840" t="s">
        <v>13</v>
      </c>
      <c r="D840" t="s">
        <v>13</v>
      </c>
      <c r="E840" t="s">
        <v>641</v>
      </c>
      <c r="F840" t="s">
        <v>3313</v>
      </c>
      <c r="G840" s="11">
        <v>-1064601.81</v>
      </c>
      <c r="H840" s="11">
        <v>-512919.23000000004</v>
      </c>
      <c r="I840" s="11">
        <v>-621357.74</v>
      </c>
      <c r="J840" s="11">
        <v>-1410069.45</v>
      </c>
      <c r="K840" s="11">
        <v>-487885.19</v>
      </c>
      <c r="L840" s="11">
        <v>-153792.61000000002</v>
      </c>
      <c r="M840" s="11">
        <v>-790878.57000000007</v>
      </c>
      <c r="N840" s="11">
        <v>-528138.49</v>
      </c>
      <c r="O840" s="11">
        <v>-329276.52</v>
      </c>
      <c r="P840" s="11">
        <v>-1279673.26</v>
      </c>
      <c r="Q840" s="11">
        <v>-382445.79</v>
      </c>
      <c r="R840" s="11">
        <v>-404166.08</v>
      </c>
      <c r="S840" s="11">
        <v>-1605484.3</v>
      </c>
      <c r="T840" s="6">
        <f t="shared" si="29"/>
        <v>-686303.8320833334</v>
      </c>
      <c r="U840" s="1">
        <v>0</v>
      </c>
      <c r="V840" t="s">
        <v>903</v>
      </c>
      <c r="W840">
        <v>19</v>
      </c>
      <c r="X840" t="s">
        <v>903</v>
      </c>
      <c r="Y840" s="1">
        <v>1</v>
      </c>
      <c r="Z840" s="1" t="s">
        <v>5370</v>
      </c>
      <c r="AA840" s="26" t="str">
        <f t="shared" si="30"/>
        <v>0.1.ED.AN</v>
      </c>
    </row>
    <row r="841" spans="1:27" x14ac:dyDescent="0.2">
      <c r="A841">
        <v>156</v>
      </c>
      <c r="B841" t="s">
        <v>642</v>
      </c>
      <c r="C841" t="s">
        <v>13</v>
      </c>
      <c r="D841" t="s">
        <v>13</v>
      </c>
      <c r="E841" t="s">
        <v>643</v>
      </c>
      <c r="F841" t="s">
        <v>3314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6">
        <f t="shared" si="29"/>
        <v>0</v>
      </c>
      <c r="U841" s="1">
        <v>0</v>
      </c>
      <c r="V841" t="s">
        <v>903</v>
      </c>
      <c r="W841">
        <v>19</v>
      </c>
      <c r="X841" t="s">
        <v>903</v>
      </c>
      <c r="Y841" s="1">
        <v>4</v>
      </c>
      <c r="Z841" s="1" t="s">
        <v>5366</v>
      </c>
      <c r="AA841" s="26" t="str">
        <f t="shared" si="30"/>
        <v>0.4.CD.AA</v>
      </c>
    </row>
    <row r="842" spans="1:27" x14ac:dyDescent="0.2">
      <c r="A842">
        <v>157</v>
      </c>
      <c r="B842" t="s">
        <v>644</v>
      </c>
      <c r="C842" t="s">
        <v>13</v>
      </c>
      <c r="D842" t="s">
        <v>13</v>
      </c>
      <c r="E842" t="s">
        <v>645</v>
      </c>
      <c r="F842" t="s">
        <v>3315</v>
      </c>
      <c r="G842" s="11">
        <v>0</v>
      </c>
      <c r="H842" s="11">
        <v>-33333.33</v>
      </c>
      <c r="I842" s="11">
        <v>-66666.66</v>
      </c>
      <c r="J842" s="11">
        <v>-99999.99</v>
      </c>
      <c r="K842" s="11">
        <v>-133333.32</v>
      </c>
      <c r="L842" s="11">
        <v>-166666.65</v>
      </c>
      <c r="M842" s="11">
        <v>-199999.98</v>
      </c>
      <c r="N842" s="11">
        <v>-233333.31</v>
      </c>
      <c r="O842" s="11">
        <v>-266666.64</v>
      </c>
      <c r="P842" s="11">
        <v>-299999.97000000003</v>
      </c>
      <c r="Q842" s="11">
        <v>-333333.3</v>
      </c>
      <c r="R842" s="11">
        <v>-366666.63</v>
      </c>
      <c r="S842" s="11">
        <v>0</v>
      </c>
      <c r="T842" s="6">
        <f t="shared" si="29"/>
        <v>-183333.31499999997</v>
      </c>
      <c r="U842" s="1">
        <v>0</v>
      </c>
      <c r="V842" t="s">
        <v>903</v>
      </c>
      <c r="W842">
        <v>19</v>
      </c>
      <c r="X842" t="s">
        <v>903</v>
      </c>
      <c r="Y842" s="1">
        <v>1</v>
      </c>
      <c r="Z842" s="1" t="s">
        <v>5370</v>
      </c>
      <c r="AA842" s="26" t="str">
        <f t="shared" si="30"/>
        <v>0.1.ED.AN</v>
      </c>
    </row>
    <row r="843" spans="1:27" x14ac:dyDescent="0.2">
      <c r="A843">
        <v>158</v>
      </c>
      <c r="B843" t="s">
        <v>646</v>
      </c>
      <c r="C843" t="s">
        <v>2</v>
      </c>
      <c r="D843" t="s">
        <v>3</v>
      </c>
      <c r="E843" t="s">
        <v>647</v>
      </c>
      <c r="F843" t="s">
        <v>3316</v>
      </c>
      <c r="G843" s="11">
        <v>-50</v>
      </c>
      <c r="H843" s="11">
        <v>-50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6">
        <f t="shared" si="29"/>
        <v>-6.25</v>
      </c>
      <c r="U843" s="1">
        <v>0</v>
      </c>
      <c r="V843" t="s">
        <v>903</v>
      </c>
      <c r="W843">
        <v>19</v>
      </c>
      <c r="X843" t="s">
        <v>903</v>
      </c>
      <c r="Y843" s="1">
        <v>4</v>
      </c>
      <c r="Z843" s="1" t="s">
        <v>5367</v>
      </c>
      <c r="AA843" s="26" t="str">
        <f t="shared" si="30"/>
        <v>0.4.CD.AN</v>
      </c>
    </row>
    <row r="844" spans="1:27" x14ac:dyDescent="0.2">
      <c r="A844">
        <v>159</v>
      </c>
      <c r="B844" t="s">
        <v>646</v>
      </c>
      <c r="C844" t="s">
        <v>13</v>
      </c>
      <c r="D844" t="s">
        <v>13</v>
      </c>
      <c r="E844" t="s">
        <v>647</v>
      </c>
      <c r="F844" t="s">
        <v>3317</v>
      </c>
      <c r="G844" s="11">
        <v>-27695.7</v>
      </c>
      <c r="H844" s="11">
        <v>-29440.07</v>
      </c>
      <c r="I844" s="11">
        <v>-22198.94</v>
      </c>
      <c r="J844" s="11">
        <v>-23812.14</v>
      </c>
      <c r="K844" s="11">
        <v>-22639.14</v>
      </c>
      <c r="L844" s="11">
        <v>-24131.82</v>
      </c>
      <c r="M844" s="11">
        <v>-17570.66</v>
      </c>
      <c r="N844" s="11">
        <v>-22925.96</v>
      </c>
      <c r="O844" s="11">
        <v>-21654.62</v>
      </c>
      <c r="P844" s="11">
        <v>-21487.3</v>
      </c>
      <c r="Q844" s="11">
        <v>-23867.93</v>
      </c>
      <c r="R844" s="11">
        <v>-43329.94</v>
      </c>
      <c r="S844" s="11">
        <v>-24172.23</v>
      </c>
      <c r="T844" s="6">
        <f t="shared" si="29"/>
        <v>-24916.040416666667</v>
      </c>
      <c r="U844" s="1">
        <v>0</v>
      </c>
      <c r="V844" t="s">
        <v>903</v>
      </c>
      <c r="W844">
        <v>19</v>
      </c>
      <c r="X844" t="s">
        <v>903</v>
      </c>
      <c r="Y844" s="1">
        <v>4</v>
      </c>
      <c r="Z844" s="1" t="s">
        <v>5367</v>
      </c>
      <c r="AA844" s="26" t="str">
        <f t="shared" si="30"/>
        <v>0.4.CD.AN</v>
      </c>
    </row>
    <row r="845" spans="1:27" hidden="1" x14ac:dyDescent="0.2">
      <c r="B845" t="s">
        <v>648</v>
      </c>
      <c r="C845" t="s">
        <v>13</v>
      </c>
      <c r="D845" t="s">
        <v>3</v>
      </c>
      <c r="E845" t="s">
        <v>649</v>
      </c>
      <c r="F845" t="s">
        <v>3318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6">
        <f t="shared" si="29"/>
        <v>0</v>
      </c>
      <c r="U845" s="1"/>
      <c r="V845" t="s">
        <v>903</v>
      </c>
      <c r="W845">
        <v>19</v>
      </c>
      <c r="X845" t="s">
        <v>903</v>
      </c>
      <c r="Y845" s="1"/>
      <c r="Z845" s="1"/>
      <c r="AA845" s="26"/>
    </row>
    <row r="846" spans="1:27" x14ac:dyDescent="0.2">
      <c r="A846">
        <v>160</v>
      </c>
      <c r="B846" t="s">
        <v>648</v>
      </c>
      <c r="C846" t="s">
        <v>13</v>
      </c>
      <c r="D846" t="s">
        <v>13</v>
      </c>
      <c r="E846" t="s">
        <v>649</v>
      </c>
      <c r="F846" t="s">
        <v>3319</v>
      </c>
      <c r="G846" s="11">
        <v>-23886.41</v>
      </c>
      <c r="H846" s="11">
        <v>-20630</v>
      </c>
      <c r="I846" s="11">
        <v>-17650</v>
      </c>
      <c r="J846" s="11">
        <v>-18635</v>
      </c>
      <c r="K846" s="11">
        <v>-15940</v>
      </c>
      <c r="L846" s="11">
        <v>-16325</v>
      </c>
      <c r="M846" s="11">
        <v>-13920</v>
      </c>
      <c r="N846" s="11">
        <v>-13807</v>
      </c>
      <c r="O846" s="11">
        <v>-13915</v>
      </c>
      <c r="P846" s="11">
        <v>-14500</v>
      </c>
      <c r="Q846" s="11">
        <v>-14000</v>
      </c>
      <c r="R846" s="11">
        <v>-16065</v>
      </c>
      <c r="S846" s="11">
        <v>-21804</v>
      </c>
      <c r="T846" s="6">
        <f t="shared" si="29"/>
        <v>-16519.350416666668</v>
      </c>
      <c r="U846" s="1">
        <v>0</v>
      </c>
      <c r="V846" t="s">
        <v>903</v>
      </c>
      <c r="W846">
        <v>19</v>
      </c>
      <c r="X846" t="s">
        <v>903</v>
      </c>
      <c r="Y846" s="1">
        <v>4</v>
      </c>
      <c r="Z846" s="1" t="s">
        <v>5367</v>
      </c>
      <c r="AA846" s="26" t="str">
        <f t="shared" si="30"/>
        <v>0.4.CD.AN</v>
      </c>
    </row>
    <row r="847" spans="1:27" x14ac:dyDescent="0.2">
      <c r="A847">
        <v>161</v>
      </c>
      <c r="B847" t="s">
        <v>650</v>
      </c>
      <c r="C847" t="s">
        <v>13</v>
      </c>
      <c r="D847" t="s">
        <v>13</v>
      </c>
      <c r="E847" t="s">
        <v>651</v>
      </c>
      <c r="F847" t="s">
        <v>3320</v>
      </c>
      <c r="G847" s="11">
        <v>-645.28</v>
      </c>
      <c r="H847" s="11">
        <v>39728.720000000001</v>
      </c>
      <c r="I847" s="11">
        <v>-166.95000000000002</v>
      </c>
      <c r="J847" s="11">
        <v>-1291.78</v>
      </c>
      <c r="K847" s="11">
        <v>-776.92000000000007</v>
      </c>
      <c r="L847" s="11">
        <v>18528.32</v>
      </c>
      <c r="M847" s="11">
        <v>-1112.3700000000001</v>
      </c>
      <c r="N847" s="11">
        <v>20175.38</v>
      </c>
      <c r="O847" s="11">
        <v>19272.93</v>
      </c>
      <c r="P847" s="11">
        <v>-1429.84</v>
      </c>
      <c r="Q847" s="11">
        <v>62377.98</v>
      </c>
      <c r="R847" s="11">
        <v>-1295.58</v>
      </c>
      <c r="S847" s="11">
        <v>-1838.68</v>
      </c>
      <c r="T847" s="6">
        <f t="shared" si="29"/>
        <v>12730.65916666667</v>
      </c>
      <c r="U847" s="1">
        <v>0</v>
      </c>
      <c r="V847" t="s">
        <v>903</v>
      </c>
      <c r="W847">
        <v>19</v>
      </c>
      <c r="X847" t="s">
        <v>903</v>
      </c>
      <c r="Y847" s="1">
        <v>4</v>
      </c>
      <c r="Z847" s="1" t="s">
        <v>5366</v>
      </c>
      <c r="AA847" s="26" t="str">
        <f t="shared" si="30"/>
        <v>0.4.CD.AA</v>
      </c>
    </row>
    <row r="848" spans="1:27" hidden="1" x14ac:dyDescent="0.2">
      <c r="B848" t="s">
        <v>1423</v>
      </c>
      <c r="C848" t="s">
        <v>13</v>
      </c>
      <c r="D848" t="s">
        <v>13</v>
      </c>
      <c r="E848" t="s">
        <v>1424</v>
      </c>
      <c r="F848" t="s">
        <v>3321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  <c r="T848" s="6">
        <f t="shared" si="29"/>
        <v>0</v>
      </c>
      <c r="U848" s="1"/>
      <c r="V848" t="s">
        <v>903</v>
      </c>
      <c r="W848">
        <v>19</v>
      </c>
      <c r="X848" t="s">
        <v>903</v>
      </c>
      <c r="Y848" s="1"/>
      <c r="Z848" s="1"/>
      <c r="AA848" s="26"/>
    </row>
    <row r="849" spans="1:27" hidden="1" x14ac:dyDescent="0.2">
      <c r="B849" t="s">
        <v>1425</v>
      </c>
      <c r="C849" t="s">
        <v>13</v>
      </c>
      <c r="D849" t="s">
        <v>13</v>
      </c>
      <c r="E849" t="s">
        <v>1426</v>
      </c>
      <c r="F849" t="s">
        <v>3322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6">
        <f t="shared" si="29"/>
        <v>0</v>
      </c>
      <c r="U849" s="1"/>
      <c r="V849" t="s">
        <v>903</v>
      </c>
      <c r="W849">
        <v>19</v>
      </c>
      <c r="X849" t="s">
        <v>903</v>
      </c>
      <c r="Y849" s="1"/>
      <c r="Z849" s="1"/>
      <c r="AA849" s="26"/>
    </row>
    <row r="850" spans="1:27" hidden="1" x14ac:dyDescent="0.2">
      <c r="B850" t="s">
        <v>1003</v>
      </c>
      <c r="C850" t="s">
        <v>13</v>
      </c>
      <c r="D850" t="s">
        <v>13</v>
      </c>
      <c r="E850" t="s">
        <v>1004</v>
      </c>
      <c r="F850" t="s">
        <v>3323</v>
      </c>
      <c r="G850" s="11">
        <v>-600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2338.8200000000002</v>
      </c>
      <c r="Q850" s="11">
        <v>-201.26</v>
      </c>
      <c r="R850" s="11">
        <v>0</v>
      </c>
      <c r="S850" s="11">
        <v>0</v>
      </c>
      <c r="T850" s="6">
        <f t="shared" si="29"/>
        <v>153.13000000000002</v>
      </c>
      <c r="U850" s="1">
        <v>40</v>
      </c>
      <c r="V850" t="s">
        <v>903</v>
      </c>
      <c r="W850">
        <v>19</v>
      </c>
      <c r="X850" t="s">
        <v>903</v>
      </c>
      <c r="Y850" s="1">
        <v>0</v>
      </c>
      <c r="Z850" s="1">
        <v>0</v>
      </c>
      <c r="AA850" s="26" t="str">
        <f t="shared" si="30"/>
        <v>40.0.0</v>
      </c>
    </row>
    <row r="851" spans="1:27" hidden="1" x14ac:dyDescent="0.2">
      <c r="B851" t="s">
        <v>1427</v>
      </c>
      <c r="C851" t="s">
        <v>13</v>
      </c>
      <c r="D851" t="s">
        <v>13</v>
      </c>
      <c r="E851" t="s">
        <v>1428</v>
      </c>
      <c r="F851" t="s">
        <v>3324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6">
        <f t="shared" si="29"/>
        <v>0</v>
      </c>
      <c r="U851" s="1"/>
      <c r="V851" t="s">
        <v>903</v>
      </c>
      <c r="W851">
        <v>19</v>
      </c>
      <c r="X851" t="s">
        <v>903</v>
      </c>
      <c r="Y851" s="1"/>
      <c r="Z851" s="1"/>
      <c r="AA851" s="26"/>
    </row>
    <row r="852" spans="1:27" hidden="1" x14ac:dyDescent="0.2">
      <c r="B852" t="s">
        <v>1005</v>
      </c>
      <c r="C852" t="s">
        <v>13</v>
      </c>
      <c r="D852" t="s">
        <v>13</v>
      </c>
      <c r="E852" t="s">
        <v>1006</v>
      </c>
      <c r="F852" t="s">
        <v>3325</v>
      </c>
      <c r="G852" s="11">
        <v>0.56000000000000005</v>
      </c>
      <c r="H852" s="11">
        <v>-50025698.880000003</v>
      </c>
      <c r="I852" s="11">
        <v>-40056249.700000003</v>
      </c>
      <c r="J852" s="11">
        <v>0.56000000000000005</v>
      </c>
      <c r="K852" s="11">
        <v>-49019776.869999997</v>
      </c>
      <c r="L852" s="11">
        <v>-37049312.969999999</v>
      </c>
      <c r="M852" s="11">
        <v>0.56000000000000005</v>
      </c>
      <c r="N852" s="11">
        <v>-50032246.25</v>
      </c>
      <c r="O852" s="11">
        <v>-25055345.550000001</v>
      </c>
      <c r="P852" s="11">
        <v>1.97</v>
      </c>
      <c r="Q852" s="11">
        <v>-50027914.560000002</v>
      </c>
      <c r="R852" s="11">
        <v>-50064437.170000002</v>
      </c>
      <c r="S852" s="11">
        <v>1.97</v>
      </c>
      <c r="T852" s="6">
        <f t="shared" si="29"/>
        <v>-29277581.466250006</v>
      </c>
      <c r="U852" s="1">
        <v>40</v>
      </c>
      <c r="V852" t="s">
        <v>903</v>
      </c>
      <c r="W852">
        <v>19</v>
      </c>
      <c r="X852" t="s">
        <v>903</v>
      </c>
      <c r="Y852" s="1">
        <v>0</v>
      </c>
      <c r="Z852" s="1">
        <v>0</v>
      </c>
      <c r="AA852" s="26" t="str">
        <f t="shared" si="30"/>
        <v>40.0.0</v>
      </c>
    </row>
    <row r="853" spans="1:27" hidden="1" x14ac:dyDescent="0.2">
      <c r="B853" t="s">
        <v>652</v>
      </c>
      <c r="C853" t="s">
        <v>13</v>
      </c>
      <c r="D853" t="s">
        <v>13</v>
      </c>
      <c r="E853" t="s">
        <v>653</v>
      </c>
      <c r="F853" t="s">
        <v>3326</v>
      </c>
      <c r="G853" s="11">
        <v>-3677.02</v>
      </c>
      <c r="H853" s="11">
        <v>-3202.06</v>
      </c>
      <c r="I853" s="11">
        <v>-2774.65</v>
      </c>
      <c r="J853" s="11">
        <v>-7199.1500000000005</v>
      </c>
      <c r="K853" s="11">
        <v>-3411.01</v>
      </c>
      <c r="L853" s="11">
        <v>-30328.04</v>
      </c>
      <c r="M853" s="11">
        <v>-3712.5</v>
      </c>
      <c r="N853" s="11">
        <v>-10500.960000000001</v>
      </c>
      <c r="O853" s="11">
        <v>-4515.8</v>
      </c>
      <c r="P853" s="11">
        <v>-1281.19</v>
      </c>
      <c r="Q853" s="11">
        <v>-2096.79</v>
      </c>
      <c r="R853" s="11">
        <v>-3562.01</v>
      </c>
      <c r="S853" s="11">
        <v>-104964.48</v>
      </c>
      <c r="T853" s="6">
        <f t="shared" si="29"/>
        <v>-10575.409166666666</v>
      </c>
      <c r="U853" s="1">
        <v>45</v>
      </c>
      <c r="V853" t="s">
        <v>903</v>
      </c>
      <c r="W853">
        <v>19</v>
      </c>
      <c r="X853" t="s">
        <v>903</v>
      </c>
      <c r="Y853" s="1">
        <v>0</v>
      </c>
      <c r="Z853" s="1">
        <v>0</v>
      </c>
      <c r="AA853" s="26" t="str">
        <f t="shared" si="30"/>
        <v>45.0.0</v>
      </c>
    </row>
    <row r="854" spans="1:27" hidden="1" x14ac:dyDescent="0.2">
      <c r="B854" t="s">
        <v>1429</v>
      </c>
      <c r="C854" t="s">
        <v>13</v>
      </c>
      <c r="D854" t="s">
        <v>13</v>
      </c>
      <c r="E854" t="s">
        <v>1430</v>
      </c>
      <c r="F854" t="s">
        <v>3327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  <c r="S854" s="11">
        <v>0</v>
      </c>
      <c r="T854" s="6">
        <f t="shared" si="29"/>
        <v>0</v>
      </c>
      <c r="U854" s="1"/>
      <c r="V854" t="s">
        <v>903</v>
      </c>
      <c r="W854">
        <v>19</v>
      </c>
      <c r="X854" t="s">
        <v>903</v>
      </c>
      <c r="Y854" s="1"/>
      <c r="Z854" s="1"/>
      <c r="AA854" s="26"/>
    </row>
    <row r="855" spans="1:27" hidden="1" x14ac:dyDescent="0.2">
      <c r="B855" t="s">
        <v>654</v>
      </c>
      <c r="C855" t="s">
        <v>13</v>
      </c>
      <c r="D855" t="s">
        <v>13</v>
      </c>
      <c r="E855" t="s">
        <v>655</v>
      </c>
      <c r="F855" t="s">
        <v>3328</v>
      </c>
      <c r="G855" s="11">
        <v>0.01</v>
      </c>
      <c r="H855" s="11">
        <v>0.01</v>
      </c>
      <c r="I855" s="11">
        <v>0.01</v>
      </c>
      <c r="J855" s="11">
        <v>0.01</v>
      </c>
      <c r="K855" s="11">
        <v>0.01</v>
      </c>
      <c r="L855" s="11">
        <v>0.01</v>
      </c>
      <c r="M855" s="11">
        <v>0.01</v>
      </c>
      <c r="N855" s="11">
        <v>0.01</v>
      </c>
      <c r="O855" s="11">
        <v>0.01</v>
      </c>
      <c r="P855" s="11">
        <v>0.01</v>
      </c>
      <c r="Q855" s="11">
        <v>0.01</v>
      </c>
      <c r="R855" s="11">
        <v>0.01</v>
      </c>
      <c r="S855" s="11">
        <v>0.01</v>
      </c>
      <c r="T855" s="6">
        <f t="shared" si="29"/>
        <v>9.9999999999999985E-3</v>
      </c>
      <c r="U855" s="1">
        <v>45</v>
      </c>
      <c r="V855" t="s">
        <v>903</v>
      </c>
      <c r="W855">
        <v>19</v>
      </c>
      <c r="X855" t="s">
        <v>903</v>
      </c>
      <c r="Y855" s="1">
        <v>0</v>
      </c>
      <c r="Z855" s="1">
        <v>0</v>
      </c>
      <c r="AA855" s="26" t="str">
        <f t="shared" si="30"/>
        <v>45.0.0</v>
      </c>
    </row>
    <row r="856" spans="1:27" x14ac:dyDescent="0.2">
      <c r="A856">
        <v>162</v>
      </c>
      <c r="B856" t="s">
        <v>656</v>
      </c>
      <c r="C856" t="s">
        <v>13</v>
      </c>
      <c r="D856" t="s">
        <v>13</v>
      </c>
      <c r="E856" t="s">
        <v>657</v>
      </c>
      <c r="F856" t="s">
        <v>3329</v>
      </c>
      <c r="G856" s="11">
        <v>-705946.1</v>
      </c>
      <c r="H856" s="11">
        <v>-705946.1</v>
      </c>
      <c r="I856" s="11">
        <v>-705946.1</v>
      </c>
      <c r="J856" s="11">
        <v>-705946.1</v>
      </c>
      <c r="K856" s="11">
        <v>-705946.1</v>
      </c>
      <c r="L856" s="11">
        <v>-705946.1</v>
      </c>
      <c r="M856" s="11">
        <v>-705946.1</v>
      </c>
      <c r="N856" s="11">
        <v>-705946.1</v>
      </c>
      <c r="O856" s="11">
        <v>-705946.1</v>
      </c>
      <c r="P856" s="11">
        <v>-705946.1</v>
      </c>
      <c r="Q856" s="11">
        <v>-705946.1</v>
      </c>
      <c r="R856" s="11">
        <v>-705946.1</v>
      </c>
      <c r="S856" s="11">
        <v>-705946.1</v>
      </c>
      <c r="T856" s="6">
        <f t="shared" si="29"/>
        <v>-705946.09999999974</v>
      </c>
      <c r="U856" s="1">
        <v>0</v>
      </c>
      <c r="V856" t="s">
        <v>903</v>
      </c>
      <c r="W856">
        <v>19</v>
      </c>
      <c r="X856" t="s">
        <v>903</v>
      </c>
      <c r="Y856" s="1">
        <v>1</v>
      </c>
      <c r="Z856" s="1" t="s">
        <v>5370</v>
      </c>
      <c r="AA856" s="26" t="str">
        <f t="shared" si="30"/>
        <v>0.1.ED.AN</v>
      </c>
    </row>
    <row r="857" spans="1:27" hidden="1" x14ac:dyDescent="0.2">
      <c r="B857" t="s">
        <v>1431</v>
      </c>
      <c r="C857" t="s">
        <v>13</v>
      </c>
      <c r="D857" t="s">
        <v>13</v>
      </c>
      <c r="E857" t="s">
        <v>1432</v>
      </c>
      <c r="F857" t="s">
        <v>3330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6">
        <f t="shared" si="29"/>
        <v>0</v>
      </c>
      <c r="U857" s="1"/>
      <c r="V857" t="s">
        <v>903</v>
      </c>
      <c r="W857">
        <v>19</v>
      </c>
      <c r="X857" t="s">
        <v>903</v>
      </c>
      <c r="Y857" s="1"/>
      <c r="Z857" s="1"/>
      <c r="AA857" s="26"/>
    </row>
    <row r="858" spans="1:27" hidden="1" x14ac:dyDescent="0.2">
      <c r="B858" t="s">
        <v>658</v>
      </c>
      <c r="C858" t="s">
        <v>9</v>
      </c>
      <c r="D858" t="s">
        <v>6</v>
      </c>
      <c r="E858" t="s">
        <v>659</v>
      </c>
      <c r="F858" t="s">
        <v>3331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6">
        <f t="shared" si="29"/>
        <v>0</v>
      </c>
      <c r="U858" s="1"/>
      <c r="V858" t="s">
        <v>903</v>
      </c>
      <c r="W858">
        <v>19</v>
      </c>
      <c r="X858" t="s">
        <v>903</v>
      </c>
      <c r="Y858" s="1"/>
      <c r="Z858" s="1"/>
      <c r="AA858" s="26"/>
    </row>
    <row r="859" spans="1:27" hidden="1" x14ac:dyDescent="0.2">
      <c r="B859" t="s">
        <v>658</v>
      </c>
      <c r="C859" t="s">
        <v>13</v>
      </c>
      <c r="D859" t="s">
        <v>13</v>
      </c>
      <c r="E859" t="s">
        <v>659</v>
      </c>
      <c r="F859" t="s">
        <v>3332</v>
      </c>
      <c r="G859" s="11">
        <v>-2438878.2400000002</v>
      </c>
      <c r="H859" s="11">
        <v>-2209929.38</v>
      </c>
      <c r="I859" s="11">
        <v>-2091641.69</v>
      </c>
      <c r="J859" s="11">
        <v>-2030542.29</v>
      </c>
      <c r="K859" s="11">
        <v>-2009462.49</v>
      </c>
      <c r="L859" s="11">
        <v>-1992211.71</v>
      </c>
      <c r="M859" s="11">
        <v>-1959401.83</v>
      </c>
      <c r="N859" s="11">
        <v>-1955508.44</v>
      </c>
      <c r="O859" s="11">
        <v>-1900684.2000000002</v>
      </c>
      <c r="P859" s="11">
        <v>-1871366.69</v>
      </c>
      <c r="Q859" s="11">
        <v>-1982192.08</v>
      </c>
      <c r="R859" s="11">
        <v>-2074829.14</v>
      </c>
      <c r="S859" s="11">
        <v>-2168241.94</v>
      </c>
      <c r="T859" s="6">
        <f t="shared" si="29"/>
        <v>-2031777.5025000004</v>
      </c>
      <c r="U859" s="1">
        <v>21</v>
      </c>
      <c r="V859" t="s">
        <v>903</v>
      </c>
      <c r="W859">
        <v>19</v>
      </c>
      <c r="X859" t="s">
        <v>903</v>
      </c>
      <c r="Y859" s="1">
        <v>0</v>
      </c>
      <c r="Z859" s="1">
        <v>0</v>
      </c>
      <c r="AA859" s="26" t="str">
        <f t="shared" si="30"/>
        <v>21.0.0</v>
      </c>
    </row>
    <row r="860" spans="1:27" hidden="1" x14ac:dyDescent="0.2">
      <c r="B860" t="s">
        <v>660</v>
      </c>
      <c r="C860" t="s">
        <v>2</v>
      </c>
      <c r="D860" t="s">
        <v>3</v>
      </c>
      <c r="E860" t="s">
        <v>661</v>
      </c>
      <c r="F860" t="s">
        <v>3333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6">
        <f t="shared" si="29"/>
        <v>0</v>
      </c>
      <c r="U860" s="1"/>
      <c r="V860" t="s">
        <v>903</v>
      </c>
      <c r="W860">
        <v>19</v>
      </c>
      <c r="X860" t="s">
        <v>903</v>
      </c>
      <c r="Y860" s="1"/>
      <c r="Z860" s="1"/>
      <c r="AA860" s="26"/>
    </row>
    <row r="861" spans="1:27" hidden="1" x14ac:dyDescent="0.2">
      <c r="B861" t="s">
        <v>660</v>
      </c>
      <c r="C861" t="s">
        <v>7</v>
      </c>
      <c r="D861" t="s">
        <v>13</v>
      </c>
      <c r="E861" t="s">
        <v>661</v>
      </c>
      <c r="F861" t="s">
        <v>3334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  <c r="S861" s="11">
        <v>0</v>
      </c>
      <c r="T861" s="6">
        <f t="shared" si="29"/>
        <v>0</v>
      </c>
      <c r="U861" s="1"/>
      <c r="V861" t="s">
        <v>903</v>
      </c>
      <c r="W861">
        <v>19</v>
      </c>
      <c r="X861" t="s">
        <v>903</v>
      </c>
      <c r="Y861" s="1"/>
      <c r="Z861" s="1"/>
      <c r="AA861" s="26"/>
    </row>
    <row r="862" spans="1:27" hidden="1" x14ac:dyDescent="0.2">
      <c r="B862" t="s">
        <v>660</v>
      </c>
      <c r="C862" t="s">
        <v>13</v>
      </c>
      <c r="D862" t="s">
        <v>13</v>
      </c>
      <c r="E862" t="s">
        <v>661</v>
      </c>
      <c r="F862" t="s">
        <v>3335</v>
      </c>
      <c r="G862" s="11">
        <v>-250200.99</v>
      </c>
      <c r="H862" s="11">
        <v>-251181.18</v>
      </c>
      <c r="I862" s="11">
        <v>-249660.99</v>
      </c>
      <c r="J862" s="11">
        <v>-369630.77</v>
      </c>
      <c r="K862" s="11">
        <v>-351205.99</v>
      </c>
      <c r="L862" s="11">
        <v>-355406.85000000003</v>
      </c>
      <c r="M862" s="11">
        <v>-357602.96</v>
      </c>
      <c r="N862" s="11">
        <v>-355894.82</v>
      </c>
      <c r="O862" s="11">
        <v>-362987.47000000003</v>
      </c>
      <c r="P862" s="11">
        <v>-479641.68</v>
      </c>
      <c r="Q862" s="11">
        <v>-494891.14</v>
      </c>
      <c r="R862" s="11">
        <v>-675308.3</v>
      </c>
      <c r="S862" s="11">
        <v>-531012.80000000005</v>
      </c>
      <c r="T862" s="6">
        <f t="shared" si="29"/>
        <v>-391168.25374999997</v>
      </c>
      <c r="U862" s="1">
        <v>21</v>
      </c>
      <c r="V862" t="s">
        <v>903</v>
      </c>
      <c r="W862">
        <v>19</v>
      </c>
      <c r="X862" t="s">
        <v>903</v>
      </c>
      <c r="Y862" s="1">
        <v>0</v>
      </c>
      <c r="Z862" s="1">
        <v>0</v>
      </c>
      <c r="AA862" s="26" t="str">
        <f t="shared" si="30"/>
        <v>21.0.0</v>
      </c>
    </row>
    <row r="863" spans="1:27" hidden="1" x14ac:dyDescent="0.2">
      <c r="B863" t="s">
        <v>662</v>
      </c>
      <c r="C863" t="s">
        <v>13</v>
      </c>
      <c r="D863" t="s">
        <v>4</v>
      </c>
      <c r="E863" t="s">
        <v>663</v>
      </c>
      <c r="F863" t="s">
        <v>3336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6">
        <f t="shared" si="29"/>
        <v>0</v>
      </c>
      <c r="U863" s="1"/>
      <c r="V863" t="s">
        <v>903</v>
      </c>
      <c r="W863">
        <v>19</v>
      </c>
      <c r="X863" t="s">
        <v>903</v>
      </c>
      <c r="Y863" s="1"/>
      <c r="Z863" s="1"/>
      <c r="AA863" s="26"/>
    </row>
    <row r="864" spans="1:27" hidden="1" x14ac:dyDescent="0.2">
      <c r="B864" t="s">
        <v>662</v>
      </c>
      <c r="C864" t="s">
        <v>13</v>
      </c>
      <c r="D864" t="s">
        <v>13</v>
      </c>
      <c r="E864" t="s">
        <v>663</v>
      </c>
      <c r="F864" t="s">
        <v>3337</v>
      </c>
      <c r="G864" s="11">
        <v>-114388.76000000001</v>
      </c>
      <c r="H864" s="11">
        <v>-128632.57</v>
      </c>
      <c r="I864" s="11">
        <v>-62756.07</v>
      </c>
      <c r="J864" s="11">
        <v>-50256.520000000004</v>
      </c>
      <c r="K864" s="11">
        <v>1900</v>
      </c>
      <c r="L864" s="11">
        <v>-1250</v>
      </c>
      <c r="M864" s="11">
        <v>-158596.20000000001</v>
      </c>
      <c r="N864" s="11">
        <v>-216287.68</v>
      </c>
      <c r="O864" s="11">
        <v>-121418.03</v>
      </c>
      <c r="P864" s="11">
        <v>-39153.33</v>
      </c>
      <c r="Q864" s="11">
        <v>25595.100000000002</v>
      </c>
      <c r="R864" s="11">
        <v>-2364.69</v>
      </c>
      <c r="S864" s="11">
        <v>-372637.3</v>
      </c>
      <c r="T864" s="6">
        <f t="shared" si="29"/>
        <v>-83061.085000000006</v>
      </c>
      <c r="U864" s="1">
        <v>21</v>
      </c>
      <c r="V864" t="s">
        <v>903</v>
      </c>
      <c r="W864">
        <v>19</v>
      </c>
      <c r="X864" t="s">
        <v>903</v>
      </c>
      <c r="Y864" s="1">
        <v>0</v>
      </c>
      <c r="Z864" s="1">
        <v>0</v>
      </c>
      <c r="AA864" s="26" t="str">
        <f t="shared" si="30"/>
        <v>21.0.0</v>
      </c>
    </row>
    <row r="865" spans="1:27" hidden="1" x14ac:dyDescent="0.2">
      <c r="B865" t="s">
        <v>1007</v>
      </c>
      <c r="C865" t="s">
        <v>13</v>
      </c>
      <c r="D865" t="s">
        <v>13</v>
      </c>
      <c r="E865" t="s">
        <v>1008</v>
      </c>
      <c r="F865" t="s">
        <v>3338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-5000</v>
      </c>
      <c r="Q865" s="11">
        <v>-5000</v>
      </c>
      <c r="R865" s="11">
        <v>-5000</v>
      </c>
      <c r="S865" s="11">
        <v>0</v>
      </c>
      <c r="T865" s="6">
        <f t="shared" si="29"/>
        <v>-1250</v>
      </c>
      <c r="U865" s="1">
        <v>21</v>
      </c>
      <c r="V865" t="s">
        <v>903</v>
      </c>
      <c r="W865">
        <v>19</v>
      </c>
      <c r="X865" t="s">
        <v>903</v>
      </c>
      <c r="Y865" s="1">
        <v>0</v>
      </c>
      <c r="Z865" s="1">
        <v>0</v>
      </c>
      <c r="AA865" s="26" t="str">
        <f t="shared" si="30"/>
        <v>21.0.0</v>
      </c>
    </row>
    <row r="866" spans="1:27" hidden="1" x14ac:dyDescent="0.2">
      <c r="B866" t="s">
        <v>1433</v>
      </c>
      <c r="C866" t="s">
        <v>13</v>
      </c>
      <c r="D866" t="s">
        <v>13</v>
      </c>
      <c r="E866" t="s">
        <v>1434</v>
      </c>
      <c r="F866" t="s">
        <v>3339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  <c r="T866" s="6">
        <f t="shared" si="29"/>
        <v>0</v>
      </c>
      <c r="U866" s="1"/>
      <c r="V866" t="s">
        <v>903</v>
      </c>
      <c r="W866">
        <v>19</v>
      </c>
      <c r="X866" t="s">
        <v>903</v>
      </c>
      <c r="Y866" s="1"/>
      <c r="Z866" s="1"/>
      <c r="AA866" s="26"/>
    </row>
    <row r="867" spans="1:27" x14ac:dyDescent="0.2">
      <c r="A867">
        <v>163</v>
      </c>
      <c r="B867" t="s">
        <v>664</v>
      </c>
      <c r="C867" t="s">
        <v>13</v>
      </c>
      <c r="D867" t="s">
        <v>13</v>
      </c>
      <c r="E867" t="s">
        <v>665</v>
      </c>
      <c r="F867" t="s">
        <v>3340</v>
      </c>
      <c r="G867" s="11">
        <v>-519684.3</v>
      </c>
      <c r="H867" s="11">
        <v>-519684.3</v>
      </c>
      <c r="I867" s="11">
        <v>-519684.3</v>
      </c>
      <c r="J867" s="11">
        <v>-396614.21</v>
      </c>
      <c r="K867" s="11">
        <v>-396614.21</v>
      </c>
      <c r="L867" s="11">
        <v>-396614.21</v>
      </c>
      <c r="M867" s="11">
        <v>-399836.69</v>
      </c>
      <c r="N867" s="11">
        <v>-409836.69</v>
      </c>
      <c r="O867" s="11">
        <v>-409836.69</v>
      </c>
      <c r="P867" s="11">
        <v>-413085.38</v>
      </c>
      <c r="Q867" s="11">
        <v>-381409.04</v>
      </c>
      <c r="R867" s="11">
        <v>-318493.3</v>
      </c>
      <c r="S867" s="11">
        <v>-321376.53999999998</v>
      </c>
      <c r="T867" s="6">
        <f t="shared" si="29"/>
        <v>-415186.61999999994</v>
      </c>
      <c r="U867" s="1">
        <v>0</v>
      </c>
      <c r="V867" t="s">
        <v>903</v>
      </c>
      <c r="W867">
        <v>19</v>
      </c>
      <c r="X867" t="s">
        <v>903</v>
      </c>
      <c r="Y867" s="1">
        <v>1</v>
      </c>
      <c r="Z867" s="1" t="s">
        <v>5370</v>
      </c>
      <c r="AA867" s="26" t="str">
        <f t="shared" si="30"/>
        <v>0.1.ED.AN</v>
      </c>
    </row>
    <row r="868" spans="1:27" hidden="1" x14ac:dyDescent="0.2">
      <c r="B868" t="s">
        <v>666</v>
      </c>
      <c r="C868" t="s">
        <v>7</v>
      </c>
      <c r="D868" t="s">
        <v>5</v>
      </c>
      <c r="E868" t="s">
        <v>667</v>
      </c>
      <c r="F868" t="s">
        <v>3341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v>0</v>
      </c>
      <c r="R868" s="11">
        <v>0</v>
      </c>
      <c r="S868" s="11">
        <v>0</v>
      </c>
      <c r="T868" s="6">
        <f t="shared" si="29"/>
        <v>0</v>
      </c>
      <c r="U868" s="1"/>
      <c r="V868" t="s">
        <v>903</v>
      </c>
      <c r="W868">
        <v>19</v>
      </c>
      <c r="X868" t="s">
        <v>903</v>
      </c>
      <c r="Y868" s="1"/>
      <c r="Z868" s="1"/>
      <c r="AA868" s="26"/>
    </row>
    <row r="869" spans="1:27" x14ac:dyDescent="0.2">
      <c r="A869">
        <v>164</v>
      </c>
      <c r="B869" t="s">
        <v>666</v>
      </c>
      <c r="C869" t="s">
        <v>13</v>
      </c>
      <c r="D869" t="s">
        <v>13</v>
      </c>
      <c r="E869" t="s">
        <v>667</v>
      </c>
      <c r="F869" t="s">
        <v>3342</v>
      </c>
      <c r="G869" s="11">
        <v>758334.34</v>
      </c>
      <c r="H869" s="11">
        <v>-9318732.8000000007</v>
      </c>
      <c r="I869" s="11">
        <v>-16634617.800000001</v>
      </c>
      <c r="J869" s="11">
        <v>-22506412.800000001</v>
      </c>
      <c r="K869" s="11">
        <v>-14057555.800000001</v>
      </c>
      <c r="L869" s="11">
        <v>-21084933.800000001</v>
      </c>
      <c r="M869" s="11">
        <v>-9691486.8000000007</v>
      </c>
      <c r="N869" s="11">
        <v>-11987625.800000001</v>
      </c>
      <c r="O869" s="11">
        <v>-14221485.800000001</v>
      </c>
      <c r="P869" s="11">
        <v>6945071.2000000002</v>
      </c>
      <c r="Q869" s="11">
        <v>2547026.2000000002</v>
      </c>
      <c r="R869" s="11">
        <v>-3624210.8</v>
      </c>
      <c r="S869" s="11">
        <v>4863102.2</v>
      </c>
      <c r="T869" s="6">
        <f t="shared" si="29"/>
        <v>-9235353.8774999995</v>
      </c>
      <c r="U869" s="1">
        <v>0</v>
      </c>
      <c r="V869" t="s">
        <v>903</v>
      </c>
      <c r="W869">
        <v>19</v>
      </c>
      <c r="X869" t="s">
        <v>903</v>
      </c>
      <c r="Y869" s="1">
        <v>4</v>
      </c>
      <c r="Z869" s="1" t="s">
        <v>5366</v>
      </c>
      <c r="AA869" s="26" t="str">
        <f t="shared" si="30"/>
        <v>0.4.CD.AA</v>
      </c>
    </row>
    <row r="870" spans="1:27" hidden="1" x14ac:dyDescent="0.2">
      <c r="B870" t="s">
        <v>1435</v>
      </c>
      <c r="C870" t="s">
        <v>7</v>
      </c>
      <c r="D870" t="s">
        <v>4</v>
      </c>
      <c r="E870" t="s">
        <v>1436</v>
      </c>
      <c r="F870" t="s">
        <v>3343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0</v>
      </c>
      <c r="S870" s="11">
        <v>0</v>
      </c>
      <c r="T870" s="6">
        <f t="shared" si="29"/>
        <v>0</v>
      </c>
      <c r="U870" s="1"/>
      <c r="V870" t="s">
        <v>903</v>
      </c>
      <c r="W870">
        <v>19</v>
      </c>
      <c r="X870" t="s">
        <v>903</v>
      </c>
      <c r="Y870" s="1"/>
      <c r="Z870" s="1"/>
      <c r="AA870" s="26"/>
    </row>
    <row r="871" spans="1:27" hidden="1" x14ac:dyDescent="0.2">
      <c r="B871" t="s">
        <v>1435</v>
      </c>
      <c r="C871" t="s">
        <v>13</v>
      </c>
      <c r="D871" t="s">
        <v>13</v>
      </c>
      <c r="E871" t="s">
        <v>1436</v>
      </c>
      <c r="F871" t="s">
        <v>3344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  <c r="S871" s="11">
        <v>0</v>
      </c>
      <c r="T871" s="6">
        <f t="shared" si="29"/>
        <v>0</v>
      </c>
      <c r="U871" s="1"/>
      <c r="V871" t="s">
        <v>903</v>
      </c>
      <c r="W871">
        <v>19</v>
      </c>
      <c r="X871" t="s">
        <v>903</v>
      </c>
      <c r="Y871" s="1"/>
      <c r="Z871" s="1"/>
      <c r="AA871" s="26"/>
    </row>
    <row r="872" spans="1:27" x14ac:dyDescent="0.2">
      <c r="A872">
        <v>165</v>
      </c>
      <c r="B872" t="s">
        <v>668</v>
      </c>
      <c r="C872" t="s">
        <v>13</v>
      </c>
      <c r="D872" t="s">
        <v>13</v>
      </c>
      <c r="E872" t="s">
        <v>669</v>
      </c>
      <c r="F872" t="s">
        <v>3345</v>
      </c>
      <c r="G872" s="11">
        <v>-625583.28</v>
      </c>
      <c r="H872" s="11">
        <v>-848553.19000000006</v>
      </c>
      <c r="I872" s="11">
        <v>-1386132.19</v>
      </c>
      <c r="J872" s="11">
        <v>-1730602.19</v>
      </c>
      <c r="K872" s="11">
        <v>-1499634.19</v>
      </c>
      <c r="L872" s="11">
        <v>-2233645.19</v>
      </c>
      <c r="M872" s="11">
        <v>-1671021.19</v>
      </c>
      <c r="N872" s="11">
        <v>-1800330.19</v>
      </c>
      <c r="O872" s="11">
        <v>-1925653.19</v>
      </c>
      <c r="P872" s="11">
        <v>-930697.19000000006</v>
      </c>
      <c r="Q872" s="11">
        <v>-799052.19000000006</v>
      </c>
      <c r="R872" s="11">
        <v>-1148758.19</v>
      </c>
      <c r="S872" s="11">
        <v>-688258.19000000006</v>
      </c>
      <c r="T872" s="6">
        <f t="shared" si="29"/>
        <v>-1385916.6520833329</v>
      </c>
      <c r="U872" s="1">
        <v>0</v>
      </c>
      <c r="V872" t="s">
        <v>903</v>
      </c>
      <c r="W872">
        <v>19</v>
      </c>
      <c r="X872" t="s">
        <v>903</v>
      </c>
      <c r="Y872" s="1">
        <v>4</v>
      </c>
      <c r="Z872" s="1" t="s">
        <v>5366</v>
      </c>
      <c r="AA872" s="26" t="str">
        <f t="shared" si="30"/>
        <v>0.4.CD.AA</v>
      </c>
    </row>
    <row r="873" spans="1:27" hidden="1" x14ac:dyDescent="0.2">
      <c r="B873" t="s">
        <v>670</v>
      </c>
      <c r="C873" t="s">
        <v>2</v>
      </c>
      <c r="D873" t="s">
        <v>3</v>
      </c>
      <c r="E873" t="s">
        <v>671</v>
      </c>
      <c r="F873" t="s">
        <v>3346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1">
        <v>0</v>
      </c>
      <c r="R873" s="11">
        <v>0</v>
      </c>
      <c r="S873" s="11">
        <v>0</v>
      </c>
      <c r="T873" s="6">
        <f t="shared" si="29"/>
        <v>0</v>
      </c>
      <c r="U873" s="1"/>
      <c r="V873" t="s">
        <v>903</v>
      </c>
      <c r="W873">
        <v>19</v>
      </c>
      <c r="X873" t="s">
        <v>903</v>
      </c>
      <c r="Y873" s="1"/>
      <c r="Z873" s="1"/>
      <c r="AA873" s="26"/>
    </row>
    <row r="874" spans="1:27" hidden="1" x14ac:dyDescent="0.2">
      <c r="B874" t="s">
        <v>670</v>
      </c>
      <c r="C874" t="s">
        <v>2</v>
      </c>
      <c r="D874" t="s">
        <v>11</v>
      </c>
      <c r="E874" t="s">
        <v>671</v>
      </c>
      <c r="F874" t="s">
        <v>3347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v>0</v>
      </c>
      <c r="R874" s="11">
        <v>0</v>
      </c>
      <c r="S874" s="11">
        <v>0</v>
      </c>
      <c r="T874" s="6">
        <f t="shared" si="29"/>
        <v>0</v>
      </c>
      <c r="U874" s="1"/>
      <c r="V874" t="s">
        <v>903</v>
      </c>
      <c r="W874">
        <v>19</v>
      </c>
      <c r="X874" t="s">
        <v>903</v>
      </c>
      <c r="Y874" s="1"/>
      <c r="Z874" s="1"/>
      <c r="AA874" s="26"/>
    </row>
    <row r="875" spans="1:27" x14ac:dyDescent="0.2">
      <c r="A875">
        <v>166</v>
      </c>
      <c r="B875" t="s">
        <v>670</v>
      </c>
      <c r="C875" t="s">
        <v>2</v>
      </c>
      <c r="D875" t="s">
        <v>5</v>
      </c>
      <c r="E875" t="s">
        <v>671</v>
      </c>
      <c r="F875" t="s">
        <v>3348</v>
      </c>
      <c r="G875" s="11">
        <v>-2619.7800000000002</v>
      </c>
      <c r="H875" s="11">
        <v>-3619.78</v>
      </c>
      <c r="I875" s="11">
        <v>-4619.78</v>
      </c>
      <c r="J875" s="11">
        <v>-5619.78</v>
      </c>
      <c r="K875" s="11">
        <v>-6619.78</v>
      </c>
      <c r="L875" s="11">
        <v>-7619.78</v>
      </c>
      <c r="M875" s="11">
        <v>-8619.7800000000007</v>
      </c>
      <c r="N875" s="11">
        <v>-9619.7800000000007</v>
      </c>
      <c r="O875" s="11">
        <v>-10619.78</v>
      </c>
      <c r="P875" s="11">
        <v>-11619.78</v>
      </c>
      <c r="Q875" s="11">
        <v>-12619.78</v>
      </c>
      <c r="R875" s="11">
        <v>-13619.78</v>
      </c>
      <c r="S875" s="11">
        <v>-1901.44</v>
      </c>
      <c r="T875" s="6">
        <f t="shared" si="29"/>
        <v>-8089.8491666666669</v>
      </c>
      <c r="U875" s="1">
        <v>0</v>
      </c>
      <c r="V875" t="s">
        <v>903</v>
      </c>
      <c r="W875">
        <v>19</v>
      </c>
      <c r="X875" t="s">
        <v>903</v>
      </c>
      <c r="Y875" s="1">
        <v>4</v>
      </c>
      <c r="Z875" s="1" t="s">
        <v>5368</v>
      </c>
      <c r="AA875" s="26" t="str">
        <f t="shared" si="30"/>
        <v>0.4.CD.ID</v>
      </c>
    </row>
    <row r="876" spans="1:27" hidden="1" x14ac:dyDescent="0.2">
      <c r="B876" t="s">
        <v>670</v>
      </c>
      <c r="C876" t="s">
        <v>2</v>
      </c>
      <c r="D876" t="s">
        <v>8</v>
      </c>
      <c r="E876" t="s">
        <v>671</v>
      </c>
      <c r="F876" t="s">
        <v>3349</v>
      </c>
      <c r="G876" s="11">
        <v>0</v>
      </c>
      <c r="H876" s="11">
        <v>0</v>
      </c>
      <c r="I876" s="11">
        <v>0</v>
      </c>
      <c r="J876" s="11">
        <v>0</v>
      </c>
      <c r="K876" s="11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0</v>
      </c>
      <c r="Q876" s="11">
        <v>0</v>
      </c>
      <c r="R876" s="11">
        <v>0</v>
      </c>
      <c r="S876" s="11">
        <v>0</v>
      </c>
      <c r="T876" s="6">
        <f t="shared" si="29"/>
        <v>0</v>
      </c>
      <c r="U876" s="1"/>
      <c r="V876" t="s">
        <v>903</v>
      </c>
      <c r="W876">
        <v>19</v>
      </c>
      <c r="X876" t="s">
        <v>903</v>
      </c>
      <c r="Y876" s="1"/>
      <c r="Z876" s="1"/>
      <c r="AA876" s="26"/>
    </row>
    <row r="877" spans="1:27" hidden="1" x14ac:dyDescent="0.2">
      <c r="B877" t="s">
        <v>670</v>
      </c>
      <c r="C877" t="s">
        <v>2</v>
      </c>
      <c r="D877" t="s">
        <v>12</v>
      </c>
      <c r="E877" t="s">
        <v>671</v>
      </c>
      <c r="F877" t="s">
        <v>3350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6">
        <f t="shared" si="29"/>
        <v>0</v>
      </c>
      <c r="U877" s="1"/>
      <c r="V877" t="s">
        <v>903</v>
      </c>
      <c r="W877">
        <v>19</v>
      </c>
      <c r="X877" t="s">
        <v>903</v>
      </c>
      <c r="Y877" s="1"/>
      <c r="Z877" s="1"/>
      <c r="AA877" s="26"/>
    </row>
    <row r="878" spans="1:27" x14ac:dyDescent="0.2">
      <c r="A878">
        <v>167</v>
      </c>
      <c r="B878" t="s">
        <v>670</v>
      </c>
      <c r="C878" t="s">
        <v>2</v>
      </c>
      <c r="D878" t="s">
        <v>6</v>
      </c>
      <c r="E878" t="s">
        <v>671</v>
      </c>
      <c r="F878" t="s">
        <v>3351</v>
      </c>
      <c r="G878" s="11">
        <v>-13504.57</v>
      </c>
      <c r="H878" s="11">
        <v>-16159.07</v>
      </c>
      <c r="I878" s="11">
        <v>-19159.07</v>
      </c>
      <c r="J878" s="11">
        <v>-22159.07</v>
      </c>
      <c r="K878" s="11">
        <v>2755</v>
      </c>
      <c r="L878" s="11">
        <v>-245</v>
      </c>
      <c r="M878" s="11">
        <v>-16203.75</v>
      </c>
      <c r="N878" s="11">
        <v>-19203.75</v>
      </c>
      <c r="O878" s="11">
        <v>-22203.75</v>
      </c>
      <c r="P878" s="11">
        <v>-1616.92</v>
      </c>
      <c r="Q878" s="11">
        <v>-6470.07</v>
      </c>
      <c r="R878" s="11">
        <v>-9470.07</v>
      </c>
      <c r="S878" s="11">
        <v>-12470.07</v>
      </c>
      <c r="T878" s="6">
        <f t="shared" si="29"/>
        <v>-11926.903333333334</v>
      </c>
      <c r="U878" s="1">
        <v>0</v>
      </c>
      <c r="V878" t="s">
        <v>903</v>
      </c>
      <c r="W878">
        <v>19</v>
      </c>
      <c r="X878" t="s">
        <v>903</v>
      </c>
      <c r="Y878" s="1">
        <v>4</v>
      </c>
      <c r="Z878" s="1" t="s">
        <v>5369</v>
      </c>
      <c r="AA878" s="26" t="str">
        <f t="shared" si="30"/>
        <v>0.4.CD.WA</v>
      </c>
    </row>
    <row r="879" spans="1:27" hidden="1" x14ac:dyDescent="0.2">
      <c r="B879" t="s">
        <v>670</v>
      </c>
      <c r="C879" t="s">
        <v>7</v>
      </c>
      <c r="D879" t="s">
        <v>4</v>
      </c>
      <c r="E879" t="s">
        <v>671</v>
      </c>
      <c r="F879" t="s">
        <v>3352</v>
      </c>
      <c r="G879" s="11">
        <v>0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  <c r="S879" s="11">
        <v>0</v>
      </c>
      <c r="T879" s="6">
        <f t="shared" si="29"/>
        <v>0</v>
      </c>
      <c r="U879" s="1"/>
      <c r="V879" t="s">
        <v>903</v>
      </c>
      <c r="W879">
        <v>19</v>
      </c>
      <c r="X879" t="s">
        <v>903</v>
      </c>
      <c r="Y879" s="1"/>
      <c r="Z879" s="1"/>
      <c r="AA879" s="26"/>
    </row>
    <row r="880" spans="1:27" x14ac:dyDescent="0.2">
      <c r="A880">
        <v>168</v>
      </c>
      <c r="B880" t="s">
        <v>670</v>
      </c>
      <c r="C880" t="s">
        <v>7</v>
      </c>
      <c r="D880" t="s">
        <v>5</v>
      </c>
      <c r="E880" t="s">
        <v>671</v>
      </c>
      <c r="F880" t="s">
        <v>3353</v>
      </c>
      <c r="G880" s="11">
        <v>-3369253.76</v>
      </c>
      <c r="H880" s="11">
        <v>-3403669.25</v>
      </c>
      <c r="I880" s="11">
        <v>-4056916.57</v>
      </c>
      <c r="J880" s="11">
        <v>-4706264.6100000003</v>
      </c>
      <c r="K880" s="11">
        <v>-4636270.45</v>
      </c>
      <c r="L880" s="11">
        <v>-5280896.6100000003</v>
      </c>
      <c r="M880" s="11">
        <v>-3621723.9699999997</v>
      </c>
      <c r="N880" s="11">
        <v>-3559918.71</v>
      </c>
      <c r="O880" s="11">
        <v>-4257967.07</v>
      </c>
      <c r="P880" s="11">
        <v>-4911966.74</v>
      </c>
      <c r="Q880" s="11">
        <v>-4922055.33</v>
      </c>
      <c r="R880" s="11">
        <v>-5613367.8200000003</v>
      </c>
      <c r="S880" s="11">
        <v>-3726323.21</v>
      </c>
      <c r="T880" s="6">
        <f t="shared" si="29"/>
        <v>-4376567.1345833326</v>
      </c>
      <c r="U880" s="1">
        <v>0</v>
      </c>
      <c r="V880" t="s">
        <v>903</v>
      </c>
      <c r="W880">
        <v>19</v>
      </c>
      <c r="X880" t="s">
        <v>903</v>
      </c>
      <c r="Y880" s="1">
        <v>20</v>
      </c>
      <c r="Z880" s="1" t="s">
        <v>5371</v>
      </c>
      <c r="AA880" s="26" t="str">
        <f t="shared" si="30"/>
        <v>0.20.ED.ID</v>
      </c>
    </row>
    <row r="881" spans="1:27" x14ac:dyDescent="0.2">
      <c r="A881">
        <v>169</v>
      </c>
      <c r="B881" t="s">
        <v>670</v>
      </c>
      <c r="C881" t="s">
        <v>7</v>
      </c>
      <c r="D881" t="s">
        <v>8</v>
      </c>
      <c r="E881" t="s">
        <v>671</v>
      </c>
      <c r="F881" t="s">
        <v>3354</v>
      </c>
      <c r="G881" s="11">
        <v>-3880049.2</v>
      </c>
      <c r="H881" s="11">
        <v>-4395922.75</v>
      </c>
      <c r="I881" s="11">
        <v>-5154511.55</v>
      </c>
      <c r="J881" s="11">
        <v>-5915570.5</v>
      </c>
      <c r="K881" s="11">
        <v>-6437195.1900000004</v>
      </c>
      <c r="L881" s="11">
        <v>-3602178.8200000003</v>
      </c>
      <c r="M881" s="11">
        <v>-4403015.55</v>
      </c>
      <c r="N881" s="11">
        <v>-4795375.74</v>
      </c>
      <c r="O881" s="11">
        <v>-5520501.2599999998</v>
      </c>
      <c r="P881" s="11">
        <v>-6240203.7599999998</v>
      </c>
      <c r="Q881" s="11">
        <v>-6745275.96</v>
      </c>
      <c r="R881" s="11">
        <v>-3328881.01</v>
      </c>
      <c r="S881" s="11">
        <v>-4238682.6100000003</v>
      </c>
      <c r="T881" s="6">
        <f t="shared" si="29"/>
        <v>-5049833.1662499998</v>
      </c>
      <c r="U881" s="1">
        <v>0</v>
      </c>
      <c r="V881" t="s">
        <v>903</v>
      </c>
      <c r="W881">
        <v>19</v>
      </c>
      <c r="X881" t="s">
        <v>903</v>
      </c>
      <c r="Y881" s="1">
        <v>20</v>
      </c>
      <c r="Z881" s="1" t="s">
        <v>5372</v>
      </c>
      <c r="AA881" s="26" t="str">
        <f t="shared" si="30"/>
        <v>0.20.ED.MT</v>
      </c>
    </row>
    <row r="882" spans="1:27" x14ac:dyDescent="0.2">
      <c r="A882">
        <v>170</v>
      </c>
      <c r="B882" t="s">
        <v>670</v>
      </c>
      <c r="C882" t="s">
        <v>7</v>
      </c>
      <c r="D882" t="s">
        <v>12</v>
      </c>
      <c r="E882" t="s">
        <v>671</v>
      </c>
      <c r="F882" t="s">
        <v>3355</v>
      </c>
      <c r="G882" s="11">
        <v>1022573.52</v>
      </c>
      <c r="H882" s="11">
        <v>852144.6</v>
      </c>
      <c r="I882" s="11">
        <v>681715.68</v>
      </c>
      <c r="J882" s="11">
        <v>511286.76</v>
      </c>
      <c r="K882" s="11">
        <v>340857.84</v>
      </c>
      <c r="L882" s="11">
        <v>170428.92</v>
      </c>
      <c r="M882" s="11">
        <v>0</v>
      </c>
      <c r="N882" s="11">
        <v>-175499.67</v>
      </c>
      <c r="O882" s="11">
        <v>-350999.34</v>
      </c>
      <c r="P882" s="11">
        <v>-526499.01</v>
      </c>
      <c r="Q882" s="11">
        <v>-763997.84</v>
      </c>
      <c r="R882" s="11">
        <v>1197261.76</v>
      </c>
      <c r="S882" s="11">
        <v>1026224.36</v>
      </c>
      <c r="T882" s="6">
        <f t="shared" si="29"/>
        <v>246758.21999999997</v>
      </c>
      <c r="U882" s="1">
        <v>0</v>
      </c>
      <c r="V882" t="s">
        <v>903</v>
      </c>
      <c r="W882">
        <v>19</v>
      </c>
      <c r="X882" t="s">
        <v>903</v>
      </c>
      <c r="Y882" s="1">
        <v>20</v>
      </c>
      <c r="Z882" s="1" t="s">
        <v>5379</v>
      </c>
      <c r="AA882" s="26" t="str">
        <f t="shared" si="30"/>
        <v>0.20.ED.OR</v>
      </c>
    </row>
    <row r="883" spans="1:27" x14ac:dyDescent="0.2">
      <c r="A883">
        <v>171</v>
      </c>
      <c r="B883" t="s">
        <v>670</v>
      </c>
      <c r="C883" t="s">
        <v>7</v>
      </c>
      <c r="D883" t="s">
        <v>6</v>
      </c>
      <c r="E883" t="s">
        <v>671</v>
      </c>
      <c r="F883" t="s">
        <v>3356</v>
      </c>
      <c r="G883" s="11">
        <v>-11999710.810000001</v>
      </c>
      <c r="H883" s="11">
        <v>-12813543.710000001</v>
      </c>
      <c r="I883" s="11">
        <v>-13772438.210000001</v>
      </c>
      <c r="J883" s="11">
        <v>-14074058.970000001</v>
      </c>
      <c r="K883" s="11">
        <v>-10155876.060000001</v>
      </c>
      <c r="L883" s="11">
        <v>-10997173.460000001</v>
      </c>
      <c r="M883" s="11">
        <v>-12215389.630000001</v>
      </c>
      <c r="N883" s="11">
        <v>-12699406.220000001</v>
      </c>
      <c r="O883" s="11">
        <v>-14073330.83</v>
      </c>
      <c r="P883" s="11">
        <v>-10563879.08</v>
      </c>
      <c r="Q883" s="11">
        <v>-10814109.630000001</v>
      </c>
      <c r="R883" s="11">
        <v>-11926029.77</v>
      </c>
      <c r="S883" s="11">
        <v>-13566958.890000001</v>
      </c>
      <c r="T883" s="6">
        <f t="shared" si="29"/>
        <v>-12240714.201666666</v>
      </c>
      <c r="U883" s="1">
        <v>0</v>
      </c>
      <c r="V883" t="s">
        <v>903</v>
      </c>
      <c r="W883">
        <v>19</v>
      </c>
      <c r="X883" t="s">
        <v>903</v>
      </c>
      <c r="Y883" s="1">
        <v>20</v>
      </c>
      <c r="Z883" s="1" t="s">
        <v>5373</v>
      </c>
      <c r="AA883" s="26" t="str">
        <f t="shared" si="30"/>
        <v>0.20.ED.WA</v>
      </c>
    </row>
    <row r="884" spans="1:27" hidden="1" x14ac:dyDescent="0.2">
      <c r="B884" t="s">
        <v>670</v>
      </c>
      <c r="C884" t="s">
        <v>9</v>
      </c>
      <c r="D884" t="s">
        <v>11</v>
      </c>
      <c r="E884" t="s">
        <v>671</v>
      </c>
      <c r="F884" t="s">
        <v>3357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0</v>
      </c>
      <c r="R884" s="11">
        <v>0</v>
      </c>
      <c r="S884" s="11">
        <v>0</v>
      </c>
      <c r="T884" s="6">
        <f t="shared" si="29"/>
        <v>0</v>
      </c>
      <c r="U884" s="1"/>
      <c r="V884" t="s">
        <v>903</v>
      </c>
      <c r="W884">
        <v>19</v>
      </c>
      <c r="X884" t="s">
        <v>903</v>
      </c>
      <c r="Y884" s="1"/>
      <c r="Z884" s="1"/>
      <c r="AA884" s="26"/>
    </row>
    <row r="885" spans="1:27" x14ac:dyDescent="0.2">
      <c r="A885">
        <v>172</v>
      </c>
      <c r="B885" t="s">
        <v>670</v>
      </c>
      <c r="C885" t="s">
        <v>9</v>
      </c>
      <c r="D885" t="s">
        <v>5</v>
      </c>
      <c r="E885" t="s">
        <v>671</v>
      </c>
      <c r="F885" t="s">
        <v>3358</v>
      </c>
      <c r="G885" s="11">
        <v>-1421564.84</v>
      </c>
      <c r="H885" s="11">
        <v>-914473.32000000007</v>
      </c>
      <c r="I885" s="11">
        <v>-1165766.07</v>
      </c>
      <c r="J885" s="11">
        <v>-1390200.6400000001</v>
      </c>
      <c r="K885" s="11">
        <v>-1454731.03</v>
      </c>
      <c r="L885" s="11">
        <v>-1630282.5899999999</v>
      </c>
      <c r="M885" s="11">
        <v>-1237502.1499999999</v>
      </c>
      <c r="N885" s="11">
        <v>-1312626.81</v>
      </c>
      <c r="O885" s="11">
        <v>-1445888.28</v>
      </c>
      <c r="P885" s="11">
        <v>-1581781.31</v>
      </c>
      <c r="Q885" s="11">
        <v>-1717680.1600000001</v>
      </c>
      <c r="R885" s="11">
        <v>-1928557.99</v>
      </c>
      <c r="S885" s="11">
        <v>-1537530.01</v>
      </c>
      <c r="T885" s="6">
        <f t="shared" si="29"/>
        <v>-1438253.1479166669</v>
      </c>
      <c r="U885" s="1">
        <v>0</v>
      </c>
      <c r="V885" t="s">
        <v>903</v>
      </c>
      <c r="W885">
        <v>19</v>
      </c>
      <c r="X885" t="s">
        <v>903</v>
      </c>
      <c r="Y885" s="1">
        <v>20</v>
      </c>
      <c r="Z885" s="1" t="s">
        <v>5376</v>
      </c>
      <c r="AA885" s="26" t="str">
        <f t="shared" si="30"/>
        <v>0.20.GD.ID</v>
      </c>
    </row>
    <row r="886" spans="1:27" x14ac:dyDescent="0.2">
      <c r="A886">
        <v>173</v>
      </c>
      <c r="B886" t="s">
        <v>670</v>
      </c>
      <c r="C886" t="s">
        <v>9</v>
      </c>
      <c r="D886" t="s">
        <v>12</v>
      </c>
      <c r="E886" t="s">
        <v>671</v>
      </c>
      <c r="F886" t="s">
        <v>3359</v>
      </c>
      <c r="G886" s="11">
        <v>177657.2</v>
      </c>
      <c r="H886" s="11">
        <v>178714.05000000002</v>
      </c>
      <c r="I886" s="11">
        <v>-519480.35000000003</v>
      </c>
      <c r="J886" s="11">
        <v>-1073649.8799999999</v>
      </c>
      <c r="K886" s="11">
        <v>-66253.97</v>
      </c>
      <c r="L886" s="11">
        <v>-419405.98</v>
      </c>
      <c r="M886" s="11">
        <v>-1409422.95</v>
      </c>
      <c r="N886" s="11">
        <v>-991757.17</v>
      </c>
      <c r="O886" s="11">
        <v>-1268079.6299999999</v>
      </c>
      <c r="P886" s="11">
        <v>-1549194.1099999999</v>
      </c>
      <c r="Q886" s="11">
        <v>-1586267.77</v>
      </c>
      <c r="R886" s="11">
        <v>106403.08</v>
      </c>
      <c r="S886" s="11">
        <v>145024.22</v>
      </c>
      <c r="T886" s="6">
        <f t="shared" si="29"/>
        <v>-703087.8308333332</v>
      </c>
      <c r="U886" s="1">
        <v>0</v>
      </c>
      <c r="V886" t="s">
        <v>903</v>
      </c>
      <c r="W886">
        <v>19</v>
      </c>
      <c r="X886" t="s">
        <v>903</v>
      </c>
      <c r="Y886" s="1">
        <v>20</v>
      </c>
      <c r="Z886" s="1" t="s">
        <v>5377</v>
      </c>
      <c r="AA886" s="26" t="str">
        <f t="shared" si="30"/>
        <v>0.20.GD.OR</v>
      </c>
    </row>
    <row r="887" spans="1:27" x14ac:dyDescent="0.2">
      <c r="A887">
        <v>174</v>
      </c>
      <c r="B887" t="s">
        <v>670</v>
      </c>
      <c r="C887" t="s">
        <v>9</v>
      </c>
      <c r="D887" t="s">
        <v>6</v>
      </c>
      <c r="E887" t="s">
        <v>671</v>
      </c>
      <c r="F887" t="s">
        <v>3360</v>
      </c>
      <c r="G887" s="11">
        <v>-3456469.39</v>
      </c>
      <c r="H887" s="11">
        <v>-3994278.67</v>
      </c>
      <c r="I887" s="11">
        <v>-4369848.7699999996</v>
      </c>
      <c r="J887" s="11">
        <v>-4287569.5199999996</v>
      </c>
      <c r="K887" s="11">
        <v>-2778530.6</v>
      </c>
      <c r="L887" s="11">
        <v>-2743136.37</v>
      </c>
      <c r="M887" s="11">
        <v>-2940891.31</v>
      </c>
      <c r="N887" s="11">
        <v>-2889532.85</v>
      </c>
      <c r="O887" s="11">
        <v>-3061851.19</v>
      </c>
      <c r="P887" s="11">
        <v>-2167352.6800000002</v>
      </c>
      <c r="Q887" s="11">
        <v>-2584237.85</v>
      </c>
      <c r="R887" s="11">
        <v>-3283638.94</v>
      </c>
      <c r="S887" s="11">
        <v>-4413175.0199999996</v>
      </c>
      <c r="T887" s="6">
        <f t="shared" si="29"/>
        <v>-3252974.2462499999</v>
      </c>
      <c r="U887" s="1">
        <v>0</v>
      </c>
      <c r="V887" t="s">
        <v>903</v>
      </c>
      <c r="W887">
        <v>19</v>
      </c>
      <c r="X887" t="s">
        <v>903</v>
      </c>
      <c r="Y887" s="1">
        <v>20</v>
      </c>
      <c r="Z887" s="1" t="s">
        <v>5378</v>
      </c>
      <c r="AA887" s="26" t="str">
        <f t="shared" si="30"/>
        <v>0.20.GD.WA</v>
      </c>
    </row>
    <row r="888" spans="1:27" hidden="1" x14ac:dyDescent="0.2">
      <c r="B888" t="s">
        <v>670</v>
      </c>
      <c r="C888" t="s">
        <v>13</v>
      </c>
      <c r="D888" t="s">
        <v>5</v>
      </c>
      <c r="E888" t="s">
        <v>671</v>
      </c>
      <c r="F888" t="s">
        <v>3361</v>
      </c>
      <c r="G888" s="11">
        <v>0</v>
      </c>
      <c r="H888" s="11">
        <v>0</v>
      </c>
      <c r="I888" s="11">
        <v>0</v>
      </c>
      <c r="J888" s="11">
        <v>0</v>
      </c>
      <c r="K888" s="11">
        <v>0</v>
      </c>
      <c r="L888" s="11">
        <v>0</v>
      </c>
      <c r="M888" s="11">
        <v>0</v>
      </c>
      <c r="N888" s="11">
        <v>0</v>
      </c>
      <c r="O888" s="11">
        <v>0</v>
      </c>
      <c r="P888" s="11">
        <v>0</v>
      </c>
      <c r="Q888" s="11">
        <v>0</v>
      </c>
      <c r="R888" s="11">
        <v>0</v>
      </c>
      <c r="S888" s="11">
        <v>0</v>
      </c>
      <c r="T888" s="6">
        <f t="shared" ref="T888:T951" si="31">(G888+S888+SUM(H888:R888)*2)/24</f>
        <v>0</v>
      </c>
      <c r="U888" s="1"/>
      <c r="V888" t="s">
        <v>903</v>
      </c>
      <c r="W888">
        <v>19</v>
      </c>
      <c r="X888" t="s">
        <v>903</v>
      </c>
      <c r="Y888" s="1"/>
      <c r="Z888" s="1"/>
      <c r="AA888" s="26"/>
    </row>
    <row r="889" spans="1:27" hidden="1" x14ac:dyDescent="0.2">
      <c r="B889" t="s">
        <v>670</v>
      </c>
      <c r="C889" t="s">
        <v>13</v>
      </c>
      <c r="D889" t="s">
        <v>6</v>
      </c>
      <c r="E889" t="s">
        <v>671</v>
      </c>
      <c r="F889" t="s">
        <v>3362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0</v>
      </c>
      <c r="Q889" s="11">
        <v>0</v>
      </c>
      <c r="R889" s="11">
        <v>0</v>
      </c>
      <c r="S889" s="11">
        <v>0</v>
      </c>
      <c r="T889" s="6">
        <f t="shared" si="31"/>
        <v>0</v>
      </c>
      <c r="U889" s="1"/>
      <c r="V889" t="s">
        <v>903</v>
      </c>
      <c r="W889">
        <v>19</v>
      </c>
      <c r="X889" t="s">
        <v>903</v>
      </c>
      <c r="Y889" s="1"/>
      <c r="Z889" s="1"/>
      <c r="AA889" s="26"/>
    </row>
    <row r="890" spans="1:27" x14ac:dyDescent="0.2">
      <c r="A890">
        <v>175</v>
      </c>
      <c r="B890" t="s">
        <v>670</v>
      </c>
      <c r="C890" t="s">
        <v>13</v>
      </c>
      <c r="D890" t="s">
        <v>13</v>
      </c>
      <c r="E890" t="s">
        <v>671</v>
      </c>
      <c r="F890" t="s">
        <v>3363</v>
      </c>
      <c r="G890" s="11">
        <v>26138.18</v>
      </c>
      <c r="H890" s="11">
        <v>13826.49</v>
      </c>
      <c r="I890" s="11">
        <v>-7375.67</v>
      </c>
      <c r="J890" s="11">
        <v>-9132.68</v>
      </c>
      <c r="K890" s="11">
        <v>-8094.9000000000005</v>
      </c>
      <c r="L890" s="11">
        <v>-8447.4699999999993</v>
      </c>
      <c r="M890" s="11">
        <v>-8470.67</v>
      </c>
      <c r="N890" s="11">
        <v>-13300.84</v>
      </c>
      <c r="O890" s="11">
        <v>113088.7</v>
      </c>
      <c r="P890" s="11">
        <v>-10554.6</v>
      </c>
      <c r="Q890" s="11">
        <v>-135972.14000000001</v>
      </c>
      <c r="R890" s="11">
        <v>-13503.08</v>
      </c>
      <c r="S890" s="11">
        <v>3433.27</v>
      </c>
      <c r="T890" s="6">
        <f t="shared" si="31"/>
        <v>-6095.9279166666684</v>
      </c>
      <c r="U890" s="1">
        <v>0</v>
      </c>
      <c r="V890" t="s">
        <v>903</v>
      </c>
      <c r="W890">
        <v>19</v>
      </c>
      <c r="X890" t="s">
        <v>903</v>
      </c>
      <c r="Y890" s="1">
        <v>4</v>
      </c>
      <c r="Z890" s="1" t="s">
        <v>5366</v>
      </c>
      <c r="AA890" s="26" t="str">
        <f t="shared" ref="AA890:AA945" si="32">U890&amp;"."&amp;Y890&amp;"."&amp;Z890</f>
        <v>0.4.CD.AA</v>
      </c>
    </row>
    <row r="891" spans="1:27" x14ac:dyDescent="0.2">
      <c r="A891">
        <v>176</v>
      </c>
      <c r="B891" t="s">
        <v>1009</v>
      </c>
      <c r="C891" t="s">
        <v>13</v>
      </c>
      <c r="D891" t="s">
        <v>13</v>
      </c>
      <c r="E891" t="s">
        <v>1010</v>
      </c>
      <c r="F891" t="s">
        <v>3364</v>
      </c>
      <c r="G891" s="11">
        <v>0</v>
      </c>
      <c r="H891" s="11">
        <v>0</v>
      </c>
      <c r="I891" s="11">
        <v>0</v>
      </c>
      <c r="J891" s="11">
        <v>0</v>
      </c>
      <c r="K891" s="11">
        <v>0</v>
      </c>
      <c r="L891" s="11">
        <v>0</v>
      </c>
      <c r="M891" s="11">
        <v>0</v>
      </c>
      <c r="N891" s="11">
        <v>0</v>
      </c>
      <c r="O891" s="11">
        <v>0</v>
      </c>
      <c r="P891" s="11">
        <v>0</v>
      </c>
      <c r="Q891" s="11">
        <v>0</v>
      </c>
      <c r="R891" s="11">
        <v>0</v>
      </c>
      <c r="S891" s="11">
        <v>0</v>
      </c>
      <c r="T891" s="6">
        <f t="shared" si="31"/>
        <v>0</v>
      </c>
      <c r="U891" s="1">
        <v>0</v>
      </c>
      <c r="V891" t="s">
        <v>903</v>
      </c>
      <c r="W891">
        <v>19</v>
      </c>
      <c r="X891" t="s">
        <v>903</v>
      </c>
      <c r="Y891" s="1">
        <v>4</v>
      </c>
      <c r="Z891" s="1" t="s">
        <v>5367</v>
      </c>
      <c r="AA891" s="26" t="str">
        <f t="shared" si="32"/>
        <v>0.4.CD.AN</v>
      </c>
    </row>
    <row r="892" spans="1:27" hidden="1" x14ac:dyDescent="0.2">
      <c r="B892" t="s">
        <v>1437</v>
      </c>
      <c r="C892" t="s">
        <v>13</v>
      </c>
      <c r="D892" t="s">
        <v>13</v>
      </c>
      <c r="E892" t="s">
        <v>1438</v>
      </c>
      <c r="F892" t="s">
        <v>3365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  <c r="L892" s="11">
        <v>0</v>
      </c>
      <c r="M892" s="11">
        <v>0</v>
      </c>
      <c r="N892" s="11">
        <v>0</v>
      </c>
      <c r="O892" s="11">
        <v>0</v>
      </c>
      <c r="P892" s="11">
        <v>0</v>
      </c>
      <c r="Q892" s="11">
        <v>0</v>
      </c>
      <c r="R892" s="11">
        <v>0</v>
      </c>
      <c r="S892" s="11">
        <v>0</v>
      </c>
      <c r="T892" s="6">
        <f t="shared" si="31"/>
        <v>0</v>
      </c>
      <c r="U892" s="1"/>
      <c r="V892" t="s">
        <v>903</v>
      </c>
      <c r="W892">
        <v>19</v>
      </c>
      <c r="X892" t="s">
        <v>903</v>
      </c>
      <c r="Y892" s="1"/>
      <c r="Z892" s="1"/>
      <c r="AA892" s="26"/>
    </row>
    <row r="893" spans="1:27" hidden="1" x14ac:dyDescent="0.2">
      <c r="B893" t="s">
        <v>1439</v>
      </c>
      <c r="C893" t="s">
        <v>13</v>
      </c>
      <c r="D893" t="s">
        <v>13</v>
      </c>
      <c r="E893" t="s">
        <v>1440</v>
      </c>
      <c r="F893" t="s">
        <v>3366</v>
      </c>
      <c r="G893" s="11">
        <v>0</v>
      </c>
      <c r="H893" s="11">
        <v>0</v>
      </c>
      <c r="I893" s="11">
        <v>0</v>
      </c>
      <c r="J893" s="11">
        <v>0</v>
      </c>
      <c r="K893" s="11">
        <v>0</v>
      </c>
      <c r="L893" s="11">
        <v>0</v>
      </c>
      <c r="M893" s="11">
        <v>0</v>
      </c>
      <c r="N893" s="11">
        <v>0</v>
      </c>
      <c r="O893" s="11">
        <v>0</v>
      </c>
      <c r="P893" s="11">
        <v>0</v>
      </c>
      <c r="Q893" s="11">
        <v>0</v>
      </c>
      <c r="R893" s="11">
        <v>0</v>
      </c>
      <c r="S893" s="11">
        <v>0</v>
      </c>
      <c r="T893" s="6">
        <f t="shared" si="31"/>
        <v>0</v>
      </c>
      <c r="U893" s="1"/>
      <c r="V893" t="s">
        <v>903</v>
      </c>
      <c r="W893">
        <v>19</v>
      </c>
      <c r="X893" t="s">
        <v>903</v>
      </c>
      <c r="Y893" s="1"/>
      <c r="Z893" s="1"/>
      <c r="AA893" s="26"/>
    </row>
    <row r="894" spans="1:27" x14ac:dyDescent="0.2">
      <c r="A894">
        <v>177</v>
      </c>
      <c r="B894" t="s">
        <v>1011</v>
      </c>
      <c r="C894" t="s">
        <v>13</v>
      </c>
      <c r="D894" t="s">
        <v>13</v>
      </c>
      <c r="E894" t="s">
        <v>1012</v>
      </c>
      <c r="F894" t="s">
        <v>3367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v>0</v>
      </c>
      <c r="R894" s="11">
        <v>0</v>
      </c>
      <c r="S894" s="11">
        <v>0</v>
      </c>
      <c r="T894" s="6">
        <f t="shared" si="31"/>
        <v>0</v>
      </c>
      <c r="U894" s="1">
        <v>0</v>
      </c>
      <c r="V894" t="s">
        <v>903</v>
      </c>
      <c r="W894">
        <v>19</v>
      </c>
      <c r="X894" t="s">
        <v>903</v>
      </c>
      <c r="Y894" s="1">
        <v>1</v>
      </c>
      <c r="Z894" s="1" t="s">
        <v>5377</v>
      </c>
      <c r="AA894" s="26" t="str">
        <f t="shared" si="32"/>
        <v>0.1.GD.OR</v>
      </c>
    </row>
    <row r="895" spans="1:27" hidden="1" x14ac:dyDescent="0.2">
      <c r="B895" t="s">
        <v>1441</v>
      </c>
      <c r="C895" t="s">
        <v>13</v>
      </c>
      <c r="D895" t="s">
        <v>13</v>
      </c>
      <c r="E895" t="s">
        <v>1442</v>
      </c>
      <c r="F895" t="s">
        <v>3368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6">
        <f t="shared" si="31"/>
        <v>0</v>
      </c>
      <c r="U895" s="1"/>
      <c r="V895" t="s">
        <v>903</v>
      </c>
      <c r="W895">
        <v>19</v>
      </c>
      <c r="X895" t="s">
        <v>903</v>
      </c>
      <c r="Y895" s="1"/>
      <c r="Z895" s="1"/>
      <c r="AA895" s="26"/>
    </row>
    <row r="896" spans="1:27" x14ac:dyDescent="0.2">
      <c r="A896">
        <v>178</v>
      </c>
      <c r="B896" t="s">
        <v>672</v>
      </c>
      <c r="C896" t="s">
        <v>2</v>
      </c>
      <c r="D896" t="s">
        <v>6</v>
      </c>
      <c r="E896" t="s">
        <v>673</v>
      </c>
      <c r="F896" t="s">
        <v>3369</v>
      </c>
      <c r="G896" s="11">
        <v>0</v>
      </c>
      <c r="H896" s="11">
        <v>0</v>
      </c>
      <c r="I896" s="11">
        <v>0</v>
      </c>
      <c r="J896" s="11">
        <v>0</v>
      </c>
      <c r="K896" s="11">
        <v>0</v>
      </c>
      <c r="L896" s="11">
        <v>0</v>
      </c>
      <c r="M896" s="11">
        <v>0</v>
      </c>
      <c r="N896" s="11">
        <v>0</v>
      </c>
      <c r="O896" s="11">
        <v>0</v>
      </c>
      <c r="P896" s="11">
        <v>0</v>
      </c>
      <c r="Q896" s="11">
        <v>0</v>
      </c>
      <c r="R896" s="11">
        <v>-39.47</v>
      </c>
      <c r="S896" s="11">
        <v>0</v>
      </c>
      <c r="T896" s="6">
        <f t="shared" si="31"/>
        <v>-3.2891666666666666</v>
      </c>
      <c r="U896" s="1">
        <v>0</v>
      </c>
      <c r="V896" t="s">
        <v>903</v>
      </c>
      <c r="W896">
        <v>19</v>
      </c>
      <c r="X896" t="s">
        <v>903</v>
      </c>
      <c r="Y896" s="1">
        <v>4</v>
      </c>
      <c r="Z896" s="1" t="s">
        <v>5369</v>
      </c>
      <c r="AA896" s="29" t="str">
        <f t="shared" si="32"/>
        <v>0.4.CD.WA</v>
      </c>
    </row>
    <row r="897" spans="1:27" x14ac:dyDescent="0.2">
      <c r="A897">
        <v>179</v>
      </c>
      <c r="B897" t="s">
        <v>672</v>
      </c>
      <c r="C897" t="s">
        <v>13</v>
      </c>
      <c r="D897" t="s">
        <v>13</v>
      </c>
      <c r="E897" t="s">
        <v>673</v>
      </c>
      <c r="F897" t="s">
        <v>3370</v>
      </c>
      <c r="G897" s="11">
        <v>-49347.17</v>
      </c>
      <c r="H897" s="11">
        <v>-62037.69</v>
      </c>
      <c r="I897" s="11">
        <v>-49082.98</v>
      </c>
      <c r="J897" s="11">
        <v>-40039.020000000004</v>
      </c>
      <c r="K897" s="11">
        <v>-69980.180000000008</v>
      </c>
      <c r="L897" s="11">
        <v>-65005.340000000004</v>
      </c>
      <c r="M897" s="11">
        <v>-46525.06</v>
      </c>
      <c r="N897" s="11">
        <v>-62844.3</v>
      </c>
      <c r="O897" s="11">
        <v>-62811.99</v>
      </c>
      <c r="P897" s="11">
        <v>-47764.17</v>
      </c>
      <c r="Q897" s="11">
        <v>-55975.89</v>
      </c>
      <c r="R897" s="11">
        <v>-40968.300000000003</v>
      </c>
      <c r="S897" s="11">
        <v>-96430.53</v>
      </c>
      <c r="T897" s="6">
        <f t="shared" si="31"/>
        <v>-56326.980833333335</v>
      </c>
      <c r="U897" s="1">
        <v>0</v>
      </c>
      <c r="V897" t="s">
        <v>903</v>
      </c>
      <c r="W897">
        <v>19</v>
      </c>
      <c r="X897" t="s">
        <v>903</v>
      </c>
      <c r="Y897" s="1">
        <v>4</v>
      </c>
      <c r="Z897" s="1" t="s">
        <v>5366</v>
      </c>
      <c r="AA897" s="26" t="str">
        <f t="shared" si="32"/>
        <v>0.4.CD.AA</v>
      </c>
    </row>
    <row r="898" spans="1:27" hidden="1" x14ac:dyDescent="0.2">
      <c r="B898" t="s">
        <v>674</v>
      </c>
      <c r="C898" t="s">
        <v>9</v>
      </c>
      <c r="D898" t="s">
        <v>12</v>
      </c>
      <c r="E898" t="s">
        <v>675</v>
      </c>
      <c r="F898" t="s">
        <v>3371</v>
      </c>
      <c r="G898" s="11">
        <v>0</v>
      </c>
      <c r="H898" s="11">
        <v>0</v>
      </c>
      <c r="I898" s="11">
        <v>0</v>
      </c>
      <c r="J898" s="11">
        <v>0</v>
      </c>
      <c r="K898" s="11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6">
        <f t="shared" si="31"/>
        <v>0</v>
      </c>
      <c r="U898" s="1"/>
      <c r="V898" t="s">
        <v>903</v>
      </c>
      <c r="W898">
        <v>19</v>
      </c>
      <c r="X898" t="s">
        <v>903</v>
      </c>
      <c r="Y898" s="1"/>
      <c r="Z898" s="1"/>
      <c r="AA898" s="26"/>
    </row>
    <row r="899" spans="1:27" x14ac:dyDescent="0.2">
      <c r="A899">
        <v>180</v>
      </c>
      <c r="B899" t="s">
        <v>674</v>
      </c>
      <c r="C899" t="s">
        <v>13</v>
      </c>
      <c r="D899" t="s">
        <v>13</v>
      </c>
      <c r="E899" t="s">
        <v>675</v>
      </c>
      <c r="F899" t="s">
        <v>3372</v>
      </c>
      <c r="G899" s="11">
        <v>453449.74</v>
      </c>
      <c r="H899" s="11">
        <v>453449.74</v>
      </c>
      <c r="I899" s="11">
        <v>453449.74</v>
      </c>
      <c r="J899" s="11">
        <v>453449.74</v>
      </c>
      <c r="K899" s="11">
        <v>453449.74</v>
      </c>
      <c r="L899" s="11">
        <v>453449.74</v>
      </c>
      <c r="M899" s="11">
        <v>453449.74</v>
      </c>
      <c r="N899" s="11">
        <v>453449.74</v>
      </c>
      <c r="O899" s="11">
        <v>453449.74</v>
      </c>
      <c r="P899" s="11">
        <v>453449.74</v>
      </c>
      <c r="Q899" s="11">
        <v>453449.74</v>
      </c>
      <c r="R899" s="11">
        <v>453449.74</v>
      </c>
      <c r="S899" s="11">
        <v>105233.74</v>
      </c>
      <c r="T899" s="6">
        <f t="shared" si="31"/>
        <v>438940.74000000017</v>
      </c>
      <c r="U899" s="1">
        <v>0</v>
      </c>
      <c r="V899" t="s">
        <v>903</v>
      </c>
      <c r="W899">
        <v>19</v>
      </c>
      <c r="X899" t="s">
        <v>903</v>
      </c>
      <c r="Y899" s="1">
        <v>1</v>
      </c>
      <c r="Z899" s="1" t="s">
        <v>5377</v>
      </c>
      <c r="AA899" s="26" t="str">
        <f t="shared" si="32"/>
        <v>0.1.GD.OR</v>
      </c>
    </row>
    <row r="900" spans="1:27" x14ac:dyDescent="0.2">
      <c r="A900">
        <v>181</v>
      </c>
      <c r="B900" t="s">
        <v>676</v>
      </c>
      <c r="C900" t="s">
        <v>13</v>
      </c>
      <c r="D900" t="s">
        <v>13</v>
      </c>
      <c r="E900" t="s">
        <v>677</v>
      </c>
      <c r="F900" t="s">
        <v>3373</v>
      </c>
      <c r="G900" s="11">
        <v>70308</v>
      </c>
      <c r="H900" s="11">
        <v>70308</v>
      </c>
      <c r="I900" s="11">
        <v>70308</v>
      </c>
      <c r="J900" s="11">
        <v>70308</v>
      </c>
      <c r="K900" s="11">
        <v>70308</v>
      </c>
      <c r="L900" s="11">
        <v>70308</v>
      </c>
      <c r="M900" s="11">
        <v>70308</v>
      </c>
      <c r="N900" s="11">
        <v>70308</v>
      </c>
      <c r="O900" s="11">
        <v>70308</v>
      </c>
      <c r="P900" s="11">
        <v>70308</v>
      </c>
      <c r="Q900" s="11">
        <v>70308</v>
      </c>
      <c r="R900" s="11">
        <v>70308</v>
      </c>
      <c r="S900" s="11">
        <v>34911</v>
      </c>
      <c r="T900" s="6">
        <f t="shared" si="31"/>
        <v>68833.125</v>
      </c>
      <c r="U900" s="1">
        <v>0</v>
      </c>
      <c r="V900" t="s">
        <v>903</v>
      </c>
      <c r="W900">
        <v>19</v>
      </c>
      <c r="X900" t="s">
        <v>903</v>
      </c>
      <c r="Y900" s="1">
        <v>1</v>
      </c>
      <c r="Z900" s="1" t="s">
        <v>5377</v>
      </c>
      <c r="AA900" s="26" t="str">
        <f t="shared" si="32"/>
        <v>0.1.GD.OR</v>
      </c>
    </row>
    <row r="901" spans="1:27" hidden="1" x14ac:dyDescent="0.2">
      <c r="B901" t="s">
        <v>678</v>
      </c>
      <c r="C901" t="s">
        <v>13</v>
      </c>
      <c r="D901" t="s">
        <v>3</v>
      </c>
      <c r="E901" t="s">
        <v>679</v>
      </c>
      <c r="F901" t="s">
        <v>3374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6">
        <f t="shared" si="31"/>
        <v>0</v>
      </c>
      <c r="U901" s="1"/>
      <c r="V901" t="s">
        <v>903</v>
      </c>
      <c r="W901">
        <v>19</v>
      </c>
      <c r="X901" t="s">
        <v>903</v>
      </c>
      <c r="Y901" s="1"/>
      <c r="Z901" s="1"/>
      <c r="AA901" s="26"/>
    </row>
    <row r="902" spans="1:27" x14ac:dyDescent="0.2">
      <c r="A902">
        <v>182</v>
      </c>
      <c r="B902" t="s">
        <v>678</v>
      </c>
      <c r="C902" t="s">
        <v>13</v>
      </c>
      <c r="D902" t="s">
        <v>13</v>
      </c>
      <c r="E902" t="s">
        <v>679</v>
      </c>
      <c r="F902" t="s">
        <v>3375</v>
      </c>
      <c r="G902" s="11">
        <v>-11800854.970000001</v>
      </c>
      <c r="H902" s="11">
        <v>-13138657.65</v>
      </c>
      <c r="I902" s="11">
        <v>-18173852.789999999</v>
      </c>
      <c r="J902" s="11">
        <v>-23637467.09</v>
      </c>
      <c r="K902" s="11">
        <v>-22050520.559999999</v>
      </c>
      <c r="L902" s="11">
        <v>-26332330.670000002</v>
      </c>
      <c r="M902" s="11">
        <v>-13332310.800000001</v>
      </c>
      <c r="N902" s="11">
        <v>-14251888.85</v>
      </c>
      <c r="O902" s="11">
        <v>-18211482.030000001</v>
      </c>
      <c r="P902" s="11">
        <v>-23732332.07</v>
      </c>
      <c r="Q902" s="11">
        <v>-22209048.530000001</v>
      </c>
      <c r="R902" s="11">
        <v>-26359917.77</v>
      </c>
      <c r="S902" s="11">
        <v>-13015243.34</v>
      </c>
      <c r="T902" s="6">
        <f t="shared" si="31"/>
        <v>-19486488.16375</v>
      </c>
      <c r="U902" s="1">
        <v>0</v>
      </c>
      <c r="V902" t="s">
        <v>903</v>
      </c>
      <c r="W902">
        <v>19</v>
      </c>
      <c r="X902" t="s">
        <v>903</v>
      </c>
      <c r="Y902" s="1">
        <v>4</v>
      </c>
      <c r="Z902" s="1" t="s">
        <v>5366</v>
      </c>
      <c r="AA902" s="26" t="str">
        <f t="shared" si="32"/>
        <v>0.4.CD.AA</v>
      </c>
    </row>
    <row r="903" spans="1:27" x14ac:dyDescent="0.2">
      <c r="A903">
        <v>183</v>
      </c>
      <c r="B903" t="s">
        <v>680</v>
      </c>
      <c r="C903" t="s">
        <v>13</v>
      </c>
      <c r="D903" t="s">
        <v>13</v>
      </c>
      <c r="E903" t="s">
        <v>681</v>
      </c>
      <c r="F903" t="s">
        <v>3376</v>
      </c>
      <c r="G903" s="11">
        <v>-235950.62</v>
      </c>
      <c r="H903" s="11">
        <v>-86846.61</v>
      </c>
      <c r="I903" s="11">
        <v>-145457.20000000001</v>
      </c>
      <c r="J903" s="11">
        <v>-220725.68</v>
      </c>
      <c r="K903" s="11">
        <v>-67363.8</v>
      </c>
      <c r="L903" s="11">
        <v>-146783.97</v>
      </c>
      <c r="M903" s="11">
        <v>-239709.30000000002</v>
      </c>
      <c r="N903" s="11">
        <v>-90674.650000000009</v>
      </c>
      <c r="O903" s="11">
        <v>-183629.56</v>
      </c>
      <c r="P903" s="11">
        <v>-267806.33</v>
      </c>
      <c r="Q903" s="11">
        <v>-72006.7</v>
      </c>
      <c r="R903" s="11">
        <v>-112771.24</v>
      </c>
      <c r="S903" s="11">
        <v>-217427.39</v>
      </c>
      <c r="T903" s="6">
        <f t="shared" si="31"/>
        <v>-155038.67041666666</v>
      </c>
      <c r="U903" s="1">
        <v>0</v>
      </c>
      <c r="V903" t="s">
        <v>903</v>
      </c>
      <c r="W903">
        <v>19</v>
      </c>
      <c r="X903" t="s">
        <v>903</v>
      </c>
      <c r="Y903" s="1">
        <v>4</v>
      </c>
      <c r="Z903" s="1" t="s">
        <v>5366</v>
      </c>
      <c r="AA903" s="26" t="str">
        <f t="shared" si="32"/>
        <v>0.4.CD.AA</v>
      </c>
    </row>
    <row r="904" spans="1:27" x14ac:dyDescent="0.2">
      <c r="A904">
        <v>184</v>
      </c>
      <c r="B904" t="s">
        <v>682</v>
      </c>
      <c r="C904" t="s">
        <v>13</v>
      </c>
      <c r="D904" t="s">
        <v>13</v>
      </c>
      <c r="E904" t="s">
        <v>683</v>
      </c>
      <c r="F904" t="s">
        <v>3377</v>
      </c>
      <c r="G904" s="11">
        <v>-1892.3</v>
      </c>
      <c r="H904" s="11">
        <v>-1649.04</v>
      </c>
      <c r="I904" s="11">
        <v>-1517.75</v>
      </c>
      <c r="J904" s="11">
        <v>-1276.77</v>
      </c>
      <c r="K904" s="11">
        <v>-1270.3600000000001</v>
      </c>
      <c r="L904" s="11">
        <v>-1208.1600000000001</v>
      </c>
      <c r="M904" s="11">
        <v>-1248.93</v>
      </c>
      <c r="N904" s="11">
        <v>-1244.4100000000001</v>
      </c>
      <c r="O904" s="11">
        <v>-1211.31</v>
      </c>
      <c r="P904" s="11">
        <v>-1294.1500000000001</v>
      </c>
      <c r="Q904" s="11">
        <v>-1344.3700000000001</v>
      </c>
      <c r="R904" s="11">
        <v>-1383.03</v>
      </c>
      <c r="S904" s="11">
        <v>-1485.51</v>
      </c>
      <c r="T904" s="6">
        <f t="shared" si="31"/>
        <v>-1361.4320833333334</v>
      </c>
      <c r="U904" s="1">
        <v>0</v>
      </c>
      <c r="V904" t="s">
        <v>903</v>
      </c>
      <c r="W904">
        <v>19</v>
      </c>
      <c r="X904" t="s">
        <v>903</v>
      </c>
      <c r="Y904" s="1">
        <v>4</v>
      </c>
      <c r="Z904" s="1" t="s">
        <v>5366</v>
      </c>
      <c r="AA904" s="26" t="str">
        <f t="shared" si="32"/>
        <v>0.4.CD.AA</v>
      </c>
    </row>
    <row r="905" spans="1:27" hidden="1" x14ac:dyDescent="0.2">
      <c r="B905" t="s">
        <v>1443</v>
      </c>
      <c r="C905" t="s">
        <v>7</v>
      </c>
      <c r="D905" t="s">
        <v>5</v>
      </c>
      <c r="E905" t="s">
        <v>1444</v>
      </c>
      <c r="F905" t="s">
        <v>3378</v>
      </c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6">
        <f t="shared" si="31"/>
        <v>0</v>
      </c>
      <c r="U905" s="1"/>
      <c r="V905" t="s">
        <v>903</v>
      </c>
      <c r="W905">
        <v>19</v>
      </c>
      <c r="X905" t="s">
        <v>903</v>
      </c>
      <c r="Y905" s="1"/>
      <c r="Z905" s="1"/>
      <c r="AA905" s="26"/>
    </row>
    <row r="906" spans="1:27" hidden="1" x14ac:dyDescent="0.2">
      <c r="B906" t="s">
        <v>1443</v>
      </c>
      <c r="C906" t="s">
        <v>13</v>
      </c>
      <c r="D906" t="s">
        <v>13</v>
      </c>
      <c r="E906" t="s">
        <v>1444</v>
      </c>
      <c r="F906" t="s">
        <v>3379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-120742.2</v>
      </c>
      <c r="N906" s="11">
        <v>-120742.2</v>
      </c>
      <c r="O906" s="11">
        <v>-120742.2</v>
      </c>
      <c r="P906" s="11">
        <v>-102878.68000000001</v>
      </c>
      <c r="Q906" s="11">
        <v>-102878.68000000001</v>
      </c>
      <c r="R906" s="11">
        <v>-102878.68000000001</v>
      </c>
      <c r="S906" s="11">
        <v>-209909.99</v>
      </c>
      <c r="T906" s="6">
        <f t="shared" si="31"/>
        <v>-64651.469583333332</v>
      </c>
      <c r="U906" s="1">
        <v>50</v>
      </c>
      <c r="V906" t="s">
        <v>903</v>
      </c>
      <c r="W906">
        <v>19</v>
      </c>
      <c r="X906" t="s">
        <v>903</v>
      </c>
      <c r="Y906" s="1">
        <v>0</v>
      </c>
      <c r="Z906" s="1">
        <v>0</v>
      </c>
      <c r="AA906" s="26" t="str">
        <f t="shared" si="32"/>
        <v>50.0.0</v>
      </c>
    </row>
    <row r="907" spans="1:27" hidden="1" x14ac:dyDescent="0.2">
      <c r="B907" t="s">
        <v>684</v>
      </c>
      <c r="C907" t="s">
        <v>13</v>
      </c>
      <c r="D907" t="s">
        <v>13</v>
      </c>
      <c r="E907" t="s">
        <v>685</v>
      </c>
      <c r="F907" t="s">
        <v>3380</v>
      </c>
      <c r="G907" s="11">
        <v>0</v>
      </c>
      <c r="H907" s="11">
        <v>94723.57</v>
      </c>
      <c r="I907" s="11">
        <v>-18138552.690000001</v>
      </c>
      <c r="J907" s="11">
        <v>-230.91</v>
      </c>
      <c r="K907" s="11">
        <v>0</v>
      </c>
      <c r="L907" s="11">
        <v>-18282625.68</v>
      </c>
      <c r="M907" s="11">
        <v>0</v>
      </c>
      <c r="N907" s="11">
        <v>0</v>
      </c>
      <c r="O907" s="11">
        <v>-18297328.199999999</v>
      </c>
      <c r="P907" s="11">
        <v>0</v>
      </c>
      <c r="Q907" s="11">
        <v>0</v>
      </c>
      <c r="R907" s="11">
        <v>-18312969.52</v>
      </c>
      <c r="S907" s="11">
        <v>0</v>
      </c>
      <c r="T907" s="6">
        <f t="shared" si="31"/>
        <v>-6078081.9524999997</v>
      </c>
      <c r="U907" s="1">
        <v>2</v>
      </c>
      <c r="V907" t="s">
        <v>903</v>
      </c>
      <c r="W907">
        <v>19</v>
      </c>
      <c r="X907" t="s">
        <v>903</v>
      </c>
      <c r="Y907" s="1">
        <v>0</v>
      </c>
      <c r="Z907" s="1">
        <v>0</v>
      </c>
      <c r="AA907" s="26" t="str">
        <f t="shared" si="32"/>
        <v>2.0.0</v>
      </c>
    </row>
    <row r="908" spans="1:27" hidden="1" x14ac:dyDescent="0.2">
      <c r="B908" t="s">
        <v>686</v>
      </c>
      <c r="C908" t="s">
        <v>2</v>
      </c>
      <c r="D908" t="s">
        <v>3</v>
      </c>
      <c r="E908" t="s">
        <v>687</v>
      </c>
      <c r="F908" t="s">
        <v>3381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0</v>
      </c>
      <c r="O908" s="11">
        <v>0</v>
      </c>
      <c r="P908" s="11">
        <v>0</v>
      </c>
      <c r="Q908" s="11">
        <v>0</v>
      </c>
      <c r="R908" s="11">
        <v>0</v>
      </c>
      <c r="S908" s="11">
        <v>0</v>
      </c>
      <c r="T908" s="6">
        <f t="shared" si="31"/>
        <v>0</v>
      </c>
      <c r="U908" s="1"/>
      <c r="V908" t="s">
        <v>903</v>
      </c>
      <c r="W908">
        <v>19</v>
      </c>
      <c r="X908" t="s">
        <v>903</v>
      </c>
      <c r="Y908" s="1"/>
      <c r="Z908" s="1"/>
      <c r="AA908" s="26"/>
    </row>
    <row r="909" spans="1:27" hidden="1" x14ac:dyDescent="0.2">
      <c r="B909" t="s">
        <v>686</v>
      </c>
      <c r="C909" t="s">
        <v>2</v>
      </c>
      <c r="D909" t="s">
        <v>6</v>
      </c>
      <c r="E909" t="s">
        <v>687</v>
      </c>
      <c r="F909" t="s">
        <v>3382</v>
      </c>
      <c r="G909" s="11">
        <v>0</v>
      </c>
      <c r="H909" s="11">
        <v>0</v>
      </c>
      <c r="I909" s="11">
        <v>0</v>
      </c>
      <c r="J909" s="11">
        <v>0</v>
      </c>
      <c r="K909" s="11">
        <v>0</v>
      </c>
      <c r="L909" s="11">
        <v>0</v>
      </c>
      <c r="M909" s="11">
        <v>0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6">
        <f t="shared" si="31"/>
        <v>0</v>
      </c>
      <c r="U909" s="1"/>
      <c r="V909" t="s">
        <v>903</v>
      </c>
      <c r="W909">
        <v>19</v>
      </c>
      <c r="X909" t="s">
        <v>903</v>
      </c>
      <c r="Y909" s="1"/>
      <c r="Z909" s="1"/>
      <c r="AA909" s="26"/>
    </row>
    <row r="910" spans="1:27" x14ac:dyDescent="0.2">
      <c r="A910">
        <v>185</v>
      </c>
      <c r="B910" t="s">
        <v>686</v>
      </c>
      <c r="C910" t="s">
        <v>13</v>
      </c>
      <c r="D910" t="s">
        <v>13</v>
      </c>
      <c r="E910" t="s">
        <v>687</v>
      </c>
      <c r="F910" t="s">
        <v>3383</v>
      </c>
      <c r="G910" s="11">
        <v>-86454.17</v>
      </c>
      <c r="H910" s="11">
        <v>-105515.68000000001</v>
      </c>
      <c r="I910" s="11">
        <v>-103616.69</v>
      </c>
      <c r="J910" s="11">
        <v>-1155080.47</v>
      </c>
      <c r="K910" s="11">
        <v>-86858.35</v>
      </c>
      <c r="L910" s="11">
        <v>-105974.36</v>
      </c>
      <c r="M910" s="11">
        <v>-106969.29000000001</v>
      </c>
      <c r="N910" s="11">
        <v>-86867.36</v>
      </c>
      <c r="O910" s="11">
        <v>-1245521.46</v>
      </c>
      <c r="P910" s="11">
        <v>-97957.58</v>
      </c>
      <c r="Q910" s="11">
        <v>-87979.24</v>
      </c>
      <c r="R910" s="11">
        <v>-112466.7</v>
      </c>
      <c r="S910" s="11">
        <v>-90228.06</v>
      </c>
      <c r="T910" s="6">
        <f t="shared" si="31"/>
        <v>-281929.0245833334</v>
      </c>
      <c r="U910" s="1">
        <v>0</v>
      </c>
      <c r="V910" t="s">
        <v>903</v>
      </c>
      <c r="W910">
        <v>19</v>
      </c>
      <c r="X910" t="s">
        <v>903</v>
      </c>
      <c r="Y910" s="1">
        <v>4</v>
      </c>
      <c r="Z910" s="1" t="s">
        <v>5366</v>
      </c>
      <c r="AA910" s="26" t="str">
        <f t="shared" si="32"/>
        <v>0.4.CD.AA</v>
      </c>
    </row>
    <row r="911" spans="1:27" x14ac:dyDescent="0.2">
      <c r="A911">
        <v>186</v>
      </c>
      <c r="B911" t="s">
        <v>688</v>
      </c>
      <c r="C911" t="s">
        <v>2</v>
      </c>
      <c r="D911" t="s">
        <v>3</v>
      </c>
      <c r="E911" t="s">
        <v>689</v>
      </c>
      <c r="F911" t="s">
        <v>3384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0</v>
      </c>
      <c r="N911" s="11">
        <v>0</v>
      </c>
      <c r="O911" s="11">
        <v>0</v>
      </c>
      <c r="P911" s="11">
        <v>0</v>
      </c>
      <c r="Q911" s="11">
        <v>0</v>
      </c>
      <c r="R911" s="11">
        <v>-503.90000000000003</v>
      </c>
      <c r="S911" s="11">
        <v>-10.620000000000001</v>
      </c>
      <c r="T911" s="6">
        <f t="shared" si="31"/>
        <v>-42.43416666666667</v>
      </c>
      <c r="U911" s="1">
        <v>0</v>
      </c>
      <c r="V911" t="s">
        <v>903</v>
      </c>
      <c r="W911">
        <v>19</v>
      </c>
      <c r="X911" t="s">
        <v>903</v>
      </c>
      <c r="Y911" s="1">
        <v>4</v>
      </c>
      <c r="Z911" s="1" t="s">
        <v>5366</v>
      </c>
      <c r="AA911" s="26" t="str">
        <f t="shared" si="32"/>
        <v>0.4.CD.AA</v>
      </c>
    </row>
    <row r="912" spans="1:27" x14ac:dyDescent="0.2">
      <c r="A912">
        <v>187</v>
      </c>
      <c r="B912" t="s">
        <v>688</v>
      </c>
      <c r="C912" t="s">
        <v>2</v>
      </c>
      <c r="D912" t="s">
        <v>5</v>
      </c>
      <c r="E912" t="s">
        <v>689</v>
      </c>
      <c r="F912" t="s">
        <v>3385</v>
      </c>
      <c r="G912" s="11">
        <v>-1.6300000000000001</v>
      </c>
      <c r="H912" s="11">
        <v>-1.6300000000000001</v>
      </c>
      <c r="I912" s="11">
        <v>-4.51</v>
      </c>
      <c r="J912" s="11">
        <v>0.01</v>
      </c>
      <c r="K912" s="11">
        <v>0.01</v>
      </c>
      <c r="L912" s="11">
        <v>0.01</v>
      </c>
      <c r="M912" s="11">
        <v>-12.450000000000001</v>
      </c>
      <c r="N912" s="11">
        <v>0</v>
      </c>
      <c r="O912" s="11">
        <v>0</v>
      </c>
      <c r="P912" s="11">
        <v>0</v>
      </c>
      <c r="Q912" s="11">
        <v>0</v>
      </c>
      <c r="R912" s="11">
        <v>-5.66</v>
      </c>
      <c r="S912" s="11">
        <v>0</v>
      </c>
      <c r="T912" s="6">
        <f t="shared" si="31"/>
        <v>-2.0862500000000002</v>
      </c>
      <c r="U912" s="1">
        <v>0</v>
      </c>
      <c r="V912" t="s">
        <v>903</v>
      </c>
      <c r="W912">
        <v>19</v>
      </c>
      <c r="X912" t="s">
        <v>903</v>
      </c>
      <c r="Y912" s="1">
        <v>4</v>
      </c>
      <c r="Z912" s="1" t="s">
        <v>5368</v>
      </c>
      <c r="AA912" s="26" t="str">
        <f t="shared" si="32"/>
        <v>0.4.CD.ID</v>
      </c>
    </row>
    <row r="913" spans="1:27" x14ac:dyDescent="0.2">
      <c r="A913">
        <v>188</v>
      </c>
      <c r="B913" t="s">
        <v>688</v>
      </c>
      <c r="C913" t="s">
        <v>2</v>
      </c>
      <c r="D913" t="s">
        <v>6</v>
      </c>
      <c r="E913" t="s">
        <v>689</v>
      </c>
      <c r="F913" t="s">
        <v>3386</v>
      </c>
      <c r="G913" s="11">
        <v>-10178.460000000001</v>
      </c>
      <c r="H913" s="11">
        <v>-2121.58</v>
      </c>
      <c r="I913" s="11">
        <v>-369.56</v>
      </c>
      <c r="J913" s="11">
        <v>-6906.6500000000005</v>
      </c>
      <c r="K913" s="11">
        <v>-5224.76</v>
      </c>
      <c r="L913" s="11">
        <v>-1675.58</v>
      </c>
      <c r="M913" s="11">
        <v>-1631.3400000000001</v>
      </c>
      <c r="N913" s="11">
        <v>-1772.1100000000001</v>
      </c>
      <c r="O913" s="11">
        <v>3526.4300000000003</v>
      </c>
      <c r="P913" s="11">
        <v>3531.42</v>
      </c>
      <c r="Q913" s="11">
        <v>3480.6800000000003</v>
      </c>
      <c r="R913" s="11">
        <v>7135.84</v>
      </c>
      <c r="S913" s="11">
        <v>-2124.9900000000002</v>
      </c>
      <c r="T913" s="6">
        <f t="shared" si="31"/>
        <v>-681.57791666666674</v>
      </c>
      <c r="U913" s="1">
        <v>0</v>
      </c>
      <c r="V913" t="s">
        <v>903</v>
      </c>
      <c r="W913">
        <v>19</v>
      </c>
      <c r="X913" t="s">
        <v>903</v>
      </c>
      <c r="Y913" s="1">
        <v>4</v>
      </c>
      <c r="Z913" s="1" t="s">
        <v>5369</v>
      </c>
      <c r="AA913" s="26" t="str">
        <f t="shared" si="32"/>
        <v>0.4.CD.WA</v>
      </c>
    </row>
    <row r="914" spans="1:27" hidden="1" x14ac:dyDescent="0.2">
      <c r="B914" t="s">
        <v>688</v>
      </c>
      <c r="C914" t="s">
        <v>7</v>
      </c>
      <c r="D914" t="s">
        <v>5</v>
      </c>
      <c r="E914" t="s">
        <v>689</v>
      </c>
      <c r="F914" t="s">
        <v>3387</v>
      </c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6">
        <f t="shared" si="31"/>
        <v>0</v>
      </c>
      <c r="U914" s="1"/>
      <c r="V914" t="s">
        <v>903</v>
      </c>
      <c r="W914">
        <v>19</v>
      </c>
      <c r="X914" t="s">
        <v>903</v>
      </c>
      <c r="Y914" s="1"/>
      <c r="Z914" s="1"/>
      <c r="AA914" s="26"/>
    </row>
    <row r="915" spans="1:27" hidden="1" x14ac:dyDescent="0.2">
      <c r="B915" t="s">
        <v>688</v>
      </c>
      <c r="C915" t="s">
        <v>9</v>
      </c>
      <c r="D915" t="s">
        <v>11</v>
      </c>
      <c r="E915" t="s">
        <v>689</v>
      </c>
      <c r="F915" t="s">
        <v>3388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6">
        <f t="shared" si="31"/>
        <v>0</v>
      </c>
      <c r="U915" s="1"/>
      <c r="V915" t="s">
        <v>903</v>
      </c>
      <c r="W915">
        <v>19</v>
      </c>
      <c r="X915" t="s">
        <v>903</v>
      </c>
      <c r="Y915" s="1"/>
      <c r="Z915" s="1"/>
      <c r="AA915" s="26"/>
    </row>
    <row r="916" spans="1:27" hidden="1" x14ac:dyDescent="0.2">
      <c r="B916" t="s">
        <v>688</v>
      </c>
      <c r="C916" t="s">
        <v>9</v>
      </c>
      <c r="D916" t="s">
        <v>5</v>
      </c>
      <c r="E916" t="s">
        <v>689</v>
      </c>
      <c r="F916" t="s">
        <v>3389</v>
      </c>
      <c r="G916" s="11">
        <v>0</v>
      </c>
      <c r="H916" s="11">
        <v>0</v>
      </c>
      <c r="I916" s="11">
        <v>0</v>
      </c>
      <c r="J916" s="11">
        <v>0</v>
      </c>
      <c r="K916" s="11">
        <v>0</v>
      </c>
      <c r="L916" s="11">
        <v>0</v>
      </c>
      <c r="M916" s="11">
        <v>0</v>
      </c>
      <c r="N916" s="11">
        <v>0</v>
      </c>
      <c r="O916" s="11">
        <v>0</v>
      </c>
      <c r="P916" s="11">
        <v>0</v>
      </c>
      <c r="Q916" s="11">
        <v>0</v>
      </c>
      <c r="R916" s="11">
        <v>0</v>
      </c>
      <c r="S916" s="11">
        <v>0</v>
      </c>
      <c r="T916" s="6">
        <f t="shared" si="31"/>
        <v>0</v>
      </c>
      <c r="U916" s="1"/>
      <c r="V916" t="s">
        <v>903</v>
      </c>
      <c r="W916">
        <v>19</v>
      </c>
      <c r="X916" t="s">
        <v>903</v>
      </c>
      <c r="Y916" s="1"/>
      <c r="Z916" s="1"/>
      <c r="AA916" s="26"/>
    </row>
    <row r="917" spans="1:27" x14ac:dyDescent="0.2">
      <c r="A917">
        <v>189</v>
      </c>
      <c r="B917" t="s">
        <v>688</v>
      </c>
      <c r="C917" t="s">
        <v>9</v>
      </c>
      <c r="D917" t="s">
        <v>6</v>
      </c>
      <c r="E917" t="s">
        <v>689</v>
      </c>
      <c r="F917" t="s">
        <v>3390</v>
      </c>
      <c r="G917" s="11">
        <v>0</v>
      </c>
      <c r="H917" s="11">
        <v>0</v>
      </c>
      <c r="I917" s="11">
        <v>0</v>
      </c>
      <c r="J917" s="11">
        <v>0</v>
      </c>
      <c r="K917" s="11">
        <v>-65.25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0</v>
      </c>
      <c r="R917" s="11">
        <v>0</v>
      </c>
      <c r="S917" s="11">
        <v>0</v>
      </c>
      <c r="T917" s="6">
        <f t="shared" si="31"/>
        <v>-5.4375</v>
      </c>
      <c r="U917" s="1">
        <v>0</v>
      </c>
      <c r="V917" t="s">
        <v>903</v>
      </c>
      <c r="W917">
        <v>19</v>
      </c>
      <c r="X917" t="s">
        <v>903</v>
      </c>
      <c r="Y917" s="1">
        <v>4</v>
      </c>
      <c r="Z917" s="1" t="s">
        <v>5378</v>
      </c>
      <c r="AA917" s="26" t="str">
        <f t="shared" si="32"/>
        <v>0.4.GD.WA</v>
      </c>
    </row>
    <row r="918" spans="1:27" x14ac:dyDescent="0.2">
      <c r="A918">
        <v>190</v>
      </c>
      <c r="B918" t="s">
        <v>688</v>
      </c>
      <c r="C918" t="s">
        <v>13</v>
      </c>
      <c r="D918" t="s">
        <v>13</v>
      </c>
      <c r="E918" t="s">
        <v>689</v>
      </c>
      <c r="F918" t="s">
        <v>3391</v>
      </c>
      <c r="G918" s="11">
        <v>0</v>
      </c>
      <c r="H918" s="11">
        <v>0</v>
      </c>
      <c r="I918" s="11">
        <v>0</v>
      </c>
      <c r="J918" s="11">
        <v>0</v>
      </c>
      <c r="K918" s="11">
        <v>-5.22</v>
      </c>
      <c r="L918" s="11">
        <v>-5.66</v>
      </c>
      <c r="M918" s="11">
        <v>0</v>
      </c>
      <c r="N918" s="11">
        <v>-200.52</v>
      </c>
      <c r="O918" s="11">
        <v>0</v>
      </c>
      <c r="P918" s="11">
        <v>0</v>
      </c>
      <c r="Q918" s="11">
        <v>0</v>
      </c>
      <c r="R918" s="11">
        <v>0</v>
      </c>
      <c r="S918" s="11">
        <v>0</v>
      </c>
      <c r="T918" s="6">
        <f t="shared" si="31"/>
        <v>-17.616666666666667</v>
      </c>
      <c r="U918" s="1">
        <v>0</v>
      </c>
      <c r="V918" t="s">
        <v>903</v>
      </c>
      <c r="W918">
        <v>19</v>
      </c>
      <c r="X918" t="s">
        <v>903</v>
      </c>
      <c r="Y918" s="1">
        <v>4</v>
      </c>
      <c r="Z918" s="1" t="s">
        <v>5366</v>
      </c>
      <c r="AA918" s="26" t="str">
        <f t="shared" si="32"/>
        <v>0.4.CD.AA</v>
      </c>
    </row>
    <row r="919" spans="1:27" x14ac:dyDescent="0.2">
      <c r="A919">
        <v>191</v>
      </c>
      <c r="B919" t="s">
        <v>690</v>
      </c>
      <c r="C919" t="s">
        <v>13</v>
      </c>
      <c r="D919" t="s">
        <v>13</v>
      </c>
      <c r="E919" t="s">
        <v>691</v>
      </c>
      <c r="F919" t="s">
        <v>3392</v>
      </c>
      <c r="G919" s="11">
        <v>-23792.48</v>
      </c>
      <c r="H919" s="11">
        <v>0.01</v>
      </c>
      <c r="I919" s="11">
        <v>0.01</v>
      </c>
      <c r="J919" s="11">
        <v>-4217.03</v>
      </c>
      <c r="K919" s="11">
        <v>-4217.03</v>
      </c>
      <c r="L919" s="11">
        <v>-4217.03</v>
      </c>
      <c r="M919" s="11">
        <v>-15897.45</v>
      </c>
      <c r="N919" s="11">
        <v>-15897.45</v>
      </c>
      <c r="O919" s="11">
        <v>-16457.57</v>
      </c>
      <c r="P919" s="11">
        <v>-19564.830000000002</v>
      </c>
      <c r="Q919" s="11">
        <v>-19564.830000000002</v>
      </c>
      <c r="R919" s="11">
        <v>-19564.830000000002</v>
      </c>
      <c r="S919" s="11">
        <v>-22849.64</v>
      </c>
      <c r="T919" s="6">
        <f t="shared" si="31"/>
        <v>-11909.924166666666</v>
      </c>
      <c r="U919" s="1">
        <v>0</v>
      </c>
      <c r="V919" t="s">
        <v>903</v>
      </c>
      <c r="W919">
        <v>19</v>
      </c>
      <c r="X919" t="s">
        <v>903</v>
      </c>
      <c r="Y919" s="1">
        <v>4</v>
      </c>
      <c r="Z919" s="1" t="s">
        <v>5366</v>
      </c>
      <c r="AA919" s="26" t="str">
        <f t="shared" si="32"/>
        <v>0.4.CD.AA</v>
      </c>
    </row>
    <row r="920" spans="1:27" hidden="1" x14ac:dyDescent="0.2">
      <c r="B920" t="s">
        <v>1445</v>
      </c>
      <c r="C920" t="s">
        <v>13</v>
      </c>
      <c r="D920" t="s">
        <v>13</v>
      </c>
      <c r="E920" t="s">
        <v>1446</v>
      </c>
      <c r="F920" t="s">
        <v>3393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v>0</v>
      </c>
      <c r="M920" s="11">
        <v>0</v>
      </c>
      <c r="N920" s="11">
        <v>0</v>
      </c>
      <c r="O920" s="11">
        <v>0</v>
      </c>
      <c r="P920" s="11">
        <v>0</v>
      </c>
      <c r="Q920" s="11">
        <v>0</v>
      </c>
      <c r="R920" s="11">
        <v>0</v>
      </c>
      <c r="S920" s="11">
        <v>0</v>
      </c>
      <c r="T920" s="6">
        <f t="shared" si="31"/>
        <v>0</v>
      </c>
      <c r="U920" s="1"/>
      <c r="V920" t="s">
        <v>903</v>
      </c>
      <c r="W920">
        <v>19</v>
      </c>
      <c r="X920" t="s">
        <v>903</v>
      </c>
      <c r="Y920" s="1"/>
      <c r="Z920" s="1"/>
      <c r="AA920" s="26"/>
    </row>
    <row r="921" spans="1:27" hidden="1" x14ac:dyDescent="0.2">
      <c r="B921" t="s">
        <v>692</v>
      </c>
      <c r="C921" t="s">
        <v>13</v>
      </c>
      <c r="D921" t="s">
        <v>3</v>
      </c>
      <c r="E921" t="s">
        <v>693</v>
      </c>
      <c r="F921" t="s">
        <v>3394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6">
        <f t="shared" si="31"/>
        <v>0</v>
      </c>
      <c r="U921" s="1"/>
      <c r="V921" t="s">
        <v>903</v>
      </c>
      <c r="W921">
        <v>19</v>
      </c>
      <c r="X921" t="s">
        <v>903</v>
      </c>
      <c r="Y921" s="1"/>
      <c r="Z921" s="1"/>
      <c r="AA921" s="26"/>
    </row>
    <row r="922" spans="1:27" x14ac:dyDescent="0.2">
      <c r="A922">
        <v>192</v>
      </c>
      <c r="B922" t="s">
        <v>692</v>
      </c>
      <c r="C922" t="s">
        <v>13</v>
      </c>
      <c r="D922" t="s">
        <v>13</v>
      </c>
      <c r="E922" t="s">
        <v>693</v>
      </c>
      <c r="F922" t="s">
        <v>3395</v>
      </c>
      <c r="G922" s="11">
        <v>-470000</v>
      </c>
      <c r="H922" s="11">
        <v>-470000</v>
      </c>
      <c r="I922" s="11">
        <v>-470000</v>
      </c>
      <c r="J922" s="11">
        <v>-470000</v>
      </c>
      <c r="K922" s="11">
        <v>-470000</v>
      </c>
      <c r="L922" s="11">
        <v>-1570000</v>
      </c>
      <c r="M922" s="11">
        <v>-4070000</v>
      </c>
      <c r="N922" s="11">
        <v>-4869856.28</v>
      </c>
      <c r="O922" s="11">
        <v>-6269531.21</v>
      </c>
      <c r="P922" s="11">
        <v>-5769140.7999999998</v>
      </c>
      <c r="Q922" s="11">
        <v>-4270000</v>
      </c>
      <c r="R922" s="11">
        <v>-5370000</v>
      </c>
      <c r="S922" s="11">
        <v>-7770000</v>
      </c>
      <c r="T922" s="6">
        <f t="shared" si="31"/>
        <v>-3182377.3575000004</v>
      </c>
      <c r="U922" s="1">
        <v>0</v>
      </c>
      <c r="V922" t="s">
        <v>903</v>
      </c>
      <c r="W922">
        <v>19</v>
      </c>
      <c r="X922" t="s">
        <v>903</v>
      </c>
      <c r="Y922" s="1">
        <v>4</v>
      </c>
      <c r="Z922" s="1" t="s">
        <v>5366</v>
      </c>
      <c r="AA922" s="26" t="str">
        <f t="shared" si="32"/>
        <v>0.4.CD.AA</v>
      </c>
    </row>
    <row r="923" spans="1:27" hidden="1" x14ac:dyDescent="0.2">
      <c r="B923" t="s">
        <v>1447</v>
      </c>
      <c r="C923" t="s">
        <v>13</v>
      </c>
      <c r="D923" t="s">
        <v>13</v>
      </c>
      <c r="E923" t="s">
        <v>1448</v>
      </c>
      <c r="F923" t="s">
        <v>3396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6">
        <f t="shared" si="31"/>
        <v>0</v>
      </c>
      <c r="U923" s="1"/>
      <c r="V923" t="s">
        <v>903</v>
      </c>
      <c r="W923">
        <v>19</v>
      </c>
      <c r="X923" t="s">
        <v>903</v>
      </c>
      <c r="Y923" s="1"/>
      <c r="Z923" s="1"/>
      <c r="AA923" s="26"/>
    </row>
    <row r="924" spans="1:27" x14ac:dyDescent="0.2">
      <c r="A924">
        <v>193</v>
      </c>
      <c r="B924" t="s">
        <v>694</v>
      </c>
      <c r="C924" t="s">
        <v>13</v>
      </c>
      <c r="D924" t="s">
        <v>13</v>
      </c>
      <c r="E924" t="s">
        <v>695</v>
      </c>
      <c r="F924" t="s">
        <v>3397</v>
      </c>
      <c r="G924" s="11">
        <v>-3761270</v>
      </c>
      <c r="H924" s="11">
        <v>-3619900.92</v>
      </c>
      <c r="I924" s="11">
        <v>-3619900.92</v>
      </c>
      <c r="J924" s="11">
        <v>-3616841.61</v>
      </c>
      <c r="K924" s="11">
        <v>-3616841.61</v>
      </c>
      <c r="L924" s="11">
        <v>-3616841.61</v>
      </c>
      <c r="M924" s="11">
        <v>-3616841.61</v>
      </c>
      <c r="N924" s="11">
        <v>-3616841.61</v>
      </c>
      <c r="O924" s="11">
        <v>-3616841.61</v>
      </c>
      <c r="P924" s="11">
        <v>-3616841.61</v>
      </c>
      <c r="Q924" s="11">
        <v>-3616841.61</v>
      </c>
      <c r="R924" s="11">
        <v>-3616841.61</v>
      </c>
      <c r="S924" s="11">
        <v>-3469666.87</v>
      </c>
      <c r="T924" s="6">
        <f t="shared" si="31"/>
        <v>-3617237.0637500002</v>
      </c>
      <c r="U924" s="1">
        <v>0</v>
      </c>
      <c r="V924" t="s">
        <v>903</v>
      </c>
      <c r="W924">
        <v>19</v>
      </c>
      <c r="X924" t="s">
        <v>903</v>
      </c>
      <c r="Y924" s="1">
        <v>1</v>
      </c>
      <c r="Z924" s="1" t="s">
        <v>5370</v>
      </c>
      <c r="AA924" s="26" t="str">
        <f t="shared" si="32"/>
        <v>0.1.ED.AN</v>
      </c>
    </row>
    <row r="925" spans="1:27" x14ac:dyDescent="0.2">
      <c r="A925">
        <v>194</v>
      </c>
      <c r="B925" t="s">
        <v>696</v>
      </c>
      <c r="C925" t="s">
        <v>13</v>
      </c>
      <c r="D925" t="s">
        <v>13</v>
      </c>
      <c r="E925" t="s">
        <v>697</v>
      </c>
      <c r="F925" t="s">
        <v>3398</v>
      </c>
      <c r="G925" s="11">
        <v>-500000</v>
      </c>
      <c r="H925" s="11">
        <v>-500000</v>
      </c>
      <c r="I925" s="11">
        <v>-500000</v>
      </c>
      <c r="J925" s="11">
        <v>-500000</v>
      </c>
      <c r="K925" s="11">
        <v>-500000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6">
        <f t="shared" si="31"/>
        <v>-187500</v>
      </c>
      <c r="U925" s="1">
        <v>0</v>
      </c>
      <c r="V925" t="s">
        <v>903</v>
      </c>
      <c r="W925">
        <v>19</v>
      </c>
      <c r="X925" t="s">
        <v>903</v>
      </c>
      <c r="Y925" s="1">
        <v>4</v>
      </c>
      <c r="Z925" s="1" t="s">
        <v>5366</v>
      </c>
      <c r="AA925" s="26" t="str">
        <f t="shared" si="32"/>
        <v>0.4.CD.AA</v>
      </c>
    </row>
    <row r="926" spans="1:27" x14ac:dyDescent="0.2">
      <c r="A926">
        <v>195</v>
      </c>
      <c r="B926" t="s">
        <v>698</v>
      </c>
      <c r="C926" t="s">
        <v>13</v>
      </c>
      <c r="D926" t="s">
        <v>13</v>
      </c>
      <c r="E926" t="s">
        <v>699</v>
      </c>
      <c r="F926" t="s">
        <v>3399</v>
      </c>
      <c r="G926" s="11">
        <v>-55957.64</v>
      </c>
      <c r="H926" s="11">
        <v>-55176.25</v>
      </c>
      <c r="I926" s="11">
        <v>-54394.86</v>
      </c>
      <c r="J926" s="11">
        <v>-53613.47</v>
      </c>
      <c r="K926" s="11">
        <v>-52832.08</v>
      </c>
      <c r="L926" s="11">
        <v>-52050.69</v>
      </c>
      <c r="M926" s="11">
        <v>-50781.130000000005</v>
      </c>
      <c r="N926" s="11">
        <v>-49511.57</v>
      </c>
      <c r="O926" s="11">
        <v>-48242.01</v>
      </c>
      <c r="P926" s="11">
        <v>-46972.450000000004</v>
      </c>
      <c r="Q926" s="11">
        <v>-45702.89</v>
      </c>
      <c r="R926" s="11">
        <v>-44433.33</v>
      </c>
      <c r="S926" s="11">
        <v>-43163.770000000004</v>
      </c>
      <c r="T926" s="6">
        <f t="shared" si="31"/>
        <v>-50272.61958333334</v>
      </c>
      <c r="U926" s="1">
        <v>0</v>
      </c>
      <c r="V926" t="s">
        <v>903</v>
      </c>
      <c r="W926">
        <v>19</v>
      </c>
      <c r="X926" t="s">
        <v>903</v>
      </c>
      <c r="Y926" s="1">
        <v>4</v>
      </c>
      <c r="Z926" s="1" t="s">
        <v>5366</v>
      </c>
      <c r="AA926" s="26" t="str">
        <f t="shared" si="32"/>
        <v>0.4.CD.AA</v>
      </c>
    </row>
    <row r="927" spans="1:27" hidden="1" x14ac:dyDescent="0.2">
      <c r="B927" t="s">
        <v>1449</v>
      </c>
      <c r="C927" t="s">
        <v>13</v>
      </c>
      <c r="D927" t="s">
        <v>13</v>
      </c>
      <c r="E927" t="s">
        <v>1450</v>
      </c>
      <c r="F927" t="s">
        <v>3400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6">
        <f t="shared" si="31"/>
        <v>0</v>
      </c>
      <c r="U927" s="1"/>
      <c r="V927" t="s">
        <v>903</v>
      </c>
      <c r="W927">
        <v>19</v>
      </c>
      <c r="X927" t="s">
        <v>903</v>
      </c>
      <c r="Y927" s="1"/>
      <c r="Z927" s="1"/>
      <c r="AA927" s="26"/>
    </row>
    <row r="928" spans="1:27" x14ac:dyDescent="0.2">
      <c r="A928">
        <v>196</v>
      </c>
      <c r="B928" t="s">
        <v>700</v>
      </c>
      <c r="C928" t="s">
        <v>13</v>
      </c>
      <c r="D928" t="s">
        <v>13</v>
      </c>
      <c r="E928" t="s">
        <v>701</v>
      </c>
      <c r="F928" t="s">
        <v>3401</v>
      </c>
      <c r="G928" s="11">
        <v>341095</v>
      </c>
      <c r="H928" s="11">
        <v>345803</v>
      </c>
      <c r="I928" s="11">
        <v>220511</v>
      </c>
      <c r="J928" s="11">
        <v>135319</v>
      </c>
      <c r="K928" s="11">
        <v>140027</v>
      </c>
      <c r="L928" s="11">
        <v>14735</v>
      </c>
      <c r="M928" s="11">
        <v>443943</v>
      </c>
      <c r="N928" s="11">
        <v>318651</v>
      </c>
      <c r="O928" s="11">
        <v>332163.5</v>
      </c>
      <c r="P928" s="11">
        <v>341871.5</v>
      </c>
      <c r="Q928" s="11">
        <v>351579.5</v>
      </c>
      <c r="R928" s="11">
        <v>361287.5</v>
      </c>
      <c r="S928" s="11">
        <v>370999.5</v>
      </c>
      <c r="T928" s="6">
        <f t="shared" si="31"/>
        <v>280161.52083333331</v>
      </c>
      <c r="U928" s="1">
        <v>0</v>
      </c>
      <c r="V928" t="s">
        <v>903</v>
      </c>
      <c r="W928">
        <v>19</v>
      </c>
      <c r="X928" t="s">
        <v>903</v>
      </c>
      <c r="Y928" s="1">
        <v>4</v>
      </c>
      <c r="Z928" s="1" t="s">
        <v>5366</v>
      </c>
      <c r="AA928" s="26" t="str">
        <f t="shared" si="32"/>
        <v>0.4.CD.AA</v>
      </c>
    </row>
    <row r="929" spans="1:27" x14ac:dyDescent="0.2">
      <c r="A929">
        <v>197</v>
      </c>
      <c r="B929" t="s">
        <v>702</v>
      </c>
      <c r="C929" t="s">
        <v>7</v>
      </c>
      <c r="D929" t="s">
        <v>4</v>
      </c>
      <c r="E929" t="s">
        <v>703</v>
      </c>
      <c r="F929" t="s">
        <v>3402</v>
      </c>
      <c r="G929" s="11">
        <v>-543000</v>
      </c>
      <c r="H929" s="11">
        <v>-727000</v>
      </c>
      <c r="I929" s="11">
        <v>-911000</v>
      </c>
      <c r="J929" s="11">
        <v>-1095000</v>
      </c>
      <c r="K929" s="11">
        <v>-1279000</v>
      </c>
      <c r="L929" s="11">
        <v>-1463000</v>
      </c>
      <c r="M929" s="11">
        <v>-1647000</v>
      </c>
      <c r="N929" s="11">
        <v>-1831000</v>
      </c>
      <c r="O929" s="11">
        <v>88884.59</v>
      </c>
      <c r="P929" s="11">
        <v>0</v>
      </c>
      <c r="Q929" s="11">
        <v>-179928</v>
      </c>
      <c r="R929" s="11">
        <v>-359856</v>
      </c>
      <c r="S929" s="11">
        <v>-539784</v>
      </c>
      <c r="T929" s="6">
        <f t="shared" si="31"/>
        <v>-828774.28416666668</v>
      </c>
      <c r="U929" s="1">
        <v>0</v>
      </c>
      <c r="V929" t="s">
        <v>903</v>
      </c>
      <c r="W929">
        <v>19</v>
      </c>
      <c r="X929" t="s">
        <v>903</v>
      </c>
      <c r="Y929" s="1">
        <v>4</v>
      </c>
      <c r="Z929" s="1" t="s">
        <v>5370</v>
      </c>
      <c r="AA929" s="26" t="str">
        <f t="shared" si="32"/>
        <v>0.4.ED.AN</v>
      </c>
    </row>
    <row r="930" spans="1:27" x14ac:dyDescent="0.2">
      <c r="A930">
        <v>198</v>
      </c>
      <c r="B930" t="s">
        <v>704</v>
      </c>
      <c r="C930" t="s">
        <v>7</v>
      </c>
      <c r="D930" t="s">
        <v>4</v>
      </c>
      <c r="E930" t="s">
        <v>705</v>
      </c>
      <c r="F930" t="s">
        <v>3403</v>
      </c>
      <c r="G930" s="11">
        <v>-88522</v>
      </c>
      <c r="H930" s="11">
        <v>-118033</v>
      </c>
      <c r="I930" s="11">
        <v>-147544</v>
      </c>
      <c r="J930" s="11">
        <v>-177055</v>
      </c>
      <c r="K930" s="11">
        <v>-206566</v>
      </c>
      <c r="L930" s="11">
        <v>-236077</v>
      </c>
      <c r="M930" s="11">
        <v>-265588</v>
      </c>
      <c r="N930" s="11">
        <v>-295099</v>
      </c>
      <c r="O930" s="11">
        <v>0</v>
      </c>
      <c r="P930" s="11">
        <v>-32464</v>
      </c>
      <c r="Q930" s="11">
        <v>-64928</v>
      </c>
      <c r="R930" s="11">
        <v>-97392</v>
      </c>
      <c r="S930" s="11">
        <v>-129856</v>
      </c>
      <c r="T930" s="6">
        <f t="shared" si="31"/>
        <v>-145827.91666666666</v>
      </c>
      <c r="U930" s="1">
        <v>0</v>
      </c>
      <c r="V930" t="s">
        <v>903</v>
      </c>
      <c r="W930">
        <v>19</v>
      </c>
      <c r="X930" t="s">
        <v>903</v>
      </c>
      <c r="Y930" s="1">
        <v>4</v>
      </c>
      <c r="Z930" s="1" t="s">
        <v>5370</v>
      </c>
      <c r="AA930" s="26" t="str">
        <f t="shared" si="32"/>
        <v>0.4.ED.AN</v>
      </c>
    </row>
    <row r="931" spans="1:27" hidden="1" x14ac:dyDescent="0.2">
      <c r="B931" t="s">
        <v>1451</v>
      </c>
      <c r="C931" t="s">
        <v>7</v>
      </c>
      <c r="D931" t="s">
        <v>4</v>
      </c>
      <c r="E931" t="s">
        <v>1452</v>
      </c>
      <c r="F931" t="s">
        <v>3404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6">
        <f t="shared" si="31"/>
        <v>0</v>
      </c>
      <c r="U931" s="1"/>
      <c r="V931" t="s">
        <v>903</v>
      </c>
      <c r="W931">
        <v>19</v>
      </c>
      <c r="X931" t="s">
        <v>903</v>
      </c>
      <c r="Y931" s="1"/>
      <c r="Z931" s="1"/>
      <c r="AA931" s="26"/>
    </row>
    <row r="932" spans="1:27" x14ac:dyDescent="0.2">
      <c r="A932">
        <v>199</v>
      </c>
      <c r="B932" t="s">
        <v>706</v>
      </c>
      <c r="C932" t="s">
        <v>13</v>
      </c>
      <c r="D932" t="s">
        <v>13</v>
      </c>
      <c r="E932" t="s">
        <v>707</v>
      </c>
      <c r="F932" t="s">
        <v>3405</v>
      </c>
      <c r="G932" s="11">
        <v>-4479200</v>
      </c>
      <c r="H932" s="11">
        <v>-4863366.67</v>
      </c>
      <c r="I932" s="11">
        <v>-763060.61</v>
      </c>
      <c r="J932" s="11">
        <v>-1141954.55</v>
      </c>
      <c r="K932" s="11">
        <v>-1520848.49</v>
      </c>
      <c r="L932" s="11">
        <v>-1899742.4300000002</v>
      </c>
      <c r="M932" s="11">
        <v>-2278636.37</v>
      </c>
      <c r="N932" s="11">
        <v>-2657530.31</v>
      </c>
      <c r="O932" s="11">
        <v>-3036424.25</v>
      </c>
      <c r="P932" s="11">
        <v>-3415318.19</v>
      </c>
      <c r="Q932" s="11">
        <v>-3794212.13</v>
      </c>
      <c r="R932" s="11">
        <v>-4173106.07</v>
      </c>
      <c r="S932" s="11">
        <v>-4552000</v>
      </c>
      <c r="T932" s="6">
        <f t="shared" si="31"/>
        <v>-2838316.6724999999</v>
      </c>
      <c r="U932" s="1">
        <v>0</v>
      </c>
      <c r="V932" t="s">
        <v>903</v>
      </c>
      <c r="W932">
        <v>19</v>
      </c>
      <c r="X932" t="s">
        <v>903</v>
      </c>
      <c r="Y932" s="1">
        <v>1</v>
      </c>
      <c r="Z932" s="1" t="s">
        <v>5370</v>
      </c>
      <c r="AA932" s="26" t="str">
        <f t="shared" si="32"/>
        <v>0.1.ED.AN</v>
      </c>
    </row>
    <row r="933" spans="1:27" x14ac:dyDescent="0.2">
      <c r="A933">
        <v>200</v>
      </c>
      <c r="B933" t="s">
        <v>708</v>
      </c>
      <c r="C933" t="s">
        <v>2</v>
      </c>
      <c r="D933" t="s">
        <v>5</v>
      </c>
      <c r="E933" t="s">
        <v>709</v>
      </c>
      <c r="F933" t="s">
        <v>3406</v>
      </c>
      <c r="G933" s="11">
        <v>0</v>
      </c>
      <c r="H933" s="11">
        <v>-62167</v>
      </c>
      <c r="I933" s="11">
        <v>-124334</v>
      </c>
      <c r="J933" s="11">
        <v>-186501</v>
      </c>
      <c r="K933" s="11">
        <v>110328.95</v>
      </c>
      <c r="L933" s="11">
        <v>48161.950000000004</v>
      </c>
      <c r="M933" s="11">
        <v>-14005.050000000001</v>
      </c>
      <c r="N933" s="11">
        <v>-76172.05</v>
      </c>
      <c r="O933" s="11">
        <v>-138339.04999999999</v>
      </c>
      <c r="P933" s="11">
        <v>-200506.05000000002</v>
      </c>
      <c r="Q933" s="11">
        <v>105660.59</v>
      </c>
      <c r="R933" s="11">
        <v>52830.29</v>
      </c>
      <c r="S933" s="11">
        <v>0</v>
      </c>
      <c r="T933" s="6">
        <f t="shared" si="31"/>
        <v>-40420.201666666668</v>
      </c>
      <c r="U933" s="1">
        <v>0</v>
      </c>
      <c r="V933" t="s">
        <v>903</v>
      </c>
      <c r="W933">
        <v>19</v>
      </c>
      <c r="X933" t="s">
        <v>903</v>
      </c>
      <c r="Y933" s="1">
        <v>2</v>
      </c>
      <c r="Z933" s="1" t="s">
        <v>5368</v>
      </c>
      <c r="AA933" s="26" t="str">
        <f t="shared" si="32"/>
        <v>0.2.CD.ID</v>
      </c>
    </row>
    <row r="934" spans="1:27" x14ac:dyDescent="0.2">
      <c r="A934">
        <v>201</v>
      </c>
      <c r="B934" t="s">
        <v>708</v>
      </c>
      <c r="C934" t="s">
        <v>2</v>
      </c>
      <c r="D934" t="s">
        <v>6</v>
      </c>
      <c r="E934" t="s">
        <v>709</v>
      </c>
      <c r="F934" t="s">
        <v>3407</v>
      </c>
      <c r="G934" s="11">
        <v>0</v>
      </c>
      <c r="H934" s="11">
        <v>-104267</v>
      </c>
      <c r="I934" s="11">
        <v>-208534</v>
      </c>
      <c r="J934" s="11">
        <v>-312801</v>
      </c>
      <c r="K934" s="11">
        <v>833911.6</v>
      </c>
      <c r="L934" s="11">
        <v>729672.6</v>
      </c>
      <c r="M934" s="11">
        <v>625433.59999999998</v>
      </c>
      <c r="N934" s="11">
        <v>521194.60000000003</v>
      </c>
      <c r="O934" s="11">
        <v>416955.60000000003</v>
      </c>
      <c r="P934" s="11">
        <v>312716.60000000003</v>
      </c>
      <c r="Q934" s="11">
        <v>208477.6</v>
      </c>
      <c r="R934" s="11">
        <v>104238.6</v>
      </c>
      <c r="S934" s="11">
        <v>0</v>
      </c>
      <c r="T934" s="6">
        <f t="shared" si="31"/>
        <v>260583.23333333337</v>
      </c>
      <c r="U934" s="1">
        <v>0</v>
      </c>
      <c r="V934" t="s">
        <v>903</v>
      </c>
      <c r="W934">
        <v>19</v>
      </c>
      <c r="X934" t="s">
        <v>903</v>
      </c>
      <c r="Y934" s="1">
        <v>2</v>
      </c>
      <c r="Z934" s="1" t="s">
        <v>5369</v>
      </c>
      <c r="AA934" s="26" t="str">
        <f t="shared" si="32"/>
        <v>0.2.CD.WA</v>
      </c>
    </row>
    <row r="935" spans="1:27" hidden="1" x14ac:dyDescent="0.2">
      <c r="B935" t="s">
        <v>708</v>
      </c>
      <c r="C935" t="s">
        <v>9</v>
      </c>
      <c r="D935" t="s">
        <v>11</v>
      </c>
      <c r="E935" t="s">
        <v>709</v>
      </c>
      <c r="F935" t="s">
        <v>3408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6">
        <f t="shared" si="31"/>
        <v>0</v>
      </c>
      <c r="U935" s="1"/>
      <c r="V935" t="s">
        <v>903</v>
      </c>
      <c r="W935">
        <v>19</v>
      </c>
      <c r="X935" t="s">
        <v>903</v>
      </c>
      <c r="Y935" s="1"/>
      <c r="Z935" s="1"/>
      <c r="AA935" s="26"/>
    </row>
    <row r="936" spans="1:27" x14ac:dyDescent="0.2">
      <c r="A936">
        <v>202</v>
      </c>
      <c r="B936" t="s">
        <v>708</v>
      </c>
      <c r="C936" t="s">
        <v>9</v>
      </c>
      <c r="D936" t="s">
        <v>12</v>
      </c>
      <c r="E936" t="s">
        <v>709</v>
      </c>
      <c r="F936" t="s">
        <v>3409</v>
      </c>
      <c r="G936" s="11">
        <v>0</v>
      </c>
      <c r="H936" s="11">
        <v>-42774</v>
      </c>
      <c r="I936" s="11">
        <v>-85548</v>
      </c>
      <c r="J936" s="11">
        <v>285562</v>
      </c>
      <c r="K936" s="11">
        <v>242788</v>
      </c>
      <c r="L936" s="11">
        <v>200014</v>
      </c>
      <c r="M936" s="11">
        <v>157240</v>
      </c>
      <c r="N936" s="11">
        <v>114466</v>
      </c>
      <c r="O936" s="11">
        <v>71692</v>
      </c>
      <c r="P936" s="11">
        <v>112774.5</v>
      </c>
      <c r="Q936" s="11">
        <v>75183</v>
      </c>
      <c r="R936" s="11">
        <v>37591.5</v>
      </c>
      <c r="S936" s="11">
        <v>0</v>
      </c>
      <c r="T936" s="6">
        <f t="shared" si="31"/>
        <v>97415.75</v>
      </c>
      <c r="U936" s="1">
        <v>0</v>
      </c>
      <c r="V936" t="s">
        <v>903</v>
      </c>
      <c r="W936">
        <v>19</v>
      </c>
      <c r="X936" t="s">
        <v>903</v>
      </c>
      <c r="Y936" s="1">
        <v>1</v>
      </c>
      <c r="Z936" s="1" t="s">
        <v>5377</v>
      </c>
      <c r="AA936" s="26" t="str">
        <f t="shared" si="32"/>
        <v>0.1.GD.OR</v>
      </c>
    </row>
    <row r="937" spans="1:27" x14ac:dyDescent="0.2">
      <c r="A937">
        <v>203</v>
      </c>
      <c r="B937" t="s">
        <v>710</v>
      </c>
      <c r="C937" t="s">
        <v>13</v>
      </c>
      <c r="D937" t="s">
        <v>13</v>
      </c>
      <c r="E937" t="s">
        <v>711</v>
      </c>
      <c r="F937" t="s">
        <v>3410</v>
      </c>
      <c r="G937" s="11">
        <v>-70278.509999999995</v>
      </c>
      <c r="H937" s="11">
        <v>-54719.28</v>
      </c>
      <c r="I937" s="11">
        <v>-28119.78</v>
      </c>
      <c r="J937" s="11">
        <v>6167.14</v>
      </c>
      <c r="K937" s="11">
        <v>38940.800000000003</v>
      </c>
      <c r="L937" s="11">
        <v>3491.12</v>
      </c>
      <c r="M937" s="11">
        <v>-40716.160000000003</v>
      </c>
      <c r="N937" s="11">
        <v>-21202.93</v>
      </c>
      <c r="O937" s="11">
        <v>-26634.47</v>
      </c>
      <c r="P937" s="11">
        <v>-70272.100000000006</v>
      </c>
      <c r="Q937" s="11">
        <v>-91281.540000000008</v>
      </c>
      <c r="R937" s="11">
        <v>3747.76</v>
      </c>
      <c r="S937" s="11">
        <v>2821.12</v>
      </c>
      <c r="T937" s="6">
        <f t="shared" si="31"/>
        <v>-26194.01125</v>
      </c>
      <c r="U937" s="1">
        <v>0</v>
      </c>
      <c r="V937" t="s">
        <v>903</v>
      </c>
      <c r="W937">
        <v>19</v>
      </c>
      <c r="X937" t="s">
        <v>903</v>
      </c>
      <c r="Y937" s="1">
        <v>1</v>
      </c>
      <c r="Z937" s="1" t="s">
        <v>5370</v>
      </c>
      <c r="AA937" s="26" t="str">
        <f t="shared" si="32"/>
        <v>0.1.ED.AN</v>
      </c>
    </row>
    <row r="938" spans="1:27" hidden="1" x14ac:dyDescent="0.2">
      <c r="B938" t="s">
        <v>712</v>
      </c>
      <c r="C938" t="s">
        <v>7</v>
      </c>
      <c r="D938" t="s">
        <v>4</v>
      </c>
      <c r="E938" t="s">
        <v>713</v>
      </c>
      <c r="F938" t="s">
        <v>3411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  <c r="S938" s="11">
        <v>135.80000000000001</v>
      </c>
      <c r="T938" s="6">
        <f t="shared" si="31"/>
        <v>5.6583333333333341</v>
      </c>
      <c r="U938" s="1">
        <v>25</v>
      </c>
      <c r="V938" t="s">
        <v>903</v>
      </c>
      <c r="W938">
        <v>19</v>
      </c>
      <c r="X938" t="s">
        <v>903</v>
      </c>
      <c r="Y938" s="1">
        <v>0</v>
      </c>
      <c r="Z938" s="1">
        <v>0</v>
      </c>
      <c r="AA938" s="26" t="str">
        <f t="shared" si="32"/>
        <v>25.0.0</v>
      </c>
    </row>
    <row r="939" spans="1:27" hidden="1" x14ac:dyDescent="0.2">
      <c r="B939" t="s">
        <v>712</v>
      </c>
      <c r="C939" t="s">
        <v>7</v>
      </c>
      <c r="D939" t="s">
        <v>5</v>
      </c>
      <c r="E939" t="s">
        <v>713</v>
      </c>
      <c r="F939" t="s">
        <v>3412</v>
      </c>
      <c r="G939" s="11">
        <v>522697.34</v>
      </c>
      <c r="H939" s="11">
        <v>1587272.03</v>
      </c>
      <c r="I939" s="11">
        <v>2594316.44</v>
      </c>
      <c r="J939" s="11">
        <v>2980759.5</v>
      </c>
      <c r="K939" s="11">
        <v>3262200.45</v>
      </c>
      <c r="L939" s="11">
        <v>3040102.88</v>
      </c>
      <c r="M939" s="11">
        <v>3259756.67</v>
      </c>
      <c r="N939" s="11">
        <v>3271548.6</v>
      </c>
      <c r="O939" s="11">
        <v>3272539.79</v>
      </c>
      <c r="P939" s="11">
        <v>3555555.35</v>
      </c>
      <c r="Q939" s="11">
        <v>3474914.44</v>
      </c>
      <c r="R939" s="11">
        <v>3286050.58</v>
      </c>
      <c r="S939" s="11">
        <v>3459188.83</v>
      </c>
      <c r="T939" s="6">
        <f t="shared" si="31"/>
        <v>2964663.3179166671</v>
      </c>
      <c r="U939" s="1">
        <v>25</v>
      </c>
      <c r="V939" t="s">
        <v>903</v>
      </c>
      <c r="W939">
        <v>19</v>
      </c>
      <c r="X939" t="s">
        <v>903</v>
      </c>
      <c r="Y939" s="1">
        <v>4</v>
      </c>
      <c r="Z939" s="1" t="s">
        <v>5371</v>
      </c>
      <c r="AA939" s="26" t="str">
        <f t="shared" si="32"/>
        <v>25.4.ED.ID</v>
      </c>
    </row>
    <row r="940" spans="1:27" hidden="1" x14ac:dyDescent="0.2">
      <c r="B940" t="s">
        <v>712</v>
      </c>
      <c r="C940" t="s">
        <v>7</v>
      </c>
      <c r="D940" t="s">
        <v>6</v>
      </c>
      <c r="E940" t="s">
        <v>713</v>
      </c>
      <c r="F940" t="s">
        <v>3413</v>
      </c>
      <c r="G940" s="11">
        <v>1593629.49</v>
      </c>
      <c r="H940" s="11">
        <v>3730854.63</v>
      </c>
      <c r="I940" s="11">
        <v>4310049.49</v>
      </c>
      <c r="J940" s="11">
        <v>4801993.76</v>
      </c>
      <c r="K940" s="11">
        <v>5054219.3499999996</v>
      </c>
      <c r="L940" s="11">
        <v>5376940.8700000001</v>
      </c>
      <c r="M940" s="11">
        <v>5556779.2400000002</v>
      </c>
      <c r="N940" s="11">
        <v>5727747.7000000002</v>
      </c>
      <c r="O940" s="11">
        <v>5267881.4400000004</v>
      </c>
      <c r="P940" s="11">
        <v>5345716.34</v>
      </c>
      <c r="Q940" s="11">
        <v>5164392.1900000004</v>
      </c>
      <c r="R940" s="11">
        <v>4819721.6399999997</v>
      </c>
      <c r="S940" s="11">
        <v>5459324.3600000003</v>
      </c>
      <c r="T940" s="6">
        <f t="shared" si="31"/>
        <v>4890231.1312499987</v>
      </c>
      <c r="U940" s="1">
        <v>25</v>
      </c>
      <c r="V940" t="s">
        <v>903</v>
      </c>
      <c r="W940">
        <v>19</v>
      </c>
      <c r="X940" t="s">
        <v>903</v>
      </c>
      <c r="Y940" s="1">
        <v>4</v>
      </c>
      <c r="Z940" s="1" t="s">
        <v>5373</v>
      </c>
      <c r="AA940" s="26" t="str">
        <f t="shared" si="32"/>
        <v>25.4.ED.WA</v>
      </c>
    </row>
    <row r="941" spans="1:27" hidden="1" x14ac:dyDescent="0.2">
      <c r="B941" t="s">
        <v>712</v>
      </c>
      <c r="C941" t="s">
        <v>9</v>
      </c>
      <c r="D941" t="s">
        <v>4</v>
      </c>
      <c r="E941" t="s">
        <v>713</v>
      </c>
      <c r="F941" t="s">
        <v>3414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41.65</v>
      </c>
      <c r="T941" s="6">
        <f t="shared" si="31"/>
        <v>1.7354166666666666</v>
      </c>
      <c r="U941" s="1">
        <v>25</v>
      </c>
      <c r="V941" t="s">
        <v>903</v>
      </c>
      <c r="W941">
        <v>19</v>
      </c>
      <c r="X941" t="s">
        <v>903</v>
      </c>
      <c r="Y941" s="1">
        <v>0</v>
      </c>
      <c r="Z941" s="1">
        <v>0</v>
      </c>
      <c r="AA941" s="26" t="str">
        <f t="shared" si="32"/>
        <v>25.0.0</v>
      </c>
    </row>
    <row r="942" spans="1:27" hidden="1" x14ac:dyDescent="0.2">
      <c r="B942" t="s">
        <v>712</v>
      </c>
      <c r="C942" t="s">
        <v>9</v>
      </c>
      <c r="D942" t="s">
        <v>5</v>
      </c>
      <c r="E942" t="s">
        <v>713</v>
      </c>
      <c r="F942" t="s">
        <v>3415</v>
      </c>
      <c r="G942" s="11">
        <v>-819324.12</v>
      </c>
      <c r="H942" s="11">
        <v>-791714.44000000006</v>
      </c>
      <c r="I942" s="11">
        <v>-783779.86</v>
      </c>
      <c r="J942" s="11">
        <v>-775673.54</v>
      </c>
      <c r="K942" s="11">
        <v>-748811.12</v>
      </c>
      <c r="L942" s="11">
        <v>-769626.83</v>
      </c>
      <c r="M942" s="11">
        <v>-739312.04</v>
      </c>
      <c r="N942" s="11">
        <v>-734221.86</v>
      </c>
      <c r="O942" s="11">
        <v>-725898.91</v>
      </c>
      <c r="P942" s="11">
        <v>-718437.3</v>
      </c>
      <c r="Q942" s="11">
        <v>-701880.49</v>
      </c>
      <c r="R942" s="11">
        <v>-689681.38</v>
      </c>
      <c r="S942" s="11">
        <v>-674058.61</v>
      </c>
      <c r="T942" s="6">
        <f t="shared" si="31"/>
        <v>-743810.76124999998</v>
      </c>
      <c r="U942" s="1">
        <v>25</v>
      </c>
      <c r="V942" t="s">
        <v>903</v>
      </c>
      <c r="W942">
        <v>19</v>
      </c>
      <c r="X942" t="s">
        <v>903</v>
      </c>
      <c r="Y942" s="1">
        <v>4</v>
      </c>
      <c r="Z942" s="1" t="s">
        <v>5376</v>
      </c>
      <c r="AA942" s="26" t="str">
        <f t="shared" si="32"/>
        <v>25.4.GD.ID</v>
      </c>
    </row>
    <row r="943" spans="1:27" hidden="1" x14ac:dyDescent="0.2">
      <c r="B943" t="s">
        <v>712</v>
      </c>
      <c r="C943" t="s">
        <v>9</v>
      </c>
      <c r="D943" t="s">
        <v>6</v>
      </c>
      <c r="E943" t="s">
        <v>713</v>
      </c>
      <c r="F943" t="s">
        <v>3416</v>
      </c>
      <c r="G943" s="11">
        <v>462271.82</v>
      </c>
      <c r="H943" s="11">
        <v>125061.99</v>
      </c>
      <c r="I943" s="11">
        <v>-224629.38</v>
      </c>
      <c r="J943" s="11">
        <v>-368332.87</v>
      </c>
      <c r="K943" s="11">
        <v>-452839.4</v>
      </c>
      <c r="L943" s="11">
        <v>-488781.51</v>
      </c>
      <c r="M943" s="11">
        <v>-373847.88</v>
      </c>
      <c r="N943" s="11">
        <v>-147283.35</v>
      </c>
      <c r="O943" s="11">
        <v>9016.51</v>
      </c>
      <c r="P943" s="11">
        <v>470660.7</v>
      </c>
      <c r="Q943" s="11">
        <v>619599.34</v>
      </c>
      <c r="R943" s="11">
        <v>585067.45000000007</v>
      </c>
      <c r="S943" s="11">
        <v>657513.49</v>
      </c>
      <c r="T943" s="6">
        <f t="shared" si="31"/>
        <v>26132.021250000009</v>
      </c>
      <c r="U943" s="1">
        <v>25</v>
      </c>
      <c r="V943" t="s">
        <v>903</v>
      </c>
      <c r="W943">
        <v>19</v>
      </c>
      <c r="X943" t="s">
        <v>903</v>
      </c>
      <c r="Y943" s="1">
        <v>4</v>
      </c>
      <c r="Z943" s="1" t="s">
        <v>5378</v>
      </c>
      <c r="AA943" s="26" t="str">
        <f t="shared" si="32"/>
        <v>25.4.GD.WA</v>
      </c>
    </row>
    <row r="944" spans="1:27" hidden="1" x14ac:dyDescent="0.2">
      <c r="B944" t="s">
        <v>712</v>
      </c>
      <c r="C944" t="s">
        <v>13</v>
      </c>
      <c r="D944" t="s">
        <v>13</v>
      </c>
      <c r="E944" t="s">
        <v>713</v>
      </c>
      <c r="F944" t="s">
        <v>3417</v>
      </c>
      <c r="G944" s="11">
        <v>0</v>
      </c>
      <c r="H944" s="11">
        <v>0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v>0</v>
      </c>
      <c r="R944" s="11">
        <v>0</v>
      </c>
      <c r="S944" s="11">
        <v>0</v>
      </c>
      <c r="T944" s="6">
        <f t="shared" si="31"/>
        <v>0</v>
      </c>
      <c r="U944" s="1"/>
      <c r="V944" t="s">
        <v>903</v>
      </c>
      <c r="W944">
        <v>19</v>
      </c>
      <c r="X944" t="s">
        <v>903</v>
      </c>
      <c r="Y944" s="1"/>
      <c r="Z944" s="1"/>
      <c r="AA944" s="26"/>
    </row>
    <row r="945" spans="1:27" x14ac:dyDescent="0.2">
      <c r="A945">
        <v>204</v>
      </c>
      <c r="B945" t="s">
        <v>714</v>
      </c>
      <c r="C945" t="s">
        <v>13</v>
      </c>
      <c r="D945" t="s">
        <v>13</v>
      </c>
      <c r="E945" t="s">
        <v>715</v>
      </c>
      <c r="F945" t="s">
        <v>3418</v>
      </c>
      <c r="G945" s="11">
        <v>-17013973.079999998</v>
      </c>
      <c r="H945" s="11">
        <v>-16302025.470000001</v>
      </c>
      <c r="I945" s="11">
        <v>-16401588.859999999</v>
      </c>
      <c r="J945" s="11">
        <v>-16366590.52</v>
      </c>
      <c r="K945" s="11">
        <v>-16766063.42</v>
      </c>
      <c r="L945" s="11">
        <v>-17149775.260000002</v>
      </c>
      <c r="M945" s="11">
        <v>-17260734.27</v>
      </c>
      <c r="N945" s="11">
        <v>-17080076.75</v>
      </c>
      <c r="O945" s="11">
        <v>-16167335.33</v>
      </c>
      <c r="P945" s="11">
        <v>-16284605.550000001</v>
      </c>
      <c r="Q945" s="11">
        <v>-16534955.310000001</v>
      </c>
      <c r="R945" s="11">
        <v>-16896537.949999999</v>
      </c>
      <c r="S945" s="11">
        <v>-17280224.969999999</v>
      </c>
      <c r="T945" s="6">
        <f t="shared" si="31"/>
        <v>-16696448.97625</v>
      </c>
      <c r="U945" s="1">
        <v>0</v>
      </c>
      <c r="V945" t="s">
        <v>903</v>
      </c>
      <c r="W945">
        <v>19</v>
      </c>
      <c r="X945" t="s">
        <v>903</v>
      </c>
      <c r="Y945" s="1">
        <v>4</v>
      </c>
      <c r="Z945" s="1" t="s">
        <v>5366</v>
      </c>
      <c r="AA945" s="26" t="str">
        <f t="shared" si="32"/>
        <v>0.4.CD.AA</v>
      </c>
    </row>
    <row r="946" spans="1:27" hidden="1" x14ac:dyDescent="0.2">
      <c r="B946" t="s">
        <v>1453</v>
      </c>
      <c r="C946" t="s">
        <v>7</v>
      </c>
      <c r="D946" t="s">
        <v>5</v>
      </c>
      <c r="E946" t="s">
        <v>713</v>
      </c>
      <c r="F946" t="s">
        <v>3419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0</v>
      </c>
      <c r="R946" s="11">
        <v>0</v>
      </c>
      <c r="S946" s="11">
        <v>0</v>
      </c>
      <c r="T946" s="6">
        <f t="shared" si="31"/>
        <v>0</v>
      </c>
      <c r="U946" s="1"/>
      <c r="V946" t="s">
        <v>903</v>
      </c>
      <c r="W946">
        <v>19</v>
      </c>
      <c r="X946" t="s">
        <v>903</v>
      </c>
      <c r="Y946" s="1"/>
      <c r="Z946" s="1"/>
      <c r="AA946" s="26"/>
    </row>
    <row r="947" spans="1:27" hidden="1" x14ac:dyDescent="0.2">
      <c r="B947" t="s">
        <v>1453</v>
      </c>
      <c r="C947" t="s">
        <v>7</v>
      </c>
      <c r="D947" t="s">
        <v>6</v>
      </c>
      <c r="E947" t="s">
        <v>713</v>
      </c>
      <c r="F947" t="s">
        <v>3420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6">
        <f t="shared" si="31"/>
        <v>0</v>
      </c>
      <c r="U947" s="1"/>
      <c r="V947" t="s">
        <v>903</v>
      </c>
      <c r="W947">
        <v>19</v>
      </c>
      <c r="X947" t="s">
        <v>903</v>
      </c>
      <c r="Y947" s="1"/>
      <c r="Z947" s="1"/>
      <c r="AA947" s="26"/>
    </row>
    <row r="948" spans="1:27" hidden="1" x14ac:dyDescent="0.2">
      <c r="B948" t="s">
        <v>1453</v>
      </c>
      <c r="C948" t="s">
        <v>9</v>
      </c>
      <c r="D948" t="s">
        <v>5</v>
      </c>
      <c r="E948" t="s">
        <v>713</v>
      </c>
      <c r="F948" t="s">
        <v>3421</v>
      </c>
      <c r="G948" s="11">
        <v>0</v>
      </c>
      <c r="H948" s="11">
        <v>0</v>
      </c>
      <c r="I948" s="11">
        <v>0</v>
      </c>
      <c r="J948" s="11">
        <v>0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v>0</v>
      </c>
      <c r="R948" s="11">
        <v>0</v>
      </c>
      <c r="S948" s="11">
        <v>0</v>
      </c>
      <c r="T948" s="6">
        <f t="shared" si="31"/>
        <v>0</v>
      </c>
      <c r="U948" s="1"/>
      <c r="V948" t="s">
        <v>903</v>
      </c>
      <c r="W948">
        <v>19</v>
      </c>
      <c r="X948" t="s">
        <v>903</v>
      </c>
      <c r="Y948" s="1"/>
      <c r="Z948" s="1"/>
      <c r="AA948" s="26"/>
    </row>
    <row r="949" spans="1:27" hidden="1" x14ac:dyDescent="0.2">
      <c r="B949" t="s">
        <v>1453</v>
      </c>
      <c r="C949" t="s">
        <v>9</v>
      </c>
      <c r="D949" t="s">
        <v>6</v>
      </c>
      <c r="E949" t="s">
        <v>713</v>
      </c>
      <c r="F949" t="s">
        <v>3422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6">
        <f t="shared" si="31"/>
        <v>0</v>
      </c>
      <c r="U949" s="1"/>
      <c r="V949" t="s">
        <v>903</v>
      </c>
      <c r="W949">
        <v>19</v>
      </c>
      <c r="X949" t="s">
        <v>903</v>
      </c>
      <c r="Y949" s="1"/>
      <c r="Z949" s="1"/>
      <c r="AA949" s="26"/>
    </row>
    <row r="950" spans="1:27" hidden="1" x14ac:dyDescent="0.2">
      <c r="B950" t="s">
        <v>1454</v>
      </c>
      <c r="C950" t="s">
        <v>13</v>
      </c>
      <c r="D950" t="s">
        <v>13</v>
      </c>
      <c r="E950" t="s">
        <v>1455</v>
      </c>
      <c r="F950" t="s">
        <v>3423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6">
        <f t="shared" si="31"/>
        <v>0</v>
      </c>
      <c r="U950" s="1"/>
      <c r="V950" t="s">
        <v>903</v>
      </c>
      <c r="W950">
        <v>19</v>
      </c>
      <c r="X950" t="s">
        <v>903</v>
      </c>
      <c r="Y950" s="1"/>
      <c r="Z950" s="1"/>
      <c r="AA950" s="26"/>
    </row>
    <row r="951" spans="1:27" hidden="1" x14ac:dyDescent="0.2">
      <c r="B951" t="s">
        <v>1456</v>
      </c>
      <c r="C951" t="s">
        <v>7</v>
      </c>
      <c r="D951" t="s">
        <v>6</v>
      </c>
      <c r="E951" t="s">
        <v>716</v>
      </c>
      <c r="F951" t="s">
        <v>3424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Q951" s="11">
        <v>0</v>
      </c>
      <c r="R951" s="11">
        <v>0</v>
      </c>
      <c r="S951" s="11">
        <v>0</v>
      </c>
      <c r="T951" s="6">
        <f t="shared" si="31"/>
        <v>0</v>
      </c>
      <c r="U951" s="1"/>
      <c r="V951" t="s">
        <v>903</v>
      </c>
      <c r="W951">
        <v>19</v>
      </c>
      <c r="X951" t="s">
        <v>903</v>
      </c>
      <c r="Y951" s="1"/>
      <c r="Z951" s="1"/>
      <c r="AA951" s="26"/>
    </row>
    <row r="952" spans="1:27" hidden="1" x14ac:dyDescent="0.2">
      <c r="B952" t="s">
        <v>1456</v>
      </c>
      <c r="C952" t="s">
        <v>9</v>
      </c>
      <c r="D952" t="s">
        <v>12</v>
      </c>
      <c r="E952" t="s">
        <v>716</v>
      </c>
      <c r="F952" t="s">
        <v>3425</v>
      </c>
      <c r="G952" s="11">
        <v>0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0</v>
      </c>
      <c r="Q952" s="11">
        <v>0</v>
      </c>
      <c r="R952" s="11">
        <v>0</v>
      </c>
      <c r="S952" s="11">
        <v>0</v>
      </c>
      <c r="T952" s="6">
        <f t="shared" ref="T952:T1015" si="33">(G952+S952+SUM(H952:R952)*2)/24</f>
        <v>0</v>
      </c>
      <c r="U952" s="1"/>
      <c r="V952" t="s">
        <v>903</v>
      </c>
      <c r="W952">
        <v>19</v>
      </c>
      <c r="X952" t="s">
        <v>903</v>
      </c>
      <c r="Y952" s="1"/>
      <c r="Z952" s="1"/>
      <c r="AA952" s="26"/>
    </row>
    <row r="953" spans="1:27" hidden="1" x14ac:dyDescent="0.2">
      <c r="B953" t="s">
        <v>1456</v>
      </c>
      <c r="C953" t="s">
        <v>9</v>
      </c>
      <c r="D953" t="s">
        <v>6</v>
      </c>
      <c r="E953" t="s">
        <v>716</v>
      </c>
      <c r="F953" t="s">
        <v>3426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6">
        <f t="shared" si="33"/>
        <v>0</v>
      </c>
      <c r="U953" s="1"/>
      <c r="V953" t="s">
        <v>903</v>
      </c>
      <c r="W953">
        <v>19</v>
      </c>
      <c r="X953" t="s">
        <v>903</v>
      </c>
      <c r="Y953" s="1"/>
      <c r="Z953" s="1"/>
      <c r="AA953" s="26"/>
    </row>
    <row r="954" spans="1:27" x14ac:dyDescent="0.2">
      <c r="A954">
        <v>205</v>
      </c>
      <c r="B954" t="s">
        <v>717</v>
      </c>
      <c r="C954" t="s">
        <v>2</v>
      </c>
      <c r="D954" t="s">
        <v>6</v>
      </c>
      <c r="E954" t="s">
        <v>716</v>
      </c>
      <c r="F954" t="s">
        <v>3427</v>
      </c>
      <c r="G954" s="11">
        <v>-1175789.07</v>
      </c>
      <c r="H954" s="11">
        <v>-1175789.07</v>
      </c>
      <c r="I954" s="11">
        <v>-1175789.07</v>
      </c>
      <c r="J954" s="11">
        <v>-1175741.07</v>
      </c>
      <c r="K954" s="11">
        <v>-1170347.1599999999</v>
      </c>
      <c r="L954" s="11">
        <v>-1167978.5900000001</v>
      </c>
      <c r="M954" s="11">
        <v>-1153577.19</v>
      </c>
      <c r="N954" s="11">
        <v>-1140945.48</v>
      </c>
      <c r="O954" s="11">
        <v>-1294414.71</v>
      </c>
      <c r="P954" s="11">
        <v>-1343206.59</v>
      </c>
      <c r="Q954" s="11">
        <v>-1490049.28</v>
      </c>
      <c r="R954" s="11">
        <v>-1506789.06</v>
      </c>
      <c r="S954" s="11">
        <v>-1304404.6299999999</v>
      </c>
      <c r="T954" s="6">
        <f t="shared" si="33"/>
        <v>-1252893.6766666665</v>
      </c>
      <c r="U954" s="1">
        <v>0</v>
      </c>
      <c r="V954" t="s">
        <v>903</v>
      </c>
      <c r="W954">
        <v>19</v>
      </c>
      <c r="X954" t="s">
        <v>903</v>
      </c>
      <c r="Y954" s="1">
        <v>2</v>
      </c>
      <c r="Z954" s="1" t="s">
        <v>5369</v>
      </c>
      <c r="AA954" s="26" t="str">
        <f t="shared" ref="AA954:AA1014" si="34">U954&amp;"."&amp;Y954&amp;"."&amp;Z954</f>
        <v>0.2.CD.WA</v>
      </c>
    </row>
    <row r="955" spans="1:27" x14ac:dyDescent="0.2">
      <c r="A955">
        <v>206</v>
      </c>
      <c r="B955" t="s">
        <v>717</v>
      </c>
      <c r="C955" t="s">
        <v>7</v>
      </c>
      <c r="D955" t="s">
        <v>6</v>
      </c>
      <c r="E955" t="s">
        <v>716</v>
      </c>
      <c r="F955" t="s">
        <v>3428</v>
      </c>
      <c r="G955" s="11">
        <v>-1624121.25</v>
      </c>
      <c r="H955" s="11">
        <v>-1538491.26</v>
      </c>
      <c r="I955" s="11">
        <v>-1326390.22</v>
      </c>
      <c r="J955" s="11">
        <v>-1082273.8799999999</v>
      </c>
      <c r="K955" s="11">
        <v>-983918.32000000007</v>
      </c>
      <c r="L955" s="11">
        <v>-910862.47</v>
      </c>
      <c r="M955" s="11">
        <v>-1091307.3500000001</v>
      </c>
      <c r="N955" s="11">
        <v>-1343070.18</v>
      </c>
      <c r="O955" s="11">
        <v>-1627226.32</v>
      </c>
      <c r="P955" s="11">
        <v>-1925337.47</v>
      </c>
      <c r="Q955" s="11">
        <v>-2199095.2000000002</v>
      </c>
      <c r="R955" s="11">
        <v>-2286411.66</v>
      </c>
      <c r="S955" s="11">
        <v>-2239011.02</v>
      </c>
      <c r="T955" s="6">
        <f t="shared" si="33"/>
        <v>-1520495.8720833336</v>
      </c>
      <c r="U955" s="1">
        <v>0</v>
      </c>
      <c r="V955" t="s">
        <v>903</v>
      </c>
      <c r="W955">
        <v>19</v>
      </c>
      <c r="X955" t="s">
        <v>903</v>
      </c>
      <c r="Y955" s="1">
        <v>2</v>
      </c>
      <c r="Z955" s="1" t="s">
        <v>5373</v>
      </c>
      <c r="AA955" s="26" t="str">
        <f t="shared" si="34"/>
        <v>0.2.ED.WA</v>
      </c>
    </row>
    <row r="956" spans="1:27" x14ac:dyDescent="0.2">
      <c r="A956">
        <v>207</v>
      </c>
      <c r="B956" t="s">
        <v>717</v>
      </c>
      <c r="C956" t="s">
        <v>9</v>
      </c>
      <c r="D956" t="s">
        <v>12</v>
      </c>
      <c r="E956" t="s">
        <v>716</v>
      </c>
      <c r="F956" t="s">
        <v>3429</v>
      </c>
      <c r="G956" s="11">
        <v>-80188.88</v>
      </c>
      <c r="H956" s="11">
        <v>-109064.24</v>
      </c>
      <c r="I956" s="11">
        <v>-121600.35</v>
      </c>
      <c r="J956" s="11">
        <v>-116330.21</v>
      </c>
      <c r="K956" s="11">
        <v>-94582.07</v>
      </c>
      <c r="L956" s="11">
        <v>-84373.17</v>
      </c>
      <c r="M956" s="11">
        <v>-57192.6</v>
      </c>
      <c r="N956" s="11">
        <v>-41751.03</v>
      </c>
      <c r="O956" s="11">
        <v>-46628.83</v>
      </c>
      <c r="P956" s="11">
        <v>-50686.37</v>
      </c>
      <c r="Q956" s="11">
        <v>-43247.88</v>
      </c>
      <c r="R956" s="11">
        <v>-47617.39</v>
      </c>
      <c r="S956" s="11">
        <v>-74870.92</v>
      </c>
      <c r="T956" s="6">
        <f t="shared" si="33"/>
        <v>-74217.003333333341</v>
      </c>
      <c r="U956" s="1">
        <v>0</v>
      </c>
      <c r="V956" t="s">
        <v>903</v>
      </c>
      <c r="W956">
        <v>19</v>
      </c>
      <c r="X956" t="s">
        <v>903</v>
      </c>
      <c r="Y956" s="1">
        <v>1</v>
      </c>
      <c r="Z956" s="1" t="s">
        <v>5377</v>
      </c>
      <c r="AA956" s="26" t="str">
        <f t="shared" si="34"/>
        <v>0.1.GD.OR</v>
      </c>
    </row>
    <row r="957" spans="1:27" x14ac:dyDescent="0.2">
      <c r="A957">
        <v>208</v>
      </c>
      <c r="B957" t="s">
        <v>717</v>
      </c>
      <c r="C957" t="s">
        <v>9</v>
      </c>
      <c r="D957" t="s">
        <v>6</v>
      </c>
      <c r="E957" t="s">
        <v>716</v>
      </c>
      <c r="F957" t="s">
        <v>3430</v>
      </c>
      <c r="G957" s="11">
        <v>-738173.71</v>
      </c>
      <c r="H957" s="11">
        <v>-690222.29</v>
      </c>
      <c r="I957" s="11">
        <v>-535145.68000000005</v>
      </c>
      <c r="J957" s="11">
        <v>-326667.17</v>
      </c>
      <c r="K957" s="11">
        <v>-149362.15</v>
      </c>
      <c r="L957" s="11">
        <v>30785.32</v>
      </c>
      <c r="M957" s="11">
        <v>87880.35</v>
      </c>
      <c r="N957" s="11">
        <v>167871.22</v>
      </c>
      <c r="O957" s="11">
        <v>273564.7</v>
      </c>
      <c r="P957" s="11">
        <v>327520.55</v>
      </c>
      <c r="Q957" s="11">
        <v>347778.68</v>
      </c>
      <c r="R957" s="11">
        <v>311694.99</v>
      </c>
      <c r="S957" s="11">
        <v>342414.42</v>
      </c>
      <c r="T957" s="6">
        <f t="shared" si="33"/>
        <v>-29348.427083333325</v>
      </c>
      <c r="U957" s="1">
        <v>0</v>
      </c>
      <c r="V957" t="s">
        <v>903</v>
      </c>
      <c r="W957">
        <v>19</v>
      </c>
      <c r="X957" t="s">
        <v>903</v>
      </c>
      <c r="Y957" s="1">
        <v>4</v>
      </c>
      <c r="Z957" s="1" t="s">
        <v>5378</v>
      </c>
      <c r="AA957" s="26" t="str">
        <f t="shared" si="34"/>
        <v>0.4.GD.WA</v>
      </c>
    </row>
    <row r="958" spans="1:27" hidden="1" x14ac:dyDescent="0.2">
      <c r="B958" t="s">
        <v>717</v>
      </c>
      <c r="C958" t="s">
        <v>13</v>
      </c>
      <c r="D958" t="s">
        <v>13</v>
      </c>
      <c r="E958" t="s">
        <v>716</v>
      </c>
      <c r="F958" t="s">
        <v>3431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6">
        <f t="shared" si="33"/>
        <v>0</v>
      </c>
      <c r="U958" s="1"/>
      <c r="V958" t="s">
        <v>903</v>
      </c>
      <c r="W958">
        <v>19</v>
      </c>
      <c r="X958" t="s">
        <v>903</v>
      </c>
      <c r="Y958" s="1"/>
      <c r="Z958" s="1"/>
      <c r="AA958" s="26"/>
    </row>
    <row r="959" spans="1:27" hidden="1" x14ac:dyDescent="0.2">
      <c r="B959" t="s">
        <v>1457</v>
      </c>
      <c r="C959" t="s">
        <v>13</v>
      </c>
      <c r="D959" t="s">
        <v>13</v>
      </c>
      <c r="E959" t="s">
        <v>1458</v>
      </c>
      <c r="F959" t="s">
        <v>3432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v>0</v>
      </c>
      <c r="R959" s="11">
        <v>0</v>
      </c>
      <c r="S959" s="11">
        <v>0</v>
      </c>
      <c r="T959" s="6">
        <f t="shared" si="33"/>
        <v>0</v>
      </c>
      <c r="U959" s="1"/>
      <c r="V959" t="s">
        <v>903</v>
      </c>
      <c r="W959">
        <v>19</v>
      </c>
      <c r="X959" t="s">
        <v>903</v>
      </c>
      <c r="Y959" s="1"/>
      <c r="Z959" s="1"/>
      <c r="AA959" s="26"/>
    </row>
    <row r="960" spans="1:27" x14ac:dyDescent="0.2">
      <c r="A960">
        <v>209</v>
      </c>
      <c r="B960" t="s">
        <v>718</v>
      </c>
      <c r="C960" t="s">
        <v>2</v>
      </c>
      <c r="D960" t="s">
        <v>6</v>
      </c>
      <c r="E960" t="s">
        <v>719</v>
      </c>
      <c r="F960" t="s">
        <v>3433</v>
      </c>
      <c r="G960" s="11">
        <v>-225566.14</v>
      </c>
      <c r="H960" s="11">
        <v>-223717.35</v>
      </c>
      <c r="I960" s="11">
        <v>-115940.35</v>
      </c>
      <c r="J960" s="11">
        <v>-115375.44</v>
      </c>
      <c r="K960" s="11">
        <v>-115375.44</v>
      </c>
      <c r="L960" s="11">
        <v>-115375.44</v>
      </c>
      <c r="M960" s="11">
        <v>-78986.44</v>
      </c>
      <c r="N960" s="11">
        <v>-63986.44</v>
      </c>
      <c r="O960" s="11">
        <v>-63986.44</v>
      </c>
      <c r="P960" s="11">
        <v>-63986.44</v>
      </c>
      <c r="Q960" s="11">
        <v>-63986.44</v>
      </c>
      <c r="R960" s="11">
        <v>-63986.44</v>
      </c>
      <c r="S960" s="11">
        <v>-63986.44</v>
      </c>
      <c r="T960" s="6">
        <f t="shared" si="33"/>
        <v>-102456.57916666665</v>
      </c>
      <c r="U960" s="1">
        <v>0</v>
      </c>
      <c r="V960" t="s">
        <v>903</v>
      </c>
      <c r="W960">
        <v>19</v>
      </c>
      <c r="X960" t="s">
        <v>903</v>
      </c>
      <c r="Y960" s="1">
        <v>4</v>
      </c>
      <c r="Z960" s="1" t="s">
        <v>5369</v>
      </c>
      <c r="AA960" s="26" t="str">
        <f t="shared" si="34"/>
        <v>0.4.CD.WA</v>
      </c>
    </row>
    <row r="961" spans="1:27" hidden="1" x14ac:dyDescent="0.2">
      <c r="B961" t="s">
        <v>718</v>
      </c>
      <c r="C961" t="s">
        <v>13</v>
      </c>
      <c r="D961" t="s">
        <v>13</v>
      </c>
      <c r="E961" t="s">
        <v>719</v>
      </c>
      <c r="F961" t="s">
        <v>3434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6">
        <f t="shared" si="33"/>
        <v>0</v>
      </c>
      <c r="U961" s="1"/>
      <c r="V961" t="s">
        <v>903</v>
      </c>
      <c r="W961">
        <v>19</v>
      </c>
      <c r="X961" t="s">
        <v>903</v>
      </c>
      <c r="Y961" s="1"/>
      <c r="Z961" s="1"/>
      <c r="AA961" s="26"/>
    </row>
    <row r="962" spans="1:27" x14ac:dyDescent="0.2">
      <c r="A962">
        <v>210</v>
      </c>
      <c r="B962" t="s">
        <v>720</v>
      </c>
      <c r="C962" t="s">
        <v>2</v>
      </c>
      <c r="D962" t="s">
        <v>6</v>
      </c>
      <c r="E962" t="s">
        <v>721</v>
      </c>
      <c r="F962" t="s">
        <v>3435</v>
      </c>
      <c r="G962" s="11">
        <v>-250000</v>
      </c>
      <c r="H962" s="11">
        <v>-250000</v>
      </c>
      <c r="I962" s="11">
        <v>-250000</v>
      </c>
      <c r="J962" s="11">
        <v>-250000</v>
      </c>
      <c r="K962" s="11">
        <v>-250000</v>
      </c>
      <c r="L962" s="11">
        <v>-250000</v>
      </c>
      <c r="M962" s="11">
        <v>-250000</v>
      </c>
      <c r="N962" s="11">
        <v>-250000</v>
      </c>
      <c r="O962" s="11">
        <v>-250000</v>
      </c>
      <c r="P962" s="11">
        <v>-150000</v>
      </c>
      <c r="Q962" s="11">
        <v>-150000</v>
      </c>
      <c r="R962" s="11">
        <v>-150000</v>
      </c>
      <c r="S962" s="11">
        <v>-150000</v>
      </c>
      <c r="T962" s="6">
        <f t="shared" si="33"/>
        <v>-220833.33333333334</v>
      </c>
      <c r="U962" s="1">
        <v>0</v>
      </c>
      <c r="V962" t="s">
        <v>903</v>
      </c>
      <c r="W962">
        <v>19</v>
      </c>
      <c r="X962" t="s">
        <v>903</v>
      </c>
      <c r="Y962" s="1">
        <v>4</v>
      </c>
      <c r="Z962" s="1" t="s">
        <v>5369</v>
      </c>
      <c r="AA962" s="26" t="str">
        <f t="shared" si="34"/>
        <v>0.4.CD.WA</v>
      </c>
    </row>
    <row r="963" spans="1:27" hidden="1" x14ac:dyDescent="0.2">
      <c r="B963" t="s">
        <v>720</v>
      </c>
      <c r="C963" t="s">
        <v>13</v>
      </c>
      <c r="D963" t="s">
        <v>13</v>
      </c>
      <c r="E963" t="s">
        <v>721</v>
      </c>
      <c r="F963" t="s">
        <v>3436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6">
        <f t="shared" si="33"/>
        <v>0</v>
      </c>
      <c r="U963" s="1"/>
      <c r="V963" t="s">
        <v>903</v>
      </c>
      <c r="W963">
        <v>19</v>
      </c>
      <c r="X963" t="s">
        <v>903</v>
      </c>
      <c r="Y963" s="1"/>
      <c r="Z963" s="1"/>
      <c r="AA963" s="26"/>
    </row>
    <row r="964" spans="1:27" hidden="1" x14ac:dyDescent="0.2">
      <c r="B964" t="s">
        <v>722</v>
      </c>
      <c r="C964" t="s">
        <v>13</v>
      </c>
      <c r="D964" t="s">
        <v>13</v>
      </c>
      <c r="E964" t="s">
        <v>723</v>
      </c>
      <c r="F964" t="s">
        <v>3437</v>
      </c>
      <c r="G964" s="11">
        <v>-2278678.25</v>
      </c>
      <c r="H964" s="11">
        <v>-2278678.25</v>
      </c>
      <c r="I964" s="11">
        <v>-2278678.25</v>
      </c>
      <c r="J964" s="11">
        <v>-2498288.56</v>
      </c>
      <c r="K964" s="11">
        <v>-2498288.56</v>
      </c>
      <c r="L964" s="11">
        <v>-2498288.56</v>
      </c>
      <c r="M964" s="11">
        <v>-2470957.31</v>
      </c>
      <c r="N964" s="11">
        <v>-2470957.31</v>
      </c>
      <c r="O964" s="11">
        <v>-2470957.31</v>
      </c>
      <c r="P964" s="11">
        <v>-2476961.0499999998</v>
      </c>
      <c r="Q964" s="11">
        <v>-2476961.0499999998</v>
      </c>
      <c r="R964" s="11">
        <v>-2476961.0499999998</v>
      </c>
      <c r="S964" s="11">
        <v>-2486930.52</v>
      </c>
      <c r="T964" s="6">
        <f t="shared" si="33"/>
        <v>-2439898.4704166669</v>
      </c>
      <c r="U964" s="1">
        <v>23</v>
      </c>
      <c r="V964" t="s">
        <v>903</v>
      </c>
      <c r="W964">
        <v>19</v>
      </c>
      <c r="X964" t="s">
        <v>903</v>
      </c>
      <c r="Y964" s="1">
        <v>4</v>
      </c>
      <c r="Z964" s="1" t="s">
        <v>5366</v>
      </c>
      <c r="AA964" s="26" t="str">
        <f t="shared" si="34"/>
        <v>23.4.CD.AA</v>
      </c>
    </row>
    <row r="965" spans="1:27" x14ac:dyDescent="0.2">
      <c r="A965">
        <v>211</v>
      </c>
      <c r="B965" t="s">
        <v>724</v>
      </c>
      <c r="C965" t="s">
        <v>13</v>
      </c>
      <c r="D965" t="s">
        <v>13</v>
      </c>
      <c r="E965" t="s">
        <v>725</v>
      </c>
      <c r="F965" t="s">
        <v>3438</v>
      </c>
      <c r="G965" s="11">
        <v>-507173.4</v>
      </c>
      <c r="H965" s="11">
        <v>-178065.83000000002</v>
      </c>
      <c r="I965" s="11">
        <v>-10207089.76</v>
      </c>
      <c r="J965" s="11">
        <v>-696811.21</v>
      </c>
      <c r="K965" s="11">
        <v>-489852.33</v>
      </c>
      <c r="L965" s="11">
        <v>-648182.86</v>
      </c>
      <c r="M965" s="11">
        <v>-1262380.5900000001</v>
      </c>
      <c r="N965" s="11">
        <v>-255600.25</v>
      </c>
      <c r="O965" s="11">
        <v>-496866.04000000004</v>
      </c>
      <c r="P965" s="11">
        <v>-219796.37</v>
      </c>
      <c r="Q965" s="11">
        <v>-186049.79</v>
      </c>
      <c r="R965" s="11">
        <v>-120647.69</v>
      </c>
      <c r="S965" s="11">
        <v>-52879.590000000004</v>
      </c>
      <c r="T965" s="6">
        <f t="shared" si="33"/>
        <v>-1253447.4345833331</v>
      </c>
      <c r="U965" s="1">
        <v>0</v>
      </c>
      <c r="V965" t="s">
        <v>903</v>
      </c>
      <c r="W965">
        <v>19</v>
      </c>
      <c r="X965" t="s">
        <v>903</v>
      </c>
      <c r="Y965" s="1">
        <v>4</v>
      </c>
      <c r="Z965" s="1" t="s">
        <v>5366</v>
      </c>
      <c r="AA965" s="26" t="str">
        <f t="shared" si="34"/>
        <v>0.4.CD.AA</v>
      </c>
    </row>
    <row r="966" spans="1:27" x14ac:dyDescent="0.2">
      <c r="A966">
        <v>212</v>
      </c>
      <c r="B966" t="s">
        <v>726</v>
      </c>
      <c r="C966" t="s">
        <v>13</v>
      </c>
      <c r="D966" t="s">
        <v>13</v>
      </c>
      <c r="E966" t="s">
        <v>727</v>
      </c>
      <c r="F966" t="s">
        <v>3439</v>
      </c>
      <c r="G966" s="11">
        <v>-3178046.41</v>
      </c>
      <c r="H966" s="11">
        <v>-1115827.23</v>
      </c>
      <c r="I966" s="11">
        <v>-1119149.1100000001</v>
      </c>
      <c r="J966" s="11">
        <v>-1000061.47</v>
      </c>
      <c r="K966" s="11">
        <v>-1615829.4100000001</v>
      </c>
      <c r="L966" s="11">
        <v>-1636061.13</v>
      </c>
      <c r="M966" s="11">
        <v>-873954.47</v>
      </c>
      <c r="N966" s="11">
        <v>-1025204.23</v>
      </c>
      <c r="O966" s="11">
        <v>-1733528.22</v>
      </c>
      <c r="P966" s="11">
        <v>-1701346.82</v>
      </c>
      <c r="Q966" s="11">
        <v>-1031214.1</v>
      </c>
      <c r="R966" s="11">
        <v>-1525820.96</v>
      </c>
      <c r="S966" s="11">
        <v>-1426379.1600000001</v>
      </c>
      <c r="T966" s="6">
        <f t="shared" si="33"/>
        <v>-1390017.4945833331</v>
      </c>
      <c r="U966" s="1">
        <v>0</v>
      </c>
      <c r="V966" t="s">
        <v>903</v>
      </c>
      <c r="W966">
        <v>19</v>
      </c>
      <c r="X966" t="s">
        <v>903</v>
      </c>
      <c r="Y966" s="1">
        <v>4</v>
      </c>
      <c r="Z966" s="1" t="s">
        <v>5366</v>
      </c>
      <c r="AA966" s="26" t="str">
        <f t="shared" si="34"/>
        <v>0.4.CD.AA</v>
      </c>
    </row>
    <row r="967" spans="1:27" hidden="1" x14ac:dyDescent="0.2">
      <c r="B967" t="s">
        <v>1459</v>
      </c>
      <c r="C967" t="s">
        <v>13</v>
      </c>
      <c r="D967" t="s">
        <v>13</v>
      </c>
      <c r="E967" t="s">
        <v>1460</v>
      </c>
      <c r="F967" t="s">
        <v>3440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6">
        <f t="shared" si="33"/>
        <v>0</v>
      </c>
      <c r="U967" s="1"/>
      <c r="V967" t="s">
        <v>903</v>
      </c>
      <c r="W967">
        <v>19</v>
      </c>
      <c r="X967" t="s">
        <v>903</v>
      </c>
      <c r="Y967" s="1"/>
      <c r="Z967" s="1"/>
      <c r="AA967" s="26"/>
    </row>
    <row r="968" spans="1:27" hidden="1" x14ac:dyDescent="0.2">
      <c r="B968" t="s">
        <v>1461</v>
      </c>
      <c r="C968" t="s">
        <v>13</v>
      </c>
      <c r="D968" t="s">
        <v>13</v>
      </c>
      <c r="E968" t="s">
        <v>1462</v>
      </c>
      <c r="F968" t="s">
        <v>3441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>
        <v>0</v>
      </c>
      <c r="T968" s="6">
        <f t="shared" si="33"/>
        <v>0</v>
      </c>
      <c r="U968" s="1"/>
      <c r="V968" t="s">
        <v>903</v>
      </c>
      <c r="W968">
        <v>19</v>
      </c>
      <c r="X968" t="s">
        <v>903</v>
      </c>
      <c r="Y968" s="1"/>
      <c r="Z968" s="1"/>
      <c r="AA968" s="26"/>
    </row>
    <row r="969" spans="1:27" hidden="1" x14ac:dyDescent="0.2">
      <c r="B969" t="s">
        <v>728</v>
      </c>
      <c r="C969" t="s">
        <v>13</v>
      </c>
      <c r="D969" t="s">
        <v>13</v>
      </c>
      <c r="E969" t="s">
        <v>595</v>
      </c>
      <c r="F969" t="s">
        <v>3442</v>
      </c>
      <c r="G969" s="11">
        <v>-4815883.78</v>
      </c>
      <c r="H969" s="11">
        <v>-4815883.78</v>
      </c>
      <c r="I969" s="11">
        <v>-4815883.78</v>
      </c>
      <c r="J969" s="11">
        <v>-5075276.78</v>
      </c>
      <c r="K969" s="11">
        <v>-5075276.78</v>
      </c>
      <c r="L969" s="11">
        <v>-5075276.78</v>
      </c>
      <c r="M969" s="11">
        <v>-5084129.78</v>
      </c>
      <c r="N969" s="11">
        <v>-5084129.78</v>
      </c>
      <c r="O969" s="11">
        <v>-5084129.78</v>
      </c>
      <c r="P969" s="11">
        <v>-5202424.78</v>
      </c>
      <c r="Q969" s="11">
        <v>-5202424.78</v>
      </c>
      <c r="R969" s="11">
        <v>-5202424.78</v>
      </c>
      <c r="S969" s="11">
        <v>-5202424.78</v>
      </c>
      <c r="T969" s="6">
        <f t="shared" si="33"/>
        <v>-5060534.6550000003</v>
      </c>
      <c r="U969" s="1">
        <v>44</v>
      </c>
      <c r="V969" t="s">
        <v>903</v>
      </c>
      <c r="W969">
        <v>19</v>
      </c>
      <c r="X969" t="s">
        <v>903</v>
      </c>
      <c r="Y969" s="1">
        <v>4</v>
      </c>
      <c r="Z969" s="1" t="s">
        <v>5366</v>
      </c>
      <c r="AA969" s="26" t="str">
        <f t="shared" si="34"/>
        <v>44.4.CD.AA</v>
      </c>
    </row>
    <row r="970" spans="1:27" x14ac:dyDescent="0.2">
      <c r="A970">
        <v>213</v>
      </c>
      <c r="B970" t="s">
        <v>729</v>
      </c>
      <c r="C970" t="s">
        <v>13</v>
      </c>
      <c r="D970" t="s">
        <v>13</v>
      </c>
      <c r="E970" t="s">
        <v>730</v>
      </c>
      <c r="F970" t="s">
        <v>3443</v>
      </c>
      <c r="G970" s="11">
        <v>-258586.09</v>
      </c>
      <c r="H970" s="11">
        <v>-261612.81</v>
      </c>
      <c r="I970" s="11">
        <v>-264674.97000000003</v>
      </c>
      <c r="J970" s="11">
        <v>-267772.97000000003</v>
      </c>
      <c r="K970" s="11">
        <v>-270907.23</v>
      </c>
      <c r="L970" s="11">
        <v>-274078.18</v>
      </c>
      <c r="M970" s="11">
        <v>-277286.24</v>
      </c>
      <c r="N970" s="11">
        <v>-280531.85000000003</v>
      </c>
      <c r="O970" s="11">
        <v>-283815.45</v>
      </c>
      <c r="P970" s="11">
        <v>-287137.49</v>
      </c>
      <c r="Q970" s="11">
        <v>-290498.41000000003</v>
      </c>
      <c r="R970" s="11">
        <v>-293898.67</v>
      </c>
      <c r="S970" s="11">
        <v>-297338.73</v>
      </c>
      <c r="T970" s="6">
        <f t="shared" si="33"/>
        <v>-277514.72333333339</v>
      </c>
      <c r="U970" s="1">
        <v>0</v>
      </c>
      <c r="V970" t="s">
        <v>903</v>
      </c>
      <c r="W970">
        <v>19</v>
      </c>
      <c r="X970" t="s">
        <v>903</v>
      </c>
      <c r="Y970" s="1">
        <v>0</v>
      </c>
      <c r="Z970" s="1">
        <v>0</v>
      </c>
      <c r="AA970" s="26" t="str">
        <f t="shared" si="34"/>
        <v>0.0.0</v>
      </c>
    </row>
    <row r="971" spans="1:27" hidden="1" x14ac:dyDescent="0.2">
      <c r="B971" t="s">
        <v>731</v>
      </c>
      <c r="C971" t="s">
        <v>13</v>
      </c>
      <c r="D971" t="s">
        <v>13</v>
      </c>
      <c r="E971" t="s">
        <v>732</v>
      </c>
      <c r="F971" t="s">
        <v>3444</v>
      </c>
      <c r="G971" s="11">
        <v>-50000000</v>
      </c>
      <c r="H971" s="11">
        <v>-50000000</v>
      </c>
      <c r="I971" s="11">
        <v>-50000000</v>
      </c>
      <c r="J971" s="11">
        <v>-50000000</v>
      </c>
      <c r="K971" s="11">
        <v>-50000000</v>
      </c>
      <c r="L971" s="11">
        <v>-50000000</v>
      </c>
      <c r="M971" s="11">
        <v>-50000000</v>
      </c>
      <c r="N971" s="11">
        <v>-50000000</v>
      </c>
      <c r="O971" s="11">
        <v>-50000000</v>
      </c>
      <c r="P971" s="11">
        <v>-50000000</v>
      </c>
      <c r="Q971" s="11">
        <v>-50000000</v>
      </c>
      <c r="R971" s="11">
        <v>-50000000</v>
      </c>
      <c r="S971" s="11">
        <v>0</v>
      </c>
      <c r="T971" s="6">
        <f t="shared" si="33"/>
        <v>-47916666.666666664</v>
      </c>
      <c r="U971" s="1">
        <v>6</v>
      </c>
      <c r="V971" t="s">
        <v>903</v>
      </c>
      <c r="W971">
        <v>19</v>
      </c>
      <c r="X971" t="s">
        <v>903</v>
      </c>
      <c r="Y971" s="1">
        <v>0</v>
      </c>
      <c r="Z971" s="1">
        <v>0</v>
      </c>
      <c r="AA971" s="26" t="str">
        <f t="shared" si="34"/>
        <v>6.0.0</v>
      </c>
    </row>
    <row r="972" spans="1:27" hidden="1" x14ac:dyDescent="0.2">
      <c r="B972" t="s">
        <v>733</v>
      </c>
      <c r="C972" t="s">
        <v>13</v>
      </c>
      <c r="D972" t="s">
        <v>13</v>
      </c>
      <c r="E972" t="s">
        <v>734</v>
      </c>
      <c r="F972" t="s">
        <v>3445</v>
      </c>
      <c r="G972" s="11">
        <v>-39222510</v>
      </c>
      <c r="H972" s="11">
        <v>-39222510</v>
      </c>
      <c r="I972" s="11">
        <v>-39222510</v>
      </c>
      <c r="J972" s="11">
        <v>-19287752</v>
      </c>
      <c r="K972" s="11">
        <v>-19287752</v>
      </c>
      <c r="L972" s="11">
        <v>-19287752</v>
      </c>
      <c r="M972" s="11">
        <v>-30121822</v>
      </c>
      <c r="N972" s="11">
        <v>-30121822</v>
      </c>
      <c r="O972" s="11">
        <v>-30121822</v>
      </c>
      <c r="P972" s="11">
        <v>-23828925</v>
      </c>
      <c r="Q972" s="11">
        <v>-23828925</v>
      </c>
      <c r="R972" s="11">
        <v>-23828925</v>
      </c>
      <c r="S972" s="11">
        <v>-13850927</v>
      </c>
      <c r="T972" s="6">
        <f t="shared" si="33"/>
        <v>-27058102.958333332</v>
      </c>
      <c r="U972" s="1">
        <v>46</v>
      </c>
      <c r="V972" t="s">
        <v>903</v>
      </c>
      <c r="W972">
        <v>19</v>
      </c>
      <c r="X972" t="s">
        <v>903</v>
      </c>
      <c r="Y972" s="1">
        <v>0</v>
      </c>
      <c r="Z972" s="1">
        <v>0</v>
      </c>
      <c r="AA972" s="26" t="str">
        <f t="shared" si="34"/>
        <v>46.0.0</v>
      </c>
    </row>
    <row r="973" spans="1:27" hidden="1" x14ac:dyDescent="0.2">
      <c r="B973" t="s">
        <v>1013</v>
      </c>
      <c r="C973" t="s">
        <v>13</v>
      </c>
      <c r="D973" t="s">
        <v>13</v>
      </c>
      <c r="E973" t="s">
        <v>1014</v>
      </c>
      <c r="F973" t="s">
        <v>3446</v>
      </c>
      <c r="G973" s="11">
        <v>9707309</v>
      </c>
      <c r="H973" s="11">
        <v>9707309</v>
      </c>
      <c r="I973" s="11">
        <v>9707309</v>
      </c>
      <c r="J973" s="11">
        <v>6942304</v>
      </c>
      <c r="K973" s="11">
        <v>6942304</v>
      </c>
      <c r="L973" s="11">
        <v>6942304</v>
      </c>
      <c r="M973" s="11">
        <v>7749213</v>
      </c>
      <c r="N973" s="11">
        <v>7749213</v>
      </c>
      <c r="O973" s="11">
        <v>7749213</v>
      </c>
      <c r="P973" s="11">
        <v>5120687</v>
      </c>
      <c r="Q973" s="11">
        <v>5120687</v>
      </c>
      <c r="R973" s="11">
        <v>5120687</v>
      </c>
      <c r="S973" s="11">
        <v>2975908</v>
      </c>
      <c r="T973" s="6">
        <f t="shared" si="33"/>
        <v>7099403.208333333</v>
      </c>
      <c r="U973" s="1">
        <v>46</v>
      </c>
      <c r="V973" t="s">
        <v>903</v>
      </c>
      <c r="W973">
        <v>19</v>
      </c>
      <c r="X973" t="s">
        <v>903</v>
      </c>
      <c r="Y973" s="1">
        <v>0</v>
      </c>
      <c r="Z973" s="1">
        <v>0</v>
      </c>
      <c r="AA973" s="26" t="str">
        <f t="shared" si="34"/>
        <v>46.0.0</v>
      </c>
    </row>
    <row r="974" spans="1:27" hidden="1" x14ac:dyDescent="0.2">
      <c r="B974" t="s">
        <v>735</v>
      </c>
      <c r="C974" t="s">
        <v>13</v>
      </c>
      <c r="D974" t="s">
        <v>13</v>
      </c>
      <c r="E974" t="s">
        <v>736</v>
      </c>
      <c r="F974" t="s">
        <v>3447</v>
      </c>
      <c r="G974" s="11">
        <v>-26310290</v>
      </c>
      <c r="H974" s="11">
        <v>-26310290</v>
      </c>
      <c r="I974" s="11">
        <v>-26310290</v>
      </c>
      <c r="J974" s="11">
        <v>-23116689</v>
      </c>
      <c r="K974" s="11">
        <v>-23116689</v>
      </c>
      <c r="L974" s="11">
        <v>-23116689</v>
      </c>
      <c r="M974" s="11">
        <v>-31723701</v>
      </c>
      <c r="N974" s="11">
        <v>-31723701</v>
      </c>
      <c r="O974" s="11">
        <v>-31723701</v>
      </c>
      <c r="P974" s="11">
        <v>-25021686</v>
      </c>
      <c r="Q974" s="11">
        <v>-25021686</v>
      </c>
      <c r="R974" s="11">
        <v>-25021686</v>
      </c>
      <c r="S974" s="11">
        <v>-24111322</v>
      </c>
      <c r="T974" s="6">
        <f t="shared" si="33"/>
        <v>-26451467.833333332</v>
      </c>
      <c r="U974" s="1">
        <v>46</v>
      </c>
      <c r="V974" t="s">
        <v>903</v>
      </c>
      <c r="W974">
        <v>19</v>
      </c>
      <c r="X974" t="s">
        <v>903</v>
      </c>
      <c r="Y974" s="1">
        <v>0</v>
      </c>
      <c r="Z974" s="1">
        <v>0</v>
      </c>
      <c r="AA974" s="26" t="str">
        <f t="shared" si="34"/>
        <v>46.0.0</v>
      </c>
    </row>
    <row r="975" spans="1:27" hidden="1" x14ac:dyDescent="0.2">
      <c r="B975" t="s">
        <v>1015</v>
      </c>
      <c r="C975" t="s">
        <v>13</v>
      </c>
      <c r="D975" t="s">
        <v>13</v>
      </c>
      <c r="E975" t="s">
        <v>1016</v>
      </c>
      <c r="F975" t="s">
        <v>3448</v>
      </c>
      <c r="G975" s="11">
        <v>0</v>
      </c>
      <c r="H975" s="11">
        <v>0</v>
      </c>
      <c r="I975" s="11">
        <v>0</v>
      </c>
      <c r="J975" s="11">
        <v>3929486</v>
      </c>
      <c r="K975" s="11">
        <v>3929486</v>
      </c>
      <c r="L975" s="11">
        <v>3929486</v>
      </c>
      <c r="M975" s="11">
        <v>6480802</v>
      </c>
      <c r="N975" s="11">
        <v>6480802</v>
      </c>
      <c r="O975" s="11">
        <v>6480802</v>
      </c>
      <c r="P975" s="11">
        <v>5292031</v>
      </c>
      <c r="Q975" s="11">
        <v>5292031</v>
      </c>
      <c r="R975" s="11">
        <v>5292031</v>
      </c>
      <c r="S975" s="11">
        <v>5756282</v>
      </c>
      <c r="T975" s="6">
        <f t="shared" si="33"/>
        <v>4165424.8333333335</v>
      </c>
      <c r="U975" s="1">
        <v>46</v>
      </c>
      <c r="V975" t="s">
        <v>903</v>
      </c>
      <c r="W975">
        <v>19</v>
      </c>
      <c r="X975" t="s">
        <v>903</v>
      </c>
      <c r="Y975" s="1">
        <v>0</v>
      </c>
      <c r="Z975" s="1">
        <v>0</v>
      </c>
      <c r="AA975" s="26" t="str">
        <f t="shared" si="34"/>
        <v>46.0.0</v>
      </c>
    </row>
    <row r="976" spans="1:27" hidden="1" x14ac:dyDescent="0.2">
      <c r="B976" t="s">
        <v>737</v>
      </c>
      <c r="C976" t="s">
        <v>13</v>
      </c>
      <c r="D976" t="s">
        <v>13</v>
      </c>
      <c r="E976" t="s">
        <v>738</v>
      </c>
      <c r="F976" t="s">
        <v>3449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-580441.13</v>
      </c>
      <c r="P976" s="11">
        <v>-471407.82</v>
      </c>
      <c r="Q976" s="11">
        <v>-1016955.82</v>
      </c>
      <c r="R976" s="11">
        <v>-280323.13</v>
      </c>
      <c r="S976" s="11">
        <v>0</v>
      </c>
      <c r="T976" s="6">
        <f t="shared" si="33"/>
        <v>-195760.65833333333</v>
      </c>
      <c r="U976" s="1">
        <v>46</v>
      </c>
      <c r="V976" t="s">
        <v>903</v>
      </c>
      <c r="W976">
        <v>19</v>
      </c>
      <c r="X976" t="s">
        <v>903</v>
      </c>
      <c r="Y976" s="1">
        <v>0</v>
      </c>
      <c r="Z976" s="1">
        <v>0</v>
      </c>
      <c r="AA976" s="26" t="str">
        <f t="shared" si="34"/>
        <v>46.0.0</v>
      </c>
    </row>
    <row r="977" spans="2:27" hidden="1" x14ac:dyDescent="0.2">
      <c r="B977" t="s">
        <v>739</v>
      </c>
      <c r="C977" t="s">
        <v>13</v>
      </c>
      <c r="D977" t="s">
        <v>13</v>
      </c>
      <c r="E977" t="s">
        <v>740</v>
      </c>
      <c r="F977" t="s">
        <v>3450</v>
      </c>
      <c r="G977" s="11">
        <v>-1406422.22</v>
      </c>
      <c r="H977" s="11">
        <v>0</v>
      </c>
      <c r="I977" s="11">
        <v>0</v>
      </c>
      <c r="J977" s="11">
        <v>0</v>
      </c>
      <c r="K977" s="11">
        <v>-1196825.03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6">
        <f t="shared" si="33"/>
        <v>-158336.345</v>
      </c>
      <c r="U977" s="1">
        <v>46</v>
      </c>
      <c r="V977" t="s">
        <v>903</v>
      </c>
      <c r="W977">
        <v>19</v>
      </c>
      <c r="X977" t="s">
        <v>903</v>
      </c>
      <c r="Y977" s="1">
        <v>0</v>
      </c>
      <c r="Z977" s="1">
        <v>0</v>
      </c>
      <c r="AA977" s="26" t="str">
        <f t="shared" si="34"/>
        <v>46.0.0</v>
      </c>
    </row>
    <row r="978" spans="2:27" hidden="1" x14ac:dyDescent="0.2">
      <c r="B978" t="s">
        <v>741</v>
      </c>
      <c r="C978" t="s">
        <v>13</v>
      </c>
      <c r="D978" t="s">
        <v>13</v>
      </c>
      <c r="E978" t="s">
        <v>742</v>
      </c>
      <c r="F978" t="s">
        <v>3451</v>
      </c>
      <c r="G978" s="11">
        <v>-26737.71</v>
      </c>
      <c r="H978" s="11">
        <v>-38778.54</v>
      </c>
      <c r="I978" s="11">
        <v>-100105.1</v>
      </c>
      <c r="J978" s="11">
        <v>4732</v>
      </c>
      <c r="K978" s="11">
        <v>0</v>
      </c>
      <c r="L978" s="11">
        <v>-375521.49</v>
      </c>
      <c r="M978" s="11">
        <v>-134423.42000000001</v>
      </c>
      <c r="N978" s="11">
        <v>0</v>
      </c>
      <c r="O978" s="11">
        <v>-31005.510000000002</v>
      </c>
      <c r="P978" s="11">
        <v>-32</v>
      </c>
      <c r="Q978" s="11">
        <v>-6817.92</v>
      </c>
      <c r="R978" s="11">
        <v>-94919.05</v>
      </c>
      <c r="S978" s="11">
        <v>0</v>
      </c>
      <c r="T978" s="6">
        <f t="shared" si="33"/>
        <v>-65853.32375000001</v>
      </c>
      <c r="U978" s="1">
        <v>46</v>
      </c>
      <c r="V978" t="s">
        <v>903</v>
      </c>
      <c r="W978">
        <v>19</v>
      </c>
      <c r="X978" t="s">
        <v>903</v>
      </c>
      <c r="Y978" s="1">
        <v>0</v>
      </c>
      <c r="Z978" s="1">
        <v>0</v>
      </c>
      <c r="AA978" s="26" t="str">
        <f t="shared" si="34"/>
        <v>46.0.0</v>
      </c>
    </row>
    <row r="979" spans="2:27" hidden="1" x14ac:dyDescent="0.2">
      <c r="B979" t="s">
        <v>1463</v>
      </c>
      <c r="C979" t="s">
        <v>13</v>
      </c>
      <c r="D979" t="s">
        <v>13</v>
      </c>
      <c r="E979" t="s">
        <v>1464</v>
      </c>
      <c r="F979" t="s">
        <v>3452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Q979" s="11">
        <v>0</v>
      </c>
      <c r="R979" s="11">
        <v>0</v>
      </c>
      <c r="S979" s="11">
        <v>0</v>
      </c>
      <c r="T979" s="6">
        <f t="shared" si="33"/>
        <v>0</v>
      </c>
      <c r="U979" s="1"/>
      <c r="V979" t="s">
        <v>903</v>
      </c>
      <c r="W979">
        <v>19</v>
      </c>
      <c r="X979" t="s">
        <v>903</v>
      </c>
      <c r="Y979" s="1"/>
      <c r="Z979" s="1"/>
      <c r="AA979" s="26"/>
    </row>
    <row r="980" spans="2:27" hidden="1" x14ac:dyDescent="0.2">
      <c r="B980" t="s">
        <v>743</v>
      </c>
      <c r="C980" t="s">
        <v>2</v>
      </c>
      <c r="D980" t="s">
        <v>3</v>
      </c>
      <c r="E980" t="s">
        <v>744</v>
      </c>
      <c r="F980" t="s">
        <v>3453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3765.3</v>
      </c>
      <c r="N980" s="11">
        <v>3765.3</v>
      </c>
      <c r="O980" s="11">
        <v>0</v>
      </c>
      <c r="P980" s="11">
        <v>0</v>
      </c>
      <c r="Q980" s="11">
        <v>0</v>
      </c>
      <c r="R980" s="11">
        <v>0</v>
      </c>
      <c r="S980" s="11">
        <v>-375</v>
      </c>
      <c r="T980" s="6">
        <f t="shared" si="33"/>
        <v>611.92500000000007</v>
      </c>
      <c r="U980" s="1">
        <v>21</v>
      </c>
      <c r="V980" t="s">
        <v>903</v>
      </c>
      <c r="W980">
        <v>19</v>
      </c>
      <c r="X980" t="s">
        <v>903</v>
      </c>
      <c r="Y980" s="1">
        <v>0</v>
      </c>
      <c r="Z980" s="1">
        <v>0</v>
      </c>
      <c r="AA980" s="26" t="str">
        <f t="shared" si="34"/>
        <v>21.0.0</v>
      </c>
    </row>
    <row r="981" spans="2:27" hidden="1" x14ac:dyDescent="0.2">
      <c r="B981" t="s">
        <v>743</v>
      </c>
      <c r="C981" t="s">
        <v>2</v>
      </c>
      <c r="D981" t="s">
        <v>4</v>
      </c>
      <c r="E981" t="s">
        <v>744</v>
      </c>
      <c r="F981" t="s">
        <v>3454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6">
        <f t="shared" si="33"/>
        <v>0</v>
      </c>
      <c r="U981" s="1"/>
      <c r="V981" t="s">
        <v>903</v>
      </c>
      <c r="W981">
        <v>19</v>
      </c>
      <c r="X981" t="s">
        <v>903</v>
      </c>
      <c r="Y981" s="1"/>
      <c r="Z981" s="1"/>
      <c r="AA981" s="26"/>
    </row>
    <row r="982" spans="2:27" hidden="1" x14ac:dyDescent="0.2">
      <c r="B982" t="s">
        <v>743</v>
      </c>
      <c r="C982" t="s">
        <v>2</v>
      </c>
      <c r="D982" t="s">
        <v>5</v>
      </c>
      <c r="E982" t="s">
        <v>744</v>
      </c>
      <c r="F982" t="s">
        <v>3455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  <c r="S982" s="11">
        <v>0</v>
      </c>
      <c r="T982" s="6">
        <f t="shared" si="33"/>
        <v>0</v>
      </c>
      <c r="U982" s="1"/>
      <c r="V982" t="s">
        <v>903</v>
      </c>
      <c r="W982">
        <v>19</v>
      </c>
      <c r="X982" t="s">
        <v>903</v>
      </c>
      <c r="Y982" s="1"/>
      <c r="Z982" s="1"/>
      <c r="AA982" s="26"/>
    </row>
    <row r="983" spans="2:27" hidden="1" x14ac:dyDescent="0.2">
      <c r="B983" t="s">
        <v>743</v>
      </c>
      <c r="C983" t="s">
        <v>2</v>
      </c>
      <c r="D983" t="s">
        <v>13</v>
      </c>
      <c r="E983" t="s">
        <v>744</v>
      </c>
      <c r="F983" t="s">
        <v>3456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6">
        <f t="shared" si="33"/>
        <v>0</v>
      </c>
      <c r="U983" s="1"/>
      <c r="V983" t="s">
        <v>903</v>
      </c>
      <c r="W983">
        <v>19</v>
      </c>
      <c r="X983" t="s">
        <v>903</v>
      </c>
      <c r="Y983" s="1"/>
      <c r="Z983" s="1"/>
      <c r="AA983" s="26"/>
    </row>
    <row r="984" spans="2:27" hidden="1" x14ac:dyDescent="0.2">
      <c r="B984" t="s">
        <v>743</v>
      </c>
      <c r="C984" t="s">
        <v>7</v>
      </c>
      <c r="D984" t="s">
        <v>5</v>
      </c>
      <c r="E984" t="s">
        <v>744</v>
      </c>
      <c r="F984" t="s">
        <v>3457</v>
      </c>
      <c r="G984" s="11">
        <v>-643433</v>
      </c>
      <c r="H984" s="11">
        <v>-748330</v>
      </c>
      <c r="I984" s="11">
        <v>-747330</v>
      </c>
      <c r="J984" s="11">
        <v>-730388</v>
      </c>
      <c r="K984" s="11">
        <v>-728388</v>
      </c>
      <c r="L984" s="11">
        <v>-806388</v>
      </c>
      <c r="M984" s="11">
        <v>-802388</v>
      </c>
      <c r="N984" s="11">
        <v>-791777</v>
      </c>
      <c r="O984" s="11">
        <v>-774812.07000000007</v>
      </c>
      <c r="P984" s="11">
        <v>-766767.07000000007</v>
      </c>
      <c r="Q984" s="11">
        <v>-792448.07000000007</v>
      </c>
      <c r="R984" s="11">
        <v>-788448.07000000007</v>
      </c>
      <c r="S984" s="11">
        <v>-818448.07000000007</v>
      </c>
      <c r="T984" s="6">
        <f t="shared" si="33"/>
        <v>-767367.06791666674</v>
      </c>
      <c r="U984" s="1">
        <v>21</v>
      </c>
      <c r="V984" t="s">
        <v>903</v>
      </c>
      <c r="W984">
        <v>19</v>
      </c>
      <c r="X984" t="s">
        <v>903</v>
      </c>
      <c r="Y984" s="1">
        <v>0</v>
      </c>
      <c r="Z984" s="1">
        <v>0</v>
      </c>
      <c r="AA984" s="26" t="str">
        <f t="shared" si="34"/>
        <v>21.0.0</v>
      </c>
    </row>
    <row r="985" spans="2:27" hidden="1" x14ac:dyDescent="0.2">
      <c r="B985" t="s">
        <v>743</v>
      </c>
      <c r="C985" t="s">
        <v>7</v>
      </c>
      <c r="D985" t="s">
        <v>6</v>
      </c>
      <c r="E985" t="s">
        <v>744</v>
      </c>
      <c r="F985" t="s">
        <v>3458</v>
      </c>
      <c r="G985" s="11">
        <v>-226045.5</v>
      </c>
      <c r="H985" s="11">
        <v>-226045.5</v>
      </c>
      <c r="I985" s="11">
        <v>-225255.5</v>
      </c>
      <c r="J985" s="11">
        <v>-256819.5</v>
      </c>
      <c r="K985" s="11">
        <v>-309946.5</v>
      </c>
      <c r="L985" s="11">
        <v>-302872.5</v>
      </c>
      <c r="M985" s="11">
        <v>-331168.5</v>
      </c>
      <c r="N985" s="11">
        <v>-370898.5</v>
      </c>
      <c r="O985" s="11">
        <v>-409805.5</v>
      </c>
      <c r="P985" s="11">
        <v>-409805.5</v>
      </c>
      <c r="Q985" s="11">
        <v>-566425.24</v>
      </c>
      <c r="R985" s="11">
        <v>-562430.24</v>
      </c>
      <c r="S985" s="11">
        <v>-562430.24</v>
      </c>
      <c r="T985" s="6">
        <f t="shared" si="33"/>
        <v>-363809.23750000005</v>
      </c>
      <c r="U985" s="1">
        <v>21</v>
      </c>
      <c r="V985" t="s">
        <v>903</v>
      </c>
      <c r="W985">
        <v>19</v>
      </c>
      <c r="X985" t="s">
        <v>903</v>
      </c>
      <c r="Y985" s="1">
        <v>0</v>
      </c>
      <c r="Z985" s="1">
        <v>0</v>
      </c>
      <c r="AA985" s="26" t="str">
        <f t="shared" si="34"/>
        <v>21.0.0</v>
      </c>
    </row>
    <row r="986" spans="2:27" hidden="1" x14ac:dyDescent="0.2">
      <c r="B986" t="s">
        <v>743</v>
      </c>
      <c r="C986" t="s">
        <v>9</v>
      </c>
      <c r="D986" t="s">
        <v>3</v>
      </c>
      <c r="E986" t="s">
        <v>744</v>
      </c>
      <c r="F986" t="s">
        <v>3459</v>
      </c>
      <c r="G986" s="11">
        <v>0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6">
        <f t="shared" si="33"/>
        <v>0</v>
      </c>
      <c r="U986" s="1"/>
      <c r="V986" t="s">
        <v>903</v>
      </c>
      <c r="W986">
        <v>19</v>
      </c>
      <c r="X986" t="s">
        <v>903</v>
      </c>
      <c r="Y986" s="1"/>
      <c r="Z986" s="1"/>
      <c r="AA986" s="26"/>
    </row>
    <row r="987" spans="2:27" hidden="1" x14ac:dyDescent="0.2">
      <c r="B987" t="s">
        <v>743</v>
      </c>
      <c r="C987" t="s">
        <v>9</v>
      </c>
      <c r="D987" t="s">
        <v>11</v>
      </c>
      <c r="E987" t="s">
        <v>744</v>
      </c>
      <c r="F987" t="s">
        <v>3460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6">
        <f t="shared" si="33"/>
        <v>0</v>
      </c>
      <c r="U987" s="1"/>
      <c r="V987" t="s">
        <v>903</v>
      </c>
      <c r="W987">
        <v>19</v>
      </c>
      <c r="X987" t="s">
        <v>903</v>
      </c>
      <c r="Y987" s="1"/>
      <c r="Z987" s="1"/>
      <c r="AA987" s="26"/>
    </row>
    <row r="988" spans="2:27" hidden="1" x14ac:dyDescent="0.2">
      <c r="B988" t="s">
        <v>743</v>
      </c>
      <c r="C988" t="s">
        <v>9</v>
      </c>
      <c r="D988" t="s">
        <v>5</v>
      </c>
      <c r="E988" t="s">
        <v>744</v>
      </c>
      <c r="F988" t="s">
        <v>3461</v>
      </c>
      <c r="G988" s="11">
        <v>-66059.73</v>
      </c>
      <c r="H988" s="11">
        <v>-66059.73</v>
      </c>
      <c r="I988" s="11">
        <v>-66059.73</v>
      </c>
      <c r="J988" s="11">
        <v>-66059.73</v>
      </c>
      <c r="K988" s="11">
        <v>-66059.73</v>
      </c>
      <c r="L988" s="11">
        <v>-66059.73</v>
      </c>
      <c r="M988" s="11">
        <v>-66059.73</v>
      </c>
      <c r="N988" s="11">
        <v>-66059.73</v>
      </c>
      <c r="O988" s="11">
        <v>-66059.73</v>
      </c>
      <c r="P988" s="11">
        <v>-66059.73</v>
      </c>
      <c r="Q988" s="11">
        <v>-66059.73</v>
      </c>
      <c r="R988" s="11">
        <v>-66059.73</v>
      </c>
      <c r="S988" s="11">
        <v>-66059.73</v>
      </c>
      <c r="T988" s="6">
        <f t="shared" si="33"/>
        <v>-66059.73</v>
      </c>
      <c r="U988" s="1">
        <v>21</v>
      </c>
      <c r="V988" t="s">
        <v>903</v>
      </c>
      <c r="W988">
        <v>19</v>
      </c>
      <c r="X988" t="s">
        <v>903</v>
      </c>
      <c r="Y988" s="1">
        <v>0</v>
      </c>
      <c r="Z988" s="1">
        <v>0</v>
      </c>
      <c r="AA988" s="26" t="str">
        <f t="shared" si="34"/>
        <v>21.0.0</v>
      </c>
    </row>
    <row r="989" spans="2:27" hidden="1" x14ac:dyDescent="0.2">
      <c r="B989" t="s">
        <v>743</v>
      </c>
      <c r="C989" t="s">
        <v>9</v>
      </c>
      <c r="D989" t="s">
        <v>12</v>
      </c>
      <c r="E989" t="s">
        <v>744</v>
      </c>
      <c r="F989" t="s">
        <v>3462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  <c r="S989" s="11">
        <v>0</v>
      </c>
      <c r="T989" s="6">
        <f t="shared" si="33"/>
        <v>0</v>
      </c>
      <c r="U989" s="1"/>
      <c r="V989" t="s">
        <v>903</v>
      </c>
      <c r="W989">
        <v>19</v>
      </c>
      <c r="X989" t="s">
        <v>903</v>
      </c>
      <c r="Y989" s="1"/>
      <c r="Z989" s="1"/>
      <c r="AA989" s="26"/>
    </row>
    <row r="990" spans="2:27" hidden="1" x14ac:dyDescent="0.2">
      <c r="B990" t="s">
        <v>743</v>
      </c>
      <c r="C990" t="s">
        <v>9</v>
      </c>
      <c r="D990" t="s">
        <v>6</v>
      </c>
      <c r="E990" t="s">
        <v>744</v>
      </c>
      <c r="F990" t="s">
        <v>3463</v>
      </c>
      <c r="G990" s="11">
        <v>-11804.07</v>
      </c>
      <c r="H990" s="11">
        <v>-11804.07</v>
      </c>
      <c r="I990" s="11">
        <v>-11804.07</v>
      </c>
      <c r="J990" s="11">
        <v>-11804.07</v>
      </c>
      <c r="K990" s="11">
        <v>-11804.07</v>
      </c>
      <c r="L990" s="11">
        <v>-11804.07</v>
      </c>
      <c r="M990" s="11">
        <v>-11804.07</v>
      </c>
      <c r="N990" s="11">
        <v>-11804.07</v>
      </c>
      <c r="O990" s="11">
        <v>-11804.07</v>
      </c>
      <c r="P990" s="11">
        <v>-11804.07</v>
      </c>
      <c r="Q990" s="11">
        <v>-11804.07</v>
      </c>
      <c r="R990" s="11">
        <v>-11804.07</v>
      </c>
      <c r="S990" s="11">
        <v>-11804.07</v>
      </c>
      <c r="T990" s="6">
        <f t="shared" si="33"/>
        <v>-11804.070000000002</v>
      </c>
      <c r="U990" s="1">
        <v>21</v>
      </c>
      <c r="V990" t="s">
        <v>903</v>
      </c>
      <c r="W990">
        <v>19</v>
      </c>
      <c r="X990" t="s">
        <v>903</v>
      </c>
      <c r="Y990" s="1">
        <v>0</v>
      </c>
      <c r="Z990" s="1">
        <v>0</v>
      </c>
      <c r="AA990" s="26" t="str">
        <f t="shared" si="34"/>
        <v>21.0.0</v>
      </c>
    </row>
    <row r="991" spans="2:27" hidden="1" x14ac:dyDescent="0.2">
      <c r="B991" t="s">
        <v>743</v>
      </c>
      <c r="C991" t="s">
        <v>13</v>
      </c>
      <c r="D991" t="s">
        <v>13</v>
      </c>
      <c r="E991" t="s">
        <v>744</v>
      </c>
      <c r="F991" t="s">
        <v>3464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6">
        <f t="shared" si="33"/>
        <v>0</v>
      </c>
      <c r="U991" s="1"/>
      <c r="V991" t="s">
        <v>903</v>
      </c>
      <c r="W991">
        <v>19</v>
      </c>
      <c r="X991" t="s">
        <v>903</v>
      </c>
      <c r="Y991" s="1"/>
      <c r="Z991" s="1"/>
      <c r="AA991" s="26"/>
    </row>
    <row r="992" spans="2:27" hidden="1" x14ac:dyDescent="0.2">
      <c r="B992" t="s">
        <v>1465</v>
      </c>
      <c r="C992" t="s">
        <v>13</v>
      </c>
      <c r="D992" t="s">
        <v>13</v>
      </c>
      <c r="E992" t="s">
        <v>1466</v>
      </c>
      <c r="F992" t="s">
        <v>3465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6">
        <f t="shared" si="33"/>
        <v>0</v>
      </c>
      <c r="U992" s="1"/>
      <c r="V992" t="s">
        <v>903</v>
      </c>
      <c r="W992">
        <v>19</v>
      </c>
      <c r="X992" t="s">
        <v>903</v>
      </c>
      <c r="Y992" s="1"/>
      <c r="Z992" s="1"/>
      <c r="AA992" s="26"/>
    </row>
    <row r="993" spans="2:27" hidden="1" x14ac:dyDescent="0.2">
      <c r="B993" t="s">
        <v>745</v>
      </c>
      <c r="C993" t="s">
        <v>2</v>
      </c>
      <c r="D993" t="s">
        <v>3</v>
      </c>
      <c r="E993" t="s">
        <v>746</v>
      </c>
      <c r="F993" t="s">
        <v>3466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6">
        <f t="shared" si="33"/>
        <v>0</v>
      </c>
      <c r="U993" s="1"/>
      <c r="V993" t="s">
        <v>903</v>
      </c>
      <c r="W993">
        <v>19</v>
      </c>
      <c r="X993" t="s">
        <v>903</v>
      </c>
      <c r="Y993" s="1"/>
      <c r="Z993" s="1"/>
      <c r="AA993" s="26"/>
    </row>
    <row r="994" spans="2:27" hidden="1" x14ac:dyDescent="0.2">
      <c r="B994" t="s">
        <v>745</v>
      </c>
      <c r="C994" t="s">
        <v>9</v>
      </c>
      <c r="D994" t="s">
        <v>4</v>
      </c>
      <c r="E994" t="s">
        <v>746</v>
      </c>
      <c r="F994" t="s">
        <v>3467</v>
      </c>
      <c r="G994" s="11">
        <v>-1499990</v>
      </c>
      <c r="H994" s="11">
        <v>-1000000</v>
      </c>
      <c r="I994" s="11">
        <v>-500000</v>
      </c>
      <c r="J994" s="11">
        <v>0</v>
      </c>
      <c r="K994" s="11">
        <v>500000</v>
      </c>
      <c r="L994" s="11">
        <v>0</v>
      </c>
      <c r="M994" s="11">
        <v>-500000</v>
      </c>
      <c r="N994" s="11">
        <v>-1000000</v>
      </c>
      <c r="O994" s="11">
        <v>-1500000</v>
      </c>
      <c r="P994" s="11">
        <v>-2000000</v>
      </c>
      <c r="Q994" s="11">
        <v>-2500000</v>
      </c>
      <c r="R994" s="11">
        <v>-2000000</v>
      </c>
      <c r="S994" s="11">
        <v>-1500000</v>
      </c>
      <c r="T994" s="6">
        <f t="shared" si="33"/>
        <v>-999999.58333333337</v>
      </c>
      <c r="U994" s="1">
        <v>44</v>
      </c>
      <c r="V994" t="s">
        <v>903</v>
      </c>
      <c r="W994">
        <v>19</v>
      </c>
      <c r="X994" t="s">
        <v>903</v>
      </c>
      <c r="Y994" s="1">
        <v>0</v>
      </c>
      <c r="Z994" s="1">
        <v>0</v>
      </c>
      <c r="AA994" s="26" t="str">
        <f t="shared" si="34"/>
        <v>44.0.0</v>
      </c>
    </row>
    <row r="995" spans="2:27" hidden="1" x14ac:dyDescent="0.2">
      <c r="B995" t="s">
        <v>745</v>
      </c>
      <c r="C995" t="s">
        <v>13</v>
      </c>
      <c r="D995" t="s">
        <v>13</v>
      </c>
      <c r="E995" t="s">
        <v>746</v>
      </c>
      <c r="F995" t="s">
        <v>3468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6">
        <f t="shared" si="33"/>
        <v>0</v>
      </c>
      <c r="U995" s="1"/>
      <c r="V995" t="s">
        <v>903</v>
      </c>
      <c r="W995">
        <v>19</v>
      </c>
      <c r="X995" t="s">
        <v>903</v>
      </c>
      <c r="Y995" s="1"/>
      <c r="Z995" s="1"/>
      <c r="AA995" s="26"/>
    </row>
    <row r="996" spans="2:27" hidden="1" x14ac:dyDescent="0.2">
      <c r="B996" t="s">
        <v>1467</v>
      </c>
      <c r="C996" t="s">
        <v>7</v>
      </c>
      <c r="D996" t="s">
        <v>4</v>
      </c>
      <c r="E996" t="s">
        <v>1468</v>
      </c>
      <c r="F996" t="s">
        <v>3469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v>0</v>
      </c>
      <c r="R996" s="11">
        <v>0</v>
      </c>
      <c r="S996" s="11">
        <v>0</v>
      </c>
      <c r="T996" s="6">
        <f t="shared" si="33"/>
        <v>0</v>
      </c>
      <c r="U996" s="1"/>
      <c r="V996" t="s">
        <v>903</v>
      </c>
      <c r="W996">
        <v>19</v>
      </c>
      <c r="X996" t="s">
        <v>903</v>
      </c>
      <c r="Y996" s="1"/>
      <c r="Z996" s="1"/>
      <c r="AA996" s="26"/>
    </row>
    <row r="997" spans="2:27" hidden="1" x14ac:dyDescent="0.2">
      <c r="B997" t="s">
        <v>1469</v>
      </c>
      <c r="C997" t="s">
        <v>13</v>
      </c>
      <c r="D997" t="s">
        <v>13</v>
      </c>
      <c r="E997" t="s">
        <v>1470</v>
      </c>
      <c r="F997" t="s">
        <v>3470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6">
        <f t="shared" si="33"/>
        <v>0</v>
      </c>
      <c r="U997" s="1"/>
      <c r="V997" t="s">
        <v>903</v>
      </c>
      <c r="W997">
        <v>19</v>
      </c>
      <c r="X997" t="s">
        <v>903</v>
      </c>
      <c r="Y997" s="1"/>
      <c r="Z997" s="1"/>
      <c r="AA997" s="26"/>
    </row>
    <row r="998" spans="2:27" hidden="1" x14ac:dyDescent="0.2">
      <c r="B998" t="s">
        <v>1471</v>
      </c>
      <c r="C998" t="s">
        <v>7</v>
      </c>
      <c r="D998" t="s">
        <v>4</v>
      </c>
      <c r="E998" t="s">
        <v>1472</v>
      </c>
      <c r="F998" t="s">
        <v>3471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6">
        <f t="shared" si="33"/>
        <v>0</v>
      </c>
      <c r="U998" s="1"/>
      <c r="V998" t="s">
        <v>903</v>
      </c>
      <c r="W998">
        <v>19</v>
      </c>
      <c r="X998" t="s">
        <v>903</v>
      </c>
      <c r="Y998" s="1"/>
      <c r="Z998" s="1"/>
      <c r="AA998" s="26"/>
    </row>
    <row r="999" spans="2:27" hidden="1" x14ac:dyDescent="0.2">
      <c r="B999" t="s">
        <v>1471</v>
      </c>
      <c r="C999" t="s">
        <v>13</v>
      </c>
      <c r="D999" t="s">
        <v>13</v>
      </c>
      <c r="E999" t="s">
        <v>1472</v>
      </c>
      <c r="F999" t="s">
        <v>3472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6">
        <f t="shared" si="33"/>
        <v>0</v>
      </c>
      <c r="U999" s="1"/>
      <c r="V999" t="s">
        <v>903</v>
      </c>
      <c r="W999">
        <v>19</v>
      </c>
      <c r="X999" t="s">
        <v>903</v>
      </c>
      <c r="Y999" s="1"/>
      <c r="Z999" s="1"/>
      <c r="AA999" s="26"/>
    </row>
    <row r="1000" spans="2:27" hidden="1" x14ac:dyDescent="0.2">
      <c r="B1000" t="s">
        <v>1473</v>
      </c>
      <c r="C1000" t="s">
        <v>7</v>
      </c>
      <c r="D1000" t="s">
        <v>4</v>
      </c>
      <c r="E1000" t="s">
        <v>1474</v>
      </c>
      <c r="F1000" t="s">
        <v>3473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  <c r="S1000" s="11">
        <v>0</v>
      </c>
      <c r="T1000" s="6">
        <f t="shared" si="33"/>
        <v>0</v>
      </c>
      <c r="U1000" s="1"/>
      <c r="V1000" t="s">
        <v>903</v>
      </c>
      <c r="W1000">
        <v>19</v>
      </c>
      <c r="X1000" t="s">
        <v>903</v>
      </c>
      <c r="Y1000" s="1"/>
      <c r="Z1000" s="1"/>
      <c r="AA1000" s="26"/>
    </row>
    <row r="1001" spans="2:27" hidden="1" x14ac:dyDescent="0.2">
      <c r="B1001" t="s">
        <v>1473</v>
      </c>
      <c r="C1001" t="s">
        <v>7</v>
      </c>
      <c r="D1001" t="s">
        <v>6</v>
      </c>
      <c r="E1001" t="s">
        <v>1474</v>
      </c>
      <c r="F1001" t="s">
        <v>3474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6">
        <f t="shared" si="33"/>
        <v>0</v>
      </c>
      <c r="U1001" s="1"/>
      <c r="V1001" t="s">
        <v>903</v>
      </c>
      <c r="W1001">
        <v>19</v>
      </c>
      <c r="X1001" t="s">
        <v>903</v>
      </c>
      <c r="Y1001" s="1"/>
      <c r="Z1001" s="1"/>
      <c r="AA1001" s="26"/>
    </row>
    <row r="1002" spans="2:27" hidden="1" x14ac:dyDescent="0.2">
      <c r="B1002" t="s">
        <v>1473</v>
      </c>
      <c r="C1002" t="s">
        <v>13</v>
      </c>
      <c r="D1002" t="s">
        <v>13</v>
      </c>
      <c r="E1002" t="s">
        <v>1474</v>
      </c>
      <c r="F1002" t="s">
        <v>3475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6">
        <f t="shared" si="33"/>
        <v>0</v>
      </c>
      <c r="U1002" s="1"/>
      <c r="V1002" t="s">
        <v>903</v>
      </c>
      <c r="W1002">
        <v>19</v>
      </c>
      <c r="X1002" t="s">
        <v>903</v>
      </c>
      <c r="Y1002" s="1"/>
      <c r="Z1002" s="1"/>
      <c r="AA1002" s="26"/>
    </row>
    <row r="1003" spans="2:27" hidden="1" x14ac:dyDescent="0.2">
      <c r="B1003" t="s">
        <v>747</v>
      </c>
      <c r="C1003" t="s">
        <v>7</v>
      </c>
      <c r="D1003" t="s">
        <v>4</v>
      </c>
      <c r="E1003" t="s">
        <v>748</v>
      </c>
      <c r="F1003" t="s">
        <v>3476</v>
      </c>
      <c r="G1003" s="11">
        <v>-239574.52000000002</v>
      </c>
      <c r="H1003" s="11">
        <v>-236755.99</v>
      </c>
      <c r="I1003" s="11">
        <v>-233937.46</v>
      </c>
      <c r="J1003" s="11">
        <v>-231118.93</v>
      </c>
      <c r="K1003" s="11">
        <v>-228300.4</v>
      </c>
      <c r="L1003" s="11">
        <v>-225481.87</v>
      </c>
      <c r="M1003" s="11">
        <v>-222663.34</v>
      </c>
      <c r="N1003" s="11">
        <v>-219844.81</v>
      </c>
      <c r="O1003" s="11">
        <v>-217026.28</v>
      </c>
      <c r="P1003" s="11">
        <v>-214207.75</v>
      </c>
      <c r="Q1003" s="11">
        <v>-211389.22</v>
      </c>
      <c r="R1003" s="11">
        <v>-208570.69</v>
      </c>
      <c r="S1003" s="11">
        <v>-205752.16</v>
      </c>
      <c r="T1003" s="6">
        <f t="shared" si="33"/>
        <v>-222663.34</v>
      </c>
      <c r="U1003" s="1">
        <v>44</v>
      </c>
      <c r="V1003" t="s">
        <v>903</v>
      </c>
      <c r="W1003">
        <v>19</v>
      </c>
      <c r="X1003" t="s">
        <v>903</v>
      </c>
      <c r="Y1003" s="1">
        <v>0</v>
      </c>
      <c r="Z1003" s="1">
        <v>0</v>
      </c>
      <c r="AA1003" s="26" t="str">
        <f t="shared" si="34"/>
        <v>44.0.0</v>
      </c>
    </row>
    <row r="1004" spans="2:27" hidden="1" x14ac:dyDescent="0.2">
      <c r="B1004" t="s">
        <v>747</v>
      </c>
      <c r="C1004" t="s">
        <v>13</v>
      </c>
      <c r="D1004" t="s">
        <v>13</v>
      </c>
      <c r="E1004" t="s">
        <v>748</v>
      </c>
      <c r="F1004" t="s">
        <v>3477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1">
        <v>0</v>
      </c>
      <c r="R1004" s="11">
        <v>0</v>
      </c>
      <c r="S1004" s="11">
        <v>0</v>
      </c>
      <c r="T1004" s="6">
        <f t="shared" si="33"/>
        <v>0</v>
      </c>
      <c r="U1004" s="1"/>
      <c r="V1004" t="s">
        <v>903</v>
      </c>
      <c r="W1004">
        <v>19</v>
      </c>
      <c r="X1004" t="s">
        <v>903</v>
      </c>
      <c r="Y1004" s="1"/>
      <c r="Z1004" s="1"/>
      <c r="AA1004" s="26"/>
    </row>
    <row r="1005" spans="2:27" hidden="1" x14ac:dyDescent="0.2">
      <c r="B1005" t="s">
        <v>749</v>
      </c>
      <c r="C1005" t="s">
        <v>7</v>
      </c>
      <c r="D1005" t="s">
        <v>4</v>
      </c>
      <c r="E1005" t="s">
        <v>750</v>
      </c>
      <c r="F1005" t="s">
        <v>3478</v>
      </c>
      <c r="G1005" s="11">
        <v>-16797.07</v>
      </c>
      <c r="H1005" s="11">
        <v>-16797.07</v>
      </c>
      <c r="I1005" s="11">
        <v>-16797.07</v>
      </c>
      <c r="J1005" s="11">
        <v>-16797.07</v>
      </c>
      <c r="K1005" s="11">
        <v>-16797.07</v>
      </c>
      <c r="L1005" s="11">
        <v>-16797.07</v>
      </c>
      <c r="M1005" s="11">
        <v>-16782.04</v>
      </c>
      <c r="N1005" s="11">
        <v>-16782.04</v>
      </c>
      <c r="O1005" s="11">
        <v>-16782.04</v>
      </c>
      <c r="P1005" s="11">
        <v>-16782.04</v>
      </c>
      <c r="Q1005" s="11">
        <v>-16782.04</v>
      </c>
      <c r="R1005" s="11">
        <v>-16782.04</v>
      </c>
      <c r="S1005" s="11">
        <v>-16782.04</v>
      </c>
      <c r="T1005" s="6">
        <f t="shared" si="33"/>
        <v>-16788.928750000003</v>
      </c>
      <c r="U1005" s="1">
        <v>44</v>
      </c>
      <c r="V1005" t="s">
        <v>903</v>
      </c>
      <c r="W1005">
        <v>19</v>
      </c>
      <c r="X1005" t="s">
        <v>903</v>
      </c>
      <c r="Y1005" s="1">
        <v>0</v>
      </c>
      <c r="Z1005" s="1">
        <v>0</v>
      </c>
      <c r="AA1005" s="26" t="str">
        <f t="shared" si="34"/>
        <v>44.0.0</v>
      </c>
    </row>
    <row r="1006" spans="2:27" hidden="1" x14ac:dyDescent="0.2">
      <c r="B1006" t="s">
        <v>749</v>
      </c>
      <c r="C1006" t="s">
        <v>13</v>
      </c>
      <c r="D1006" t="s">
        <v>13</v>
      </c>
      <c r="E1006" t="s">
        <v>750</v>
      </c>
      <c r="F1006" t="s">
        <v>3479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6">
        <f t="shared" si="33"/>
        <v>0</v>
      </c>
      <c r="U1006" s="1"/>
      <c r="V1006" t="s">
        <v>903</v>
      </c>
      <c r="W1006">
        <v>19</v>
      </c>
      <c r="X1006" t="s">
        <v>903</v>
      </c>
      <c r="Y1006" s="1"/>
      <c r="Z1006" s="1"/>
      <c r="AA1006" s="26"/>
    </row>
    <row r="1007" spans="2:27" hidden="1" x14ac:dyDescent="0.2">
      <c r="B1007" t="s">
        <v>751</v>
      </c>
      <c r="C1007" t="s">
        <v>13</v>
      </c>
      <c r="D1007" t="s">
        <v>13</v>
      </c>
      <c r="E1007" t="s">
        <v>752</v>
      </c>
      <c r="F1007" t="s">
        <v>3480</v>
      </c>
      <c r="G1007" s="11">
        <v>-280959.64</v>
      </c>
      <c r="H1007" s="11">
        <v>-234132.97</v>
      </c>
      <c r="I1007" s="11">
        <v>-187306.34</v>
      </c>
      <c r="J1007" s="11">
        <v>-140479.71</v>
      </c>
      <c r="K1007" s="11">
        <v>-93653.08</v>
      </c>
      <c r="L1007" s="11">
        <v>-46826.450000000004</v>
      </c>
      <c r="M1007" s="11">
        <v>-0.16</v>
      </c>
      <c r="N1007" s="11">
        <v>0</v>
      </c>
      <c r="O1007" s="11">
        <v>0</v>
      </c>
      <c r="P1007" s="11">
        <v>-1854.6000000000001</v>
      </c>
      <c r="Q1007" s="11">
        <v>-595381.79</v>
      </c>
      <c r="R1007" s="11">
        <v>-428430.03</v>
      </c>
      <c r="S1007" s="11">
        <v>-296339</v>
      </c>
      <c r="T1007" s="6">
        <f t="shared" si="33"/>
        <v>-168059.53750000001</v>
      </c>
      <c r="U1007" s="1">
        <v>44</v>
      </c>
      <c r="V1007" t="s">
        <v>903</v>
      </c>
      <c r="W1007">
        <v>19</v>
      </c>
      <c r="X1007" t="s">
        <v>903</v>
      </c>
      <c r="Y1007" s="1">
        <v>0</v>
      </c>
      <c r="Z1007" s="1">
        <v>0</v>
      </c>
      <c r="AA1007" s="26" t="str">
        <f t="shared" si="34"/>
        <v>44.0.0</v>
      </c>
    </row>
    <row r="1008" spans="2:27" hidden="1" x14ac:dyDescent="0.2">
      <c r="B1008" t="s">
        <v>1017</v>
      </c>
      <c r="C1008" t="s">
        <v>7</v>
      </c>
      <c r="D1008" t="s">
        <v>4</v>
      </c>
      <c r="E1008" t="s">
        <v>1018</v>
      </c>
      <c r="F1008" t="s">
        <v>3481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  <c r="S1008" s="11">
        <v>0</v>
      </c>
      <c r="T1008" s="6">
        <f t="shared" si="33"/>
        <v>0</v>
      </c>
      <c r="U1008" s="1"/>
      <c r="V1008" t="s">
        <v>903</v>
      </c>
      <c r="W1008">
        <v>19</v>
      </c>
      <c r="X1008" t="s">
        <v>903</v>
      </c>
      <c r="Y1008" s="1"/>
      <c r="Z1008" s="1"/>
      <c r="AA1008" s="26"/>
    </row>
    <row r="1009" spans="2:27" hidden="1" x14ac:dyDescent="0.2">
      <c r="B1009" t="s">
        <v>1017</v>
      </c>
      <c r="C1009" t="s">
        <v>13</v>
      </c>
      <c r="D1009" t="s">
        <v>13</v>
      </c>
      <c r="E1009" t="s">
        <v>1018</v>
      </c>
      <c r="F1009" t="s">
        <v>3482</v>
      </c>
      <c r="G1009" s="11">
        <v>-2999301.99</v>
      </c>
      <c r="H1009" s="11">
        <v>-2999301.99</v>
      </c>
      <c r="I1009" s="11">
        <v>-3014348.82</v>
      </c>
      <c r="J1009" s="11">
        <v>-2715782.12</v>
      </c>
      <c r="K1009" s="11">
        <v>-2715664.77</v>
      </c>
      <c r="L1009" s="11">
        <v>-2715664.77</v>
      </c>
      <c r="M1009" s="11">
        <v>-2514943.12</v>
      </c>
      <c r="N1009" s="11">
        <v>-2500969.9900000002</v>
      </c>
      <c r="O1009" s="11">
        <v>-2500969.9900000002</v>
      </c>
      <c r="P1009" s="11">
        <v>-2257689.37</v>
      </c>
      <c r="Q1009" s="11">
        <v>-2257689.37</v>
      </c>
      <c r="R1009" s="11">
        <v>-2257689.37</v>
      </c>
      <c r="S1009" s="11">
        <v>-2003139.72</v>
      </c>
      <c r="T1009" s="6">
        <f t="shared" si="33"/>
        <v>-2579327.8779166671</v>
      </c>
      <c r="U1009" s="1">
        <v>44</v>
      </c>
      <c r="V1009" t="s">
        <v>903</v>
      </c>
      <c r="W1009">
        <v>19</v>
      </c>
      <c r="X1009" t="s">
        <v>903</v>
      </c>
      <c r="Y1009" s="1">
        <v>0</v>
      </c>
      <c r="Z1009" s="1">
        <v>0</v>
      </c>
      <c r="AA1009" s="26" t="str">
        <f t="shared" si="34"/>
        <v>44.0.0</v>
      </c>
    </row>
    <row r="1010" spans="2:27" hidden="1" x14ac:dyDescent="0.2">
      <c r="B1010" t="s">
        <v>1019</v>
      </c>
      <c r="C1010" t="s">
        <v>7</v>
      </c>
      <c r="D1010" t="s">
        <v>4</v>
      </c>
      <c r="E1010" t="s">
        <v>1020</v>
      </c>
      <c r="F1010" t="s">
        <v>3483</v>
      </c>
      <c r="G1010" s="11">
        <v>-1577531.27</v>
      </c>
      <c r="H1010" s="11">
        <v>-1577531.27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6">
        <f t="shared" si="33"/>
        <v>-197191.40875000003</v>
      </c>
      <c r="U1010" s="1">
        <v>44</v>
      </c>
      <c r="V1010" t="s">
        <v>903</v>
      </c>
      <c r="W1010">
        <v>19</v>
      </c>
      <c r="X1010" t="s">
        <v>903</v>
      </c>
      <c r="Y1010" s="1">
        <v>0</v>
      </c>
      <c r="Z1010" s="1">
        <v>0</v>
      </c>
      <c r="AA1010" s="26" t="str">
        <f t="shared" si="34"/>
        <v>44.0.0</v>
      </c>
    </row>
    <row r="1011" spans="2:27" hidden="1" x14ac:dyDescent="0.2">
      <c r="B1011" t="s">
        <v>1019</v>
      </c>
      <c r="C1011" t="s">
        <v>7</v>
      </c>
      <c r="D1011" t="s">
        <v>6</v>
      </c>
      <c r="E1011" t="s">
        <v>1020</v>
      </c>
      <c r="F1011" t="s">
        <v>3484</v>
      </c>
      <c r="G1011" s="11">
        <v>0</v>
      </c>
      <c r="H1011" s="11">
        <v>56340.4</v>
      </c>
      <c r="I1011" s="11">
        <v>-1464850.47</v>
      </c>
      <c r="J1011" s="11">
        <v>-1408510.07</v>
      </c>
      <c r="K1011" s="11">
        <v>-1352169.67</v>
      </c>
      <c r="L1011" s="11">
        <v>-1295829.27</v>
      </c>
      <c r="M1011" s="11">
        <v>-1239488.8700000001</v>
      </c>
      <c r="N1011" s="11">
        <v>-1183148.47</v>
      </c>
      <c r="O1011" s="11">
        <v>-1126808.07</v>
      </c>
      <c r="P1011" s="11">
        <v>-1070467.67</v>
      </c>
      <c r="Q1011" s="11">
        <v>-1014127.27</v>
      </c>
      <c r="R1011" s="11">
        <v>-957786.87</v>
      </c>
      <c r="S1011" s="11">
        <v>-901446.47</v>
      </c>
      <c r="T1011" s="6">
        <f t="shared" si="33"/>
        <v>-1042297.4612499998</v>
      </c>
      <c r="U1011" s="1">
        <v>44</v>
      </c>
      <c r="V1011" t="s">
        <v>903</v>
      </c>
      <c r="W1011">
        <v>19</v>
      </c>
      <c r="X1011" t="s">
        <v>903</v>
      </c>
      <c r="Y1011" s="1">
        <v>0</v>
      </c>
      <c r="Z1011" s="1">
        <v>0</v>
      </c>
      <c r="AA1011" s="26" t="str">
        <f t="shared" si="34"/>
        <v>44.0.0</v>
      </c>
    </row>
    <row r="1012" spans="2:27" hidden="1" x14ac:dyDescent="0.2">
      <c r="B1012" t="s">
        <v>753</v>
      </c>
      <c r="C1012" t="s">
        <v>13</v>
      </c>
      <c r="D1012" t="s">
        <v>13</v>
      </c>
      <c r="E1012" t="s">
        <v>754</v>
      </c>
      <c r="F1012" t="s">
        <v>3485</v>
      </c>
      <c r="G1012" s="11">
        <v>-752550.11</v>
      </c>
      <c r="H1012" s="11">
        <v>-751744.5</v>
      </c>
      <c r="I1012" s="11">
        <v>-719460.66</v>
      </c>
      <c r="J1012" s="11">
        <v>-718460.44000000006</v>
      </c>
      <c r="K1012" s="11">
        <v>-718267.94000000006</v>
      </c>
      <c r="L1012" s="11">
        <v>-635812.27</v>
      </c>
      <c r="M1012" s="11">
        <v>-626521.52</v>
      </c>
      <c r="N1012" s="11">
        <v>-625883.22</v>
      </c>
      <c r="O1012" s="11">
        <v>-496777.74</v>
      </c>
      <c r="P1012" s="11">
        <v>-488761.24</v>
      </c>
      <c r="Q1012" s="11">
        <v>-468368.93</v>
      </c>
      <c r="R1012" s="11">
        <v>-465096.47000000003</v>
      </c>
      <c r="S1012" s="11">
        <v>-271380.53000000003</v>
      </c>
      <c r="T1012" s="6">
        <f t="shared" si="33"/>
        <v>-602260.02083333337</v>
      </c>
      <c r="U1012" s="1">
        <v>43</v>
      </c>
      <c r="V1012" t="s">
        <v>903</v>
      </c>
      <c r="W1012">
        <v>19</v>
      </c>
      <c r="X1012" t="s">
        <v>903</v>
      </c>
      <c r="Y1012" s="1">
        <v>0</v>
      </c>
      <c r="Z1012" s="1">
        <v>0</v>
      </c>
      <c r="AA1012" s="26" t="str">
        <f t="shared" si="34"/>
        <v>43.0.0</v>
      </c>
    </row>
    <row r="1013" spans="2:27" hidden="1" x14ac:dyDescent="0.2">
      <c r="B1013" t="s">
        <v>1475</v>
      </c>
      <c r="C1013" t="s">
        <v>13</v>
      </c>
      <c r="D1013" t="s">
        <v>13</v>
      </c>
      <c r="E1013" t="s">
        <v>1476</v>
      </c>
      <c r="F1013" t="s">
        <v>3486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0</v>
      </c>
      <c r="Q1013" s="11">
        <v>0</v>
      </c>
      <c r="R1013" s="11">
        <v>0</v>
      </c>
      <c r="S1013" s="11">
        <v>0</v>
      </c>
      <c r="T1013" s="6">
        <f t="shared" si="33"/>
        <v>0</v>
      </c>
      <c r="U1013" s="1"/>
      <c r="V1013" t="s">
        <v>903</v>
      </c>
      <c r="W1013">
        <v>19</v>
      </c>
      <c r="X1013" t="s">
        <v>903</v>
      </c>
      <c r="Y1013" s="1"/>
      <c r="Z1013" s="1"/>
      <c r="AA1013" s="26"/>
    </row>
    <row r="1014" spans="2:27" hidden="1" x14ac:dyDescent="0.2">
      <c r="B1014" t="s">
        <v>755</v>
      </c>
      <c r="C1014" t="s">
        <v>13</v>
      </c>
      <c r="D1014" t="s">
        <v>13</v>
      </c>
      <c r="E1014" t="s">
        <v>756</v>
      </c>
      <c r="F1014" t="s">
        <v>3487</v>
      </c>
      <c r="G1014" s="11">
        <v>-7265425.9100000001</v>
      </c>
      <c r="H1014" s="11">
        <v>-13169197.08</v>
      </c>
      <c r="I1014" s="11">
        <v>-11632513.67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  <c r="S1014" s="11">
        <v>0</v>
      </c>
      <c r="T1014" s="6">
        <f t="shared" si="33"/>
        <v>-2369535.3087499999</v>
      </c>
      <c r="U1014" s="1">
        <v>46</v>
      </c>
      <c r="V1014" t="s">
        <v>903</v>
      </c>
      <c r="W1014">
        <v>19</v>
      </c>
      <c r="X1014" t="s">
        <v>903</v>
      </c>
      <c r="Y1014" s="1">
        <v>0</v>
      </c>
      <c r="Z1014" s="1">
        <v>0</v>
      </c>
      <c r="AA1014" s="26" t="str">
        <f t="shared" si="34"/>
        <v>46.0.0</v>
      </c>
    </row>
    <row r="1015" spans="2:27" hidden="1" x14ac:dyDescent="0.2">
      <c r="B1015" t="s">
        <v>1477</v>
      </c>
      <c r="C1015" t="s">
        <v>13</v>
      </c>
      <c r="D1015" t="s">
        <v>13</v>
      </c>
      <c r="E1015" t="s">
        <v>577</v>
      </c>
      <c r="F1015" t="s">
        <v>3488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6">
        <f t="shared" si="33"/>
        <v>0</v>
      </c>
      <c r="U1015" s="1"/>
      <c r="V1015" t="s">
        <v>903</v>
      </c>
      <c r="W1015">
        <v>19</v>
      </c>
      <c r="X1015" t="s">
        <v>903</v>
      </c>
      <c r="Y1015" s="1"/>
      <c r="Z1015" s="1"/>
      <c r="AA1015" s="26"/>
    </row>
    <row r="1016" spans="2:27" hidden="1" x14ac:dyDescent="0.2">
      <c r="B1016" t="s">
        <v>1478</v>
      </c>
      <c r="C1016" t="s">
        <v>13</v>
      </c>
      <c r="D1016" t="s">
        <v>13</v>
      </c>
      <c r="E1016" t="s">
        <v>579</v>
      </c>
      <c r="F1016" t="s">
        <v>3489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v>0</v>
      </c>
      <c r="R1016" s="11">
        <v>0</v>
      </c>
      <c r="S1016" s="11">
        <v>0</v>
      </c>
      <c r="T1016" s="6">
        <f t="shared" ref="T1016:T1079" si="35">(G1016+S1016+SUM(H1016:R1016)*2)/24</f>
        <v>0</v>
      </c>
      <c r="U1016" s="1"/>
      <c r="V1016" t="s">
        <v>903</v>
      </c>
      <c r="W1016">
        <v>19</v>
      </c>
      <c r="X1016" t="s">
        <v>903</v>
      </c>
      <c r="Y1016" s="1"/>
      <c r="Z1016" s="1"/>
      <c r="AA1016" s="26"/>
    </row>
    <row r="1017" spans="2:27" hidden="1" x14ac:dyDescent="0.2">
      <c r="B1017" t="s">
        <v>1479</v>
      </c>
      <c r="C1017" t="s">
        <v>13</v>
      </c>
      <c r="D1017" t="s">
        <v>13</v>
      </c>
      <c r="E1017" t="s">
        <v>1480</v>
      </c>
      <c r="F1017" t="s">
        <v>3490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6">
        <f t="shared" si="35"/>
        <v>0</v>
      </c>
      <c r="U1017" s="1"/>
      <c r="V1017" t="s">
        <v>903</v>
      </c>
      <c r="W1017">
        <v>19</v>
      </c>
      <c r="X1017" t="s">
        <v>903</v>
      </c>
      <c r="Y1017" s="1"/>
      <c r="Z1017" s="1"/>
      <c r="AA1017" s="26"/>
    </row>
    <row r="1018" spans="2:27" hidden="1" x14ac:dyDescent="0.2">
      <c r="B1018" t="s">
        <v>1481</v>
      </c>
      <c r="C1018" t="s">
        <v>13</v>
      </c>
      <c r="D1018" t="s">
        <v>13</v>
      </c>
      <c r="E1018" t="s">
        <v>1482</v>
      </c>
      <c r="F1018" t="s">
        <v>3491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0</v>
      </c>
      <c r="R1018" s="11">
        <v>0</v>
      </c>
      <c r="S1018" s="11">
        <v>0</v>
      </c>
      <c r="T1018" s="6">
        <f t="shared" si="35"/>
        <v>0</v>
      </c>
      <c r="U1018" s="1"/>
      <c r="V1018" t="s">
        <v>903</v>
      </c>
      <c r="W1018">
        <v>19</v>
      </c>
      <c r="X1018" t="s">
        <v>903</v>
      </c>
      <c r="Y1018" s="1"/>
      <c r="Z1018" s="1"/>
      <c r="AA1018" s="26"/>
    </row>
    <row r="1019" spans="2:27" hidden="1" x14ac:dyDescent="0.2">
      <c r="B1019" t="s">
        <v>1483</v>
      </c>
      <c r="C1019" t="s">
        <v>7</v>
      </c>
      <c r="D1019" t="s">
        <v>4</v>
      </c>
      <c r="E1019" t="s">
        <v>1484</v>
      </c>
      <c r="F1019" t="s">
        <v>3492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6">
        <f t="shared" si="35"/>
        <v>0</v>
      </c>
      <c r="U1019" s="1"/>
      <c r="V1019" t="s">
        <v>903</v>
      </c>
      <c r="W1019">
        <v>19</v>
      </c>
      <c r="X1019" t="s">
        <v>903</v>
      </c>
      <c r="Y1019" s="1"/>
      <c r="Z1019" s="1"/>
      <c r="AA1019" s="26"/>
    </row>
    <row r="1020" spans="2:27" hidden="1" x14ac:dyDescent="0.2">
      <c r="B1020" t="s">
        <v>1483</v>
      </c>
      <c r="C1020" t="s">
        <v>9</v>
      </c>
      <c r="D1020" t="s">
        <v>4</v>
      </c>
      <c r="E1020" t="s">
        <v>1484</v>
      </c>
      <c r="F1020" t="s">
        <v>3493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0</v>
      </c>
      <c r="R1020" s="11">
        <v>0</v>
      </c>
      <c r="S1020" s="11">
        <v>0</v>
      </c>
      <c r="T1020" s="6">
        <f t="shared" si="35"/>
        <v>0</v>
      </c>
      <c r="U1020" s="1"/>
      <c r="V1020" t="s">
        <v>903</v>
      </c>
      <c r="W1020">
        <v>19</v>
      </c>
      <c r="X1020" t="s">
        <v>903</v>
      </c>
      <c r="Y1020" s="1"/>
      <c r="Z1020" s="1"/>
      <c r="AA1020" s="26"/>
    </row>
    <row r="1021" spans="2:27" hidden="1" x14ac:dyDescent="0.2">
      <c r="B1021" t="s">
        <v>757</v>
      </c>
      <c r="C1021" t="s">
        <v>7</v>
      </c>
      <c r="D1021" t="s">
        <v>5</v>
      </c>
      <c r="E1021" t="s">
        <v>758</v>
      </c>
      <c r="F1021" t="s">
        <v>3494</v>
      </c>
      <c r="G1021" s="11">
        <v>186950.16</v>
      </c>
      <c r="H1021" s="11">
        <v>164671.95000000001</v>
      </c>
      <c r="I1021" s="11">
        <v>142375.18</v>
      </c>
      <c r="J1021" s="11">
        <v>120059.83</v>
      </c>
      <c r="K1021" s="11">
        <v>97725.88</v>
      </c>
      <c r="L1021" s="11">
        <v>75373.320000000007</v>
      </c>
      <c r="M1021" s="11">
        <v>53002.130000000005</v>
      </c>
      <c r="N1021" s="11">
        <v>30612.3</v>
      </c>
      <c r="O1021" s="11">
        <v>8203.81</v>
      </c>
      <c r="P1021" s="11">
        <v>-0.01</v>
      </c>
      <c r="Q1021" s="11">
        <v>-0.01</v>
      </c>
      <c r="R1021" s="11">
        <v>-0.01</v>
      </c>
      <c r="S1021" s="11">
        <v>-0.01</v>
      </c>
      <c r="T1021" s="6">
        <f t="shared" si="35"/>
        <v>65458.287083333351</v>
      </c>
      <c r="U1021" s="1">
        <v>23</v>
      </c>
      <c r="V1021" t="s">
        <v>903</v>
      </c>
      <c r="W1021">
        <v>19</v>
      </c>
      <c r="X1021" t="s">
        <v>903</v>
      </c>
      <c r="Y1021" s="1">
        <v>0</v>
      </c>
      <c r="Z1021" s="1">
        <v>0</v>
      </c>
      <c r="AA1021" s="26" t="str">
        <f t="shared" ref="AA1021:AA1076" si="36">U1021&amp;"."&amp;Y1021&amp;"."&amp;Z1021</f>
        <v>23.0.0</v>
      </c>
    </row>
    <row r="1022" spans="2:27" hidden="1" x14ac:dyDescent="0.2">
      <c r="B1022" t="s">
        <v>759</v>
      </c>
      <c r="C1022" t="s">
        <v>13</v>
      </c>
      <c r="D1022" t="s">
        <v>13</v>
      </c>
      <c r="E1022" t="s">
        <v>760</v>
      </c>
      <c r="F1022" t="s">
        <v>3495</v>
      </c>
      <c r="G1022" s="11">
        <v>-59249.450000000004</v>
      </c>
      <c r="H1022" s="11">
        <v>-57436.94</v>
      </c>
      <c r="I1022" s="11">
        <v>-55606.21</v>
      </c>
      <c r="J1022" s="11">
        <v>-53757.08</v>
      </c>
      <c r="K1022" s="11">
        <v>-51889.36</v>
      </c>
      <c r="L1022" s="11">
        <v>-50002.87</v>
      </c>
      <c r="M1022" s="11">
        <v>-48097.41</v>
      </c>
      <c r="N1022" s="11">
        <v>-46172.800000000003</v>
      </c>
      <c r="O1022" s="11">
        <v>-44228.840000000004</v>
      </c>
      <c r="P1022" s="11">
        <v>-42265.340000000004</v>
      </c>
      <c r="Q1022" s="11">
        <v>-40282.11</v>
      </c>
      <c r="R1022" s="11">
        <v>-38278.94</v>
      </c>
      <c r="S1022" s="11">
        <v>-36255.629999999997</v>
      </c>
      <c r="T1022" s="6">
        <f t="shared" si="35"/>
        <v>-47980.87</v>
      </c>
      <c r="U1022" s="1">
        <v>44</v>
      </c>
      <c r="V1022" t="s">
        <v>903</v>
      </c>
      <c r="W1022">
        <v>19</v>
      </c>
      <c r="X1022" t="s">
        <v>903</v>
      </c>
      <c r="Y1022" s="1">
        <v>0</v>
      </c>
      <c r="Z1022" s="1">
        <v>0</v>
      </c>
      <c r="AA1022" s="26" t="str">
        <f t="shared" si="36"/>
        <v>44.0.0</v>
      </c>
    </row>
    <row r="1023" spans="2:27" hidden="1" x14ac:dyDescent="0.2">
      <c r="B1023" t="s">
        <v>761</v>
      </c>
      <c r="C1023" t="s">
        <v>13</v>
      </c>
      <c r="D1023" t="s">
        <v>13</v>
      </c>
      <c r="E1023" t="s">
        <v>762</v>
      </c>
      <c r="F1023" t="s">
        <v>3496</v>
      </c>
      <c r="G1023" s="11">
        <v>-8806149.4299999997</v>
      </c>
      <c r="H1023" s="11">
        <v>-8744940.0399999991</v>
      </c>
      <c r="I1023" s="11">
        <v>-9109253.8000000007</v>
      </c>
      <c r="J1023" s="11">
        <v>-9051076.7200000007</v>
      </c>
      <c r="K1023" s="11">
        <v>-9210968.1600000001</v>
      </c>
      <c r="L1023" s="11">
        <v>-9261394.1799999997</v>
      </c>
      <c r="M1023" s="11">
        <v>-9245999.8599999994</v>
      </c>
      <c r="N1023" s="11">
        <v>-9047496.2300000004</v>
      </c>
      <c r="O1023" s="11">
        <v>-9313202.9199999999</v>
      </c>
      <c r="P1023" s="11">
        <v>-8814641.9900000002</v>
      </c>
      <c r="Q1023" s="11">
        <v>-9052264.4100000001</v>
      </c>
      <c r="R1023" s="11">
        <v>-9090237.0700000003</v>
      </c>
      <c r="S1023" s="11">
        <v>-9170450.9499999993</v>
      </c>
      <c r="T1023" s="6">
        <f t="shared" si="35"/>
        <v>-9077481.2974999994</v>
      </c>
      <c r="U1023" s="1">
        <v>42</v>
      </c>
      <c r="V1023" t="s">
        <v>903</v>
      </c>
      <c r="W1023">
        <v>19</v>
      </c>
      <c r="X1023" t="s">
        <v>903</v>
      </c>
      <c r="Y1023" s="1">
        <v>0</v>
      </c>
      <c r="Z1023" s="1">
        <v>0</v>
      </c>
      <c r="AA1023" s="26" t="str">
        <f t="shared" si="36"/>
        <v>42.0.0</v>
      </c>
    </row>
    <row r="1024" spans="2:27" hidden="1" x14ac:dyDescent="0.2">
      <c r="B1024" t="s">
        <v>763</v>
      </c>
      <c r="C1024" t="s">
        <v>13</v>
      </c>
      <c r="D1024" t="s">
        <v>13</v>
      </c>
      <c r="E1024" t="s">
        <v>764</v>
      </c>
      <c r="F1024" t="s">
        <v>3497</v>
      </c>
      <c r="G1024" s="11">
        <v>-140000</v>
      </c>
      <c r="H1024" s="11">
        <v>-140000</v>
      </c>
      <c r="I1024" s="11">
        <v>-140000</v>
      </c>
      <c r="J1024" s="11">
        <v>-140000</v>
      </c>
      <c r="K1024" s="11">
        <v>-140000</v>
      </c>
      <c r="L1024" s="11">
        <v>-140000</v>
      </c>
      <c r="M1024" s="11">
        <v>-140000</v>
      </c>
      <c r="N1024" s="11">
        <v>-140000</v>
      </c>
      <c r="O1024" s="11">
        <v>-140000</v>
      </c>
      <c r="P1024" s="11">
        <v>-140000</v>
      </c>
      <c r="Q1024" s="11">
        <v>-140000</v>
      </c>
      <c r="R1024" s="11">
        <v>-140000</v>
      </c>
      <c r="S1024" s="11">
        <v>-140000</v>
      </c>
      <c r="T1024" s="6">
        <f t="shared" si="35"/>
        <v>-140000</v>
      </c>
      <c r="U1024" s="1">
        <v>44</v>
      </c>
      <c r="V1024" t="s">
        <v>903</v>
      </c>
      <c r="W1024">
        <v>19</v>
      </c>
      <c r="X1024" t="s">
        <v>903</v>
      </c>
      <c r="Y1024" s="1">
        <v>0</v>
      </c>
      <c r="Z1024" s="1">
        <v>0</v>
      </c>
      <c r="AA1024" s="26" t="str">
        <f t="shared" si="36"/>
        <v>44.0.0</v>
      </c>
    </row>
    <row r="1025" spans="2:27" hidden="1" x14ac:dyDescent="0.2">
      <c r="B1025" t="s">
        <v>1485</v>
      </c>
      <c r="C1025" t="s">
        <v>13</v>
      </c>
      <c r="D1025" t="s">
        <v>13</v>
      </c>
      <c r="E1025" t="s">
        <v>1486</v>
      </c>
      <c r="F1025" t="s">
        <v>3498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  <c r="S1025" s="11">
        <v>0</v>
      </c>
      <c r="T1025" s="6">
        <f t="shared" si="35"/>
        <v>0</v>
      </c>
      <c r="U1025" s="1"/>
      <c r="V1025" t="s">
        <v>903</v>
      </c>
      <c r="W1025">
        <v>19</v>
      </c>
      <c r="X1025" t="s">
        <v>903</v>
      </c>
      <c r="Y1025" s="1"/>
      <c r="Z1025" s="1"/>
      <c r="AA1025" s="26"/>
    </row>
    <row r="1026" spans="2:27" hidden="1" x14ac:dyDescent="0.2">
      <c r="B1026" t="s">
        <v>765</v>
      </c>
      <c r="C1026" t="s">
        <v>2</v>
      </c>
      <c r="D1026" t="s">
        <v>3</v>
      </c>
      <c r="E1026" t="s">
        <v>766</v>
      </c>
      <c r="F1026" t="s">
        <v>3499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6">
        <f t="shared" si="35"/>
        <v>0</v>
      </c>
      <c r="U1026" s="1"/>
      <c r="V1026" t="s">
        <v>903</v>
      </c>
      <c r="W1026">
        <v>19</v>
      </c>
      <c r="X1026" t="s">
        <v>903</v>
      </c>
      <c r="Y1026" s="1"/>
      <c r="Z1026" s="1"/>
      <c r="AA1026" s="26"/>
    </row>
    <row r="1027" spans="2:27" hidden="1" x14ac:dyDescent="0.2">
      <c r="B1027" t="s">
        <v>765</v>
      </c>
      <c r="C1027" t="s">
        <v>2</v>
      </c>
      <c r="D1027" t="s">
        <v>4</v>
      </c>
      <c r="E1027" t="s">
        <v>766</v>
      </c>
      <c r="F1027" t="s">
        <v>3500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6">
        <f t="shared" si="35"/>
        <v>0</v>
      </c>
      <c r="U1027" s="1"/>
      <c r="V1027" t="s">
        <v>903</v>
      </c>
      <c r="W1027">
        <v>19</v>
      </c>
      <c r="X1027" t="s">
        <v>903</v>
      </c>
      <c r="Y1027" s="1"/>
      <c r="Z1027" s="1"/>
      <c r="AA1027" s="26"/>
    </row>
    <row r="1028" spans="2:27" hidden="1" x14ac:dyDescent="0.2">
      <c r="B1028" t="s">
        <v>765</v>
      </c>
      <c r="C1028" t="s">
        <v>7</v>
      </c>
      <c r="D1028" t="s">
        <v>5</v>
      </c>
      <c r="E1028" t="s">
        <v>766</v>
      </c>
      <c r="F1028" t="s">
        <v>3501</v>
      </c>
      <c r="G1028" s="11">
        <v>217417</v>
      </c>
      <c r="H1028" s="11">
        <v>223633</v>
      </c>
      <c r="I1028" s="11">
        <v>175203</v>
      </c>
      <c r="J1028" s="11">
        <v>160487</v>
      </c>
      <c r="K1028" s="11">
        <v>137722</v>
      </c>
      <c r="L1028" s="11">
        <v>123122</v>
      </c>
      <c r="M1028" s="11">
        <v>104716</v>
      </c>
      <c r="N1028" s="11">
        <v>140425</v>
      </c>
      <c r="O1028" s="11">
        <v>144510</v>
      </c>
      <c r="P1028" s="11">
        <v>119461</v>
      </c>
      <c r="Q1028" s="11">
        <v>162184</v>
      </c>
      <c r="R1028" s="11">
        <v>218694</v>
      </c>
      <c r="S1028" s="11">
        <v>247946</v>
      </c>
      <c r="T1028" s="6">
        <f t="shared" si="35"/>
        <v>161903.20833333334</v>
      </c>
      <c r="U1028" s="1">
        <v>23</v>
      </c>
      <c r="V1028" t="s">
        <v>903</v>
      </c>
      <c r="W1028">
        <v>19</v>
      </c>
      <c r="X1028" t="s">
        <v>903</v>
      </c>
      <c r="Y1028" s="1">
        <v>0</v>
      </c>
      <c r="Z1028" s="1">
        <v>0</v>
      </c>
      <c r="AA1028" s="26" t="str">
        <f t="shared" si="36"/>
        <v>23.0.0</v>
      </c>
    </row>
    <row r="1029" spans="2:27" hidden="1" x14ac:dyDescent="0.2">
      <c r="B1029" t="s">
        <v>765</v>
      </c>
      <c r="C1029" t="s">
        <v>7</v>
      </c>
      <c r="D1029" t="s">
        <v>6</v>
      </c>
      <c r="E1029" t="s">
        <v>766</v>
      </c>
      <c r="F1029" t="s">
        <v>3502</v>
      </c>
      <c r="G1029" s="11">
        <v>-242100</v>
      </c>
      <c r="H1029" s="11">
        <v>85647</v>
      </c>
      <c r="I1029" s="11">
        <v>71595</v>
      </c>
      <c r="J1029" s="11">
        <v>19110</v>
      </c>
      <c r="K1029" s="11">
        <v>-1690</v>
      </c>
      <c r="L1029" s="11">
        <v>-37484</v>
      </c>
      <c r="M1029" s="11">
        <v>-63657</v>
      </c>
      <c r="N1029" s="11">
        <v>-49160</v>
      </c>
      <c r="O1029" s="11">
        <v>-381438</v>
      </c>
      <c r="P1029" s="11">
        <v>-347004</v>
      </c>
      <c r="Q1029" s="11">
        <v>-352577</v>
      </c>
      <c r="R1029" s="11">
        <v>-597872</v>
      </c>
      <c r="S1029" s="11">
        <v>-592400</v>
      </c>
      <c r="T1029" s="6">
        <f t="shared" si="35"/>
        <v>-172648.33333333334</v>
      </c>
      <c r="U1029" s="1">
        <v>23</v>
      </c>
      <c r="V1029" t="s">
        <v>903</v>
      </c>
      <c r="W1029">
        <v>19</v>
      </c>
      <c r="X1029" t="s">
        <v>903</v>
      </c>
      <c r="Y1029" s="1">
        <v>0</v>
      </c>
      <c r="Z1029" s="1">
        <v>0</v>
      </c>
      <c r="AA1029" s="26" t="str">
        <f t="shared" si="36"/>
        <v>23.0.0</v>
      </c>
    </row>
    <row r="1030" spans="2:27" hidden="1" x14ac:dyDescent="0.2">
      <c r="B1030" t="s">
        <v>765</v>
      </c>
      <c r="C1030" t="s">
        <v>9</v>
      </c>
      <c r="D1030" t="s">
        <v>5</v>
      </c>
      <c r="E1030" t="s">
        <v>766</v>
      </c>
      <c r="F1030" t="s">
        <v>3503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6">
        <f t="shared" si="35"/>
        <v>0</v>
      </c>
      <c r="U1030" s="1">
        <v>23</v>
      </c>
      <c r="V1030" t="s">
        <v>903</v>
      </c>
      <c r="W1030">
        <v>19</v>
      </c>
      <c r="X1030" t="s">
        <v>903</v>
      </c>
      <c r="Y1030" s="1">
        <v>0</v>
      </c>
      <c r="Z1030" s="1">
        <v>0</v>
      </c>
      <c r="AA1030" s="26" t="str">
        <f t="shared" si="36"/>
        <v>23.0.0</v>
      </c>
    </row>
    <row r="1031" spans="2:27" hidden="1" x14ac:dyDescent="0.2">
      <c r="B1031" t="s">
        <v>765</v>
      </c>
      <c r="C1031" t="s">
        <v>9</v>
      </c>
      <c r="D1031" t="s">
        <v>12</v>
      </c>
      <c r="E1031" t="s">
        <v>766</v>
      </c>
      <c r="F1031" t="s">
        <v>3504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6">
        <f t="shared" si="35"/>
        <v>0</v>
      </c>
      <c r="U1031" s="1">
        <v>23</v>
      </c>
      <c r="V1031" t="s">
        <v>903</v>
      </c>
      <c r="W1031">
        <v>19</v>
      </c>
      <c r="X1031" t="s">
        <v>903</v>
      </c>
      <c r="Y1031" s="1">
        <v>0</v>
      </c>
      <c r="Z1031" s="1">
        <v>0</v>
      </c>
      <c r="AA1031" s="26" t="str">
        <f t="shared" si="36"/>
        <v>23.0.0</v>
      </c>
    </row>
    <row r="1032" spans="2:27" hidden="1" x14ac:dyDescent="0.2">
      <c r="B1032" t="s">
        <v>765</v>
      </c>
      <c r="C1032" t="s">
        <v>9</v>
      </c>
      <c r="D1032" t="s">
        <v>6</v>
      </c>
      <c r="E1032" t="s">
        <v>766</v>
      </c>
      <c r="F1032" t="s">
        <v>3505</v>
      </c>
      <c r="G1032" s="11">
        <v>-658758</v>
      </c>
      <c r="H1032" s="11">
        <v>-755267</v>
      </c>
      <c r="I1032" s="11">
        <v>-565647</v>
      </c>
      <c r="J1032" s="11">
        <v>-455533</v>
      </c>
      <c r="K1032" s="11">
        <v>-342739</v>
      </c>
      <c r="L1032" s="11">
        <v>-195390</v>
      </c>
      <c r="M1032" s="11">
        <v>-140307</v>
      </c>
      <c r="N1032" s="11">
        <v>-116035</v>
      </c>
      <c r="O1032" s="11">
        <v>-123943</v>
      </c>
      <c r="P1032" s="11">
        <v>-156589</v>
      </c>
      <c r="Q1032" s="11">
        <v>-357275</v>
      </c>
      <c r="R1032" s="11">
        <v>-576209</v>
      </c>
      <c r="S1032" s="11">
        <v>-703821</v>
      </c>
      <c r="T1032" s="6">
        <f t="shared" si="35"/>
        <v>-372185.29166666669</v>
      </c>
      <c r="U1032" s="1">
        <v>23</v>
      </c>
      <c r="V1032" t="s">
        <v>903</v>
      </c>
      <c r="W1032">
        <v>19</v>
      </c>
      <c r="X1032" t="s">
        <v>903</v>
      </c>
      <c r="Y1032" s="1">
        <v>0</v>
      </c>
      <c r="Z1032" s="1">
        <v>0</v>
      </c>
      <c r="AA1032" s="26" t="str">
        <f t="shared" si="36"/>
        <v>23.0.0</v>
      </c>
    </row>
    <row r="1033" spans="2:27" hidden="1" x14ac:dyDescent="0.2">
      <c r="B1033" t="s">
        <v>765</v>
      </c>
      <c r="C1033" t="s">
        <v>13</v>
      </c>
      <c r="D1033" t="s">
        <v>13</v>
      </c>
      <c r="E1033" t="s">
        <v>766</v>
      </c>
      <c r="F1033" t="s">
        <v>3506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  <c r="S1033" s="11">
        <v>0</v>
      </c>
      <c r="T1033" s="6">
        <f t="shared" si="35"/>
        <v>0</v>
      </c>
      <c r="U1033" s="1"/>
      <c r="V1033" t="s">
        <v>903</v>
      </c>
      <c r="W1033">
        <v>19</v>
      </c>
      <c r="X1033" t="s">
        <v>903</v>
      </c>
      <c r="Y1033" s="1"/>
      <c r="Z1033" s="1"/>
      <c r="AA1033" s="26"/>
    </row>
    <row r="1034" spans="2:27" hidden="1" x14ac:dyDescent="0.2">
      <c r="B1034" t="s">
        <v>767</v>
      </c>
      <c r="C1034" t="s">
        <v>2</v>
      </c>
      <c r="D1034" t="s">
        <v>5</v>
      </c>
      <c r="E1034" t="s">
        <v>768</v>
      </c>
      <c r="F1034" t="s">
        <v>3507</v>
      </c>
      <c r="G1034" s="11">
        <v>-12308073</v>
      </c>
      <c r="H1034" s="11">
        <v>-12308073</v>
      </c>
      <c r="I1034" s="11">
        <v>-12308073</v>
      </c>
      <c r="J1034" s="11">
        <v>-5429144</v>
      </c>
      <c r="K1034" s="11">
        <v>-5429144</v>
      </c>
      <c r="L1034" s="11">
        <v>-5429144</v>
      </c>
      <c r="M1034" s="11">
        <v>-5429144</v>
      </c>
      <c r="N1034" s="11">
        <v>-5429144</v>
      </c>
      <c r="O1034" s="11">
        <v>-5429144</v>
      </c>
      <c r="P1034" s="11">
        <v>-5429144</v>
      </c>
      <c r="Q1034" s="11">
        <v>-5429144</v>
      </c>
      <c r="R1034" s="11">
        <v>-5429144</v>
      </c>
      <c r="S1034" s="11">
        <v>-5409558</v>
      </c>
      <c r="T1034" s="6">
        <f t="shared" si="35"/>
        <v>-6861438.125</v>
      </c>
      <c r="U1034" s="1">
        <v>23</v>
      </c>
      <c r="V1034" t="s">
        <v>903</v>
      </c>
      <c r="W1034">
        <v>19</v>
      </c>
      <c r="X1034" t="s">
        <v>903</v>
      </c>
      <c r="Y1034" s="1">
        <v>0</v>
      </c>
      <c r="Z1034" s="1">
        <v>0</v>
      </c>
      <c r="AA1034" s="26" t="str">
        <f t="shared" si="36"/>
        <v>23.0.0</v>
      </c>
    </row>
    <row r="1035" spans="2:27" hidden="1" x14ac:dyDescent="0.2">
      <c r="B1035" t="s">
        <v>767</v>
      </c>
      <c r="C1035" t="s">
        <v>9</v>
      </c>
      <c r="D1035" t="s">
        <v>12</v>
      </c>
      <c r="E1035" t="s">
        <v>768</v>
      </c>
      <c r="F1035" t="s">
        <v>3508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6">
        <f t="shared" si="35"/>
        <v>0</v>
      </c>
      <c r="U1035" s="1"/>
      <c r="V1035" t="s">
        <v>903</v>
      </c>
      <c r="W1035">
        <v>19</v>
      </c>
      <c r="X1035" t="s">
        <v>903</v>
      </c>
      <c r="Y1035" s="1"/>
      <c r="Z1035" s="1"/>
      <c r="AA1035" s="26"/>
    </row>
    <row r="1036" spans="2:27" hidden="1" x14ac:dyDescent="0.2">
      <c r="B1036" t="s">
        <v>769</v>
      </c>
      <c r="C1036" t="s">
        <v>9</v>
      </c>
      <c r="D1036" t="s">
        <v>12</v>
      </c>
      <c r="E1036" t="s">
        <v>770</v>
      </c>
      <c r="F1036" t="s">
        <v>3509</v>
      </c>
      <c r="G1036" s="11">
        <v>-1553984</v>
      </c>
      <c r="H1036" s="11">
        <v>-1553984</v>
      </c>
      <c r="I1036" s="11">
        <v>-1553984</v>
      </c>
      <c r="J1036" s="11">
        <v>-1553984</v>
      </c>
      <c r="K1036" s="11">
        <v>-1553984</v>
      </c>
      <c r="L1036" s="11">
        <v>-1553984</v>
      </c>
      <c r="M1036" s="11">
        <v>-1553984</v>
      </c>
      <c r="N1036" s="11">
        <v>-1553984</v>
      </c>
      <c r="O1036" s="11">
        <v>-1553984</v>
      </c>
      <c r="P1036" s="11">
        <v>-1553984</v>
      </c>
      <c r="Q1036" s="11">
        <v>-1553984</v>
      </c>
      <c r="R1036" s="11">
        <v>-1553984</v>
      </c>
      <c r="S1036" s="11">
        <v>-500000</v>
      </c>
      <c r="T1036" s="6">
        <f t="shared" si="35"/>
        <v>-1510068</v>
      </c>
      <c r="U1036" s="1">
        <v>23</v>
      </c>
      <c r="V1036" t="s">
        <v>903</v>
      </c>
      <c r="W1036">
        <v>19</v>
      </c>
      <c r="X1036" t="s">
        <v>903</v>
      </c>
      <c r="Y1036" s="1">
        <v>0</v>
      </c>
      <c r="Z1036" s="1">
        <v>0</v>
      </c>
      <c r="AA1036" s="26" t="str">
        <f t="shared" si="36"/>
        <v>23.0.0</v>
      </c>
    </row>
    <row r="1037" spans="2:27" hidden="1" x14ac:dyDescent="0.2">
      <c r="B1037" t="s">
        <v>771</v>
      </c>
      <c r="C1037" t="s">
        <v>7</v>
      </c>
      <c r="D1037" t="s">
        <v>4</v>
      </c>
      <c r="E1037" t="s">
        <v>772</v>
      </c>
      <c r="F1037" t="s">
        <v>3510</v>
      </c>
      <c r="G1037" s="11">
        <v>-3344017.12</v>
      </c>
      <c r="H1037" s="11">
        <v>-3339050.12</v>
      </c>
      <c r="I1037" s="11">
        <v>-3334083.12</v>
      </c>
      <c r="J1037" s="11">
        <v>-3329116.12</v>
      </c>
      <c r="K1037" s="11">
        <v>-3324149.12</v>
      </c>
      <c r="L1037" s="11">
        <v>-3319182.12</v>
      </c>
      <c r="M1037" s="11">
        <v>-3314215.12</v>
      </c>
      <c r="N1037" s="11">
        <v>-3309248.12</v>
      </c>
      <c r="O1037" s="11">
        <v>-3304281.12</v>
      </c>
      <c r="P1037" s="11">
        <v>-3300446.12</v>
      </c>
      <c r="Q1037" s="11">
        <v>-3299067.12</v>
      </c>
      <c r="R1037" s="11">
        <v>-3294229.12</v>
      </c>
      <c r="S1037" s="11">
        <v>-3293863.12</v>
      </c>
      <c r="T1037" s="6">
        <f t="shared" si="35"/>
        <v>-3315500.6200000006</v>
      </c>
      <c r="U1037" s="1">
        <v>23</v>
      </c>
      <c r="V1037" t="s">
        <v>903</v>
      </c>
      <c r="W1037">
        <v>19</v>
      </c>
      <c r="X1037" t="s">
        <v>903</v>
      </c>
      <c r="Y1037" s="1">
        <v>0</v>
      </c>
      <c r="Z1037" s="1">
        <v>0</v>
      </c>
      <c r="AA1037" s="26" t="str">
        <f t="shared" si="36"/>
        <v>23.0.0</v>
      </c>
    </row>
    <row r="1038" spans="2:27" hidden="1" x14ac:dyDescent="0.2">
      <c r="B1038" t="s">
        <v>1487</v>
      </c>
      <c r="C1038" t="s">
        <v>9</v>
      </c>
      <c r="D1038" t="s">
        <v>4</v>
      </c>
      <c r="E1038" t="s">
        <v>1488</v>
      </c>
      <c r="F1038" t="s">
        <v>3511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0</v>
      </c>
      <c r="T1038" s="6">
        <f t="shared" si="35"/>
        <v>0</v>
      </c>
      <c r="U1038" s="1"/>
      <c r="V1038" t="s">
        <v>903</v>
      </c>
      <c r="W1038">
        <v>19</v>
      </c>
      <c r="X1038" t="s">
        <v>903</v>
      </c>
      <c r="Y1038" s="1"/>
      <c r="Z1038" s="1"/>
      <c r="AA1038" s="26"/>
    </row>
    <row r="1039" spans="2:27" hidden="1" x14ac:dyDescent="0.2">
      <c r="B1039" t="s">
        <v>1540</v>
      </c>
      <c r="C1039" t="s">
        <v>2</v>
      </c>
      <c r="D1039" t="s">
        <v>3</v>
      </c>
      <c r="E1039" t="s">
        <v>1541</v>
      </c>
      <c r="F1039" t="s">
        <v>3512</v>
      </c>
      <c r="G1039" s="11">
        <v>0</v>
      </c>
      <c r="H1039" s="11">
        <v>0</v>
      </c>
      <c r="I1039" s="11">
        <v>0</v>
      </c>
      <c r="J1039" s="11">
        <v>-11140316.16</v>
      </c>
      <c r="K1039" s="11">
        <v>-11056637.43</v>
      </c>
      <c r="L1039" s="11">
        <v>-13873638.699999999</v>
      </c>
      <c r="M1039" s="11">
        <v>-13789959.970000001</v>
      </c>
      <c r="N1039" s="11">
        <v>-13706281.24</v>
      </c>
      <c r="O1039" s="11">
        <v>-13622602.51</v>
      </c>
      <c r="P1039" s="11">
        <v>-13458349.34</v>
      </c>
      <c r="Q1039" s="11">
        <v>-13294096.17</v>
      </c>
      <c r="R1039" s="11">
        <v>-13129843</v>
      </c>
      <c r="S1039" s="11">
        <v>-12965589.83</v>
      </c>
      <c r="T1039" s="6">
        <f t="shared" si="35"/>
        <v>-10296209.952916669</v>
      </c>
      <c r="U1039" s="1">
        <v>46</v>
      </c>
      <c r="V1039" t="s">
        <v>903</v>
      </c>
      <c r="W1039">
        <v>19</v>
      </c>
      <c r="X1039" t="s">
        <v>903</v>
      </c>
      <c r="Y1039" s="1">
        <v>0</v>
      </c>
      <c r="Z1039" s="1">
        <v>0</v>
      </c>
      <c r="AA1039" s="26" t="str">
        <f t="shared" si="36"/>
        <v>46.0.0</v>
      </c>
    </row>
    <row r="1040" spans="2:27" hidden="1" x14ac:dyDescent="0.2">
      <c r="B1040" t="s">
        <v>1542</v>
      </c>
      <c r="C1040" t="s">
        <v>2</v>
      </c>
      <c r="D1040" t="s">
        <v>3</v>
      </c>
      <c r="E1040" t="s">
        <v>1543</v>
      </c>
      <c r="F1040" t="s">
        <v>3513</v>
      </c>
      <c r="G1040" s="11">
        <v>0</v>
      </c>
      <c r="H1040" s="11">
        <v>0</v>
      </c>
      <c r="I1040" s="11">
        <v>0</v>
      </c>
      <c r="J1040" s="11">
        <v>-12903652.800000001</v>
      </c>
      <c r="K1040" s="11">
        <v>-7958905.5300000003</v>
      </c>
      <c r="L1040" s="11">
        <v>-17331140.780000001</v>
      </c>
      <c r="M1040" s="11">
        <v>-21119500.690000001</v>
      </c>
      <c r="N1040" s="11">
        <v>-24802879.77</v>
      </c>
      <c r="O1040" s="11">
        <v>-25756526.449999999</v>
      </c>
      <c r="P1040" s="11">
        <v>-25178447.210000001</v>
      </c>
      <c r="Q1040" s="11">
        <v>-23882120.800000001</v>
      </c>
      <c r="R1040" s="11">
        <v>-28037521.98</v>
      </c>
      <c r="S1040" s="11">
        <v>-33543257.850000001</v>
      </c>
      <c r="T1040" s="6">
        <f t="shared" si="35"/>
        <v>-16978527.077916667</v>
      </c>
      <c r="U1040" s="1">
        <v>46</v>
      </c>
      <c r="V1040" t="s">
        <v>903</v>
      </c>
      <c r="W1040">
        <v>19</v>
      </c>
      <c r="X1040" t="s">
        <v>903</v>
      </c>
      <c r="Y1040" s="1">
        <v>0</v>
      </c>
      <c r="Z1040" s="1">
        <v>0</v>
      </c>
      <c r="AA1040" s="26" t="str">
        <f t="shared" si="36"/>
        <v>46.0.0</v>
      </c>
    </row>
    <row r="1041" spans="2:27" hidden="1" x14ac:dyDescent="0.2">
      <c r="B1041" t="s">
        <v>1489</v>
      </c>
      <c r="C1041" t="s">
        <v>7</v>
      </c>
      <c r="D1041" t="s">
        <v>5</v>
      </c>
      <c r="E1041" t="s">
        <v>1490</v>
      </c>
      <c r="F1041" t="s">
        <v>3514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6">
        <f t="shared" si="35"/>
        <v>0</v>
      </c>
      <c r="U1041" s="1"/>
      <c r="V1041" t="s">
        <v>903</v>
      </c>
      <c r="W1041">
        <v>19</v>
      </c>
      <c r="X1041" t="s">
        <v>903</v>
      </c>
      <c r="Y1041" s="1"/>
      <c r="Z1041" s="1"/>
      <c r="AA1041" s="26"/>
    </row>
    <row r="1042" spans="2:27" hidden="1" x14ac:dyDescent="0.2">
      <c r="B1042" t="s">
        <v>773</v>
      </c>
      <c r="C1042" t="s">
        <v>9</v>
      </c>
      <c r="D1042" t="s">
        <v>12</v>
      </c>
      <c r="E1042" t="s">
        <v>774</v>
      </c>
      <c r="F1042" t="s">
        <v>3515</v>
      </c>
      <c r="G1042" s="11">
        <v>1941.65</v>
      </c>
      <c r="H1042" s="11">
        <v>1941.65</v>
      </c>
      <c r="I1042" s="11">
        <v>1941.65</v>
      </c>
      <c r="J1042" s="11">
        <v>1941.65</v>
      </c>
      <c r="K1042" s="11">
        <v>1941.65</v>
      </c>
      <c r="L1042" s="11">
        <v>1941.65</v>
      </c>
      <c r="M1042" s="11">
        <v>1941.65</v>
      </c>
      <c r="N1042" s="11">
        <v>1941.65</v>
      </c>
      <c r="O1042" s="11">
        <v>1941.65</v>
      </c>
      <c r="P1042" s="11">
        <v>1941.65</v>
      </c>
      <c r="Q1042" s="11">
        <v>1941.65</v>
      </c>
      <c r="R1042" s="11">
        <v>1941.65</v>
      </c>
      <c r="S1042" s="11">
        <v>1941.65</v>
      </c>
      <c r="T1042" s="6">
        <f t="shared" si="35"/>
        <v>1941.6500000000003</v>
      </c>
      <c r="U1042" s="1">
        <v>23</v>
      </c>
      <c r="V1042" t="s">
        <v>903</v>
      </c>
      <c r="W1042">
        <v>19</v>
      </c>
      <c r="X1042" t="s">
        <v>903</v>
      </c>
      <c r="Y1042" s="1">
        <v>0</v>
      </c>
      <c r="Z1042" s="1">
        <v>0</v>
      </c>
      <c r="AA1042" s="26" t="str">
        <f t="shared" si="36"/>
        <v>23.0.0</v>
      </c>
    </row>
    <row r="1043" spans="2:27" hidden="1" x14ac:dyDescent="0.2">
      <c r="B1043" t="s">
        <v>775</v>
      </c>
      <c r="C1043" t="s">
        <v>9</v>
      </c>
      <c r="D1043" t="s">
        <v>4</v>
      </c>
      <c r="E1043" t="s">
        <v>776</v>
      </c>
      <c r="F1043" t="s">
        <v>3516</v>
      </c>
      <c r="G1043" s="11">
        <v>-103608</v>
      </c>
      <c r="H1043" s="11">
        <v>-101824</v>
      </c>
      <c r="I1043" s="11">
        <v>-100040</v>
      </c>
      <c r="J1043" s="11">
        <v>-98256</v>
      </c>
      <c r="K1043" s="11">
        <v>-96472</v>
      </c>
      <c r="L1043" s="11">
        <v>-94688</v>
      </c>
      <c r="M1043" s="11">
        <v>-92904</v>
      </c>
      <c r="N1043" s="11">
        <v>-91120</v>
      </c>
      <c r="O1043" s="11">
        <v>-89336</v>
      </c>
      <c r="P1043" s="11">
        <v>-87552</v>
      </c>
      <c r="Q1043" s="11">
        <v>-85768</v>
      </c>
      <c r="R1043" s="11">
        <v>-83984</v>
      </c>
      <c r="S1043" s="11">
        <v>-82200</v>
      </c>
      <c r="T1043" s="6">
        <f t="shared" si="35"/>
        <v>-92904</v>
      </c>
      <c r="U1043" s="1">
        <v>48</v>
      </c>
      <c r="V1043" t="s">
        <v>903</v>
      </c>
      <c r="W1043">
        <v>19</v>
      </c>
      <c r="X1043" t="s">
        <v>903</v>
      </c>
      <c r="Y1043" s="1">
        <v>0</v>
      </c>
      <c r="Z1043" s="1">
        <v>0</v>
      </c>
      <c r="AA1043" s="26" t="str">
        <f t="shared" si="36"/>
        <v>48.0.0</v>
      </c>
    </row>
    <row r="1044" spans="2:27" hidden="1" x14ac:dyDescent="0.2">
      <c r="B1044" t="s">
        <v>775</v>
      </c>
      <c r="C1044" t="s">
        <v>13</v>
      </c>
      <c r="D1044" t="s">
        <v>13</v>
      </c>
      <c r="E1044" t="s">
        <v>776</v>
      </c>
      <c r="F1044" t="s">
        <v>3517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0</v>
      </c>
      <c r="R1044" s="11">
        <v>0</v>
      </c>
      <c r="S1044" s="11">
        <v>0</v>
      </c>
      <c r="T1044" s="6">
        <f t="shared" si="35"/>
        <v>0</v>
      </c>
      <c r="U1044" s="1"/>
      <c r="V1044" t="s">
        <v>903</v>
      </c>
      <c r="W1044">
        <v>19</v>
      </c>
      <c r="X1044" t="s">
        <v>903</v>
      </c>
      <c r="Y1044" s="1"/>
      <c r="Z1044" s="1"/>
      <c r="AA1044" s="26"/>
    </row>
    <row r="1045" spans="2:27" hidden="1" x14ac:dyDescent="0.2">
      <c r="B1045" t="s">
        <v>777</v>
      </c>
      <c r="C1045" t="s">
        <v>7</v>
      </c>
      <c r="D1045" t="s">
        <v>4</v>
      </c>
      <c r="E1045" t="s">
        <v>778</v>
      </c>
      <c r="F1045" t="s">
        <v>3518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0</v>
      </c>
      <c r="T1045" s="6">
        <f t="shared" si="35"/>
        <v>0</v>
      </c>
      <c r="U1045" s="1"/>
      <c r="V1045" t="s">
        <v>903</v>
      </c>
      <c r="W1045">
        <v>19</v>
      </c>
      <c r="X1045" t="s">
        <v>903</v>
      </c>
      <c r="Y1045" s="1"/>
      <c r="Z1045" s="1"/>
      <c r="AA1045" s="26"/>
    </row>
    <row r="1046" spans="2:27" hidden="1" x14ac:dyDescent="0.2">
      <c r="B1046" t="s">
        <v>777</v>
      </c>
      <c r="C1046" t="s">
        <v>7</v>
      </c>
      <c r="D1046" t="s">
        <v>6</v>
      </c>
      <c r="E1046" t="s">
        <v>778</v>
      </c>
      <c r="F1046" t="s">
        <v>3519</v>
      </c>
      <c r="G1046" s="11">
        <v>-682364</v>
      </c>
      <c r="H1046" s="11">
        <v>-680530</v>
      </c>
      <c r="I1046" s="11">
        <v>-678696</v>
      </c>
      <c r="J1046" s="11">
        <v>-676862</v>
      </c>
      <c r="K1046" s="11">
        <v>-675028</v>
      </c>
      <c r="L1046" s="11">
        <v>-673194</v>
      </c>
      <c r="M1046" s="11">
        <v>-671360</v>
      </c>
      <c r="N1046" s="11">
        <v>-669526</v>
      </c>
      <c r="O1046" s="11">
        <v>-667692</v>
      </c>
      <c r="P1046" s="11">
        <v>-665858</v>
      </c>
      <c r="Q1046" s="11">
        <v>-664024</v>
      </c>
      <c r="R1046" s="11">
        <v>-662190</v>
      </c>
      <c r="S1046" s="11">
        <v>-660356</v>
      </c>
      <c r="T1046" s="6">
        <f t="shared" si="35"/>
        <v>-671360</v>
      </c>
      <c r="U1046" s="1">
        <v>23</v>
      </c>
      <c r="V1046" t="s">
        <v>903</v>
      </c>
      <c r="W1046">
        <v>19</v>
      </c>
      <c r="X1046" t="s">
        <v>903</v>
      </c>
      <c r="Y1046" s="1">
        <v>0</v>
      </c>
      <c r="Z1046" s="1">
        <v>0</v>
      </c>
      <c r="AA1046" s="26" t="str">
        <f t="shared" si="36"/>
        <v>23.0.0</v>
      </c>
    </row>
    <row r="1047" spans="2:27" hidden="1" x14ac:dyDescent="0.2">
      <c r="B1047" t="s">
        <v>779</v>
      </c>
      <c r="C1047" t="s">
        <v>9</v>
      </c>
      <c r="D1047" t="s">
        <v>12</v>
      </c>
      <c r="E1047" t="s">
        <v>780</v>
      </c>
      <c r="F1047" t="s">
        <v>3520</v>
      </c>
      <c r="G1047" s="11">
        <v>70470</v>
      </c>
      <c r="H1047" s="11">
        <v>70588</v>
      </c>
      <c r="I1047" s="11">
        <v>70706</v>
      </c>
      <c r="J1047" s="11">
        <v>70824</v>
      </c>
      <c r="K1047" s="11">
        <v>70943</v>
      </c>
      <c r="L1047" s="11">
        <v>71062</v>
      </c>
      <c r="M1047" s="11">
        <v>71181</v>
      </c>
      <c r="N1047" s="11">
        <v>71300</v>
      </c>
      <c r="O1047" s="11">
        <v>71419</v>
      </c>
      <c r="P1047" s="11">
        <v>71539</v>
      </c>
      <c r="Q1047" s="11">
        <v>71659</v>
      </c>
      <c r="R1047" s="11">
        <v>71779</v>
      </c>
      <c r="S1047" s="11">
        <v>71899</v>
      </c>
      <c r="T1047" s="6">
        <f t="shared" si="35"/>
        <v>71182.041666666672</v>
      </c>
      <c r="U1047" s="1">
        <v>23</v>
      </c>
      <c r="V1047" t="s">
        <v>903</v>
      </c>
      <c r="W1047">
        <v>19</v>
      </c>
      <c r="X1047" t="s">
        <v>903</v>
      </c>
      <c r="Y1047" s="1">
        <v>0</v>
      </c>
      <c r="Z1047" s="1">
        <v>0</v>
      </c>
      <c r="AA1047" s="26" t="str">
        <f t="shared" si="36"/>
        <v>23.0.0</v>
      </c>
    </row>
    <row r="1048" spans="2:27" hidden="1" x14ac:dyDescent="0.2">
      <c r="B1048" t="s">
        <v>1491</v>
      </c>
      <c r="C1048" t="s">
        <v>7</v>
      </c>
      <c r="D1048" t="s">
        <v>5</v>
      </c>
      <c r="E1048" t="s">
        <v>1492</v>
      </c>
      <c r="F1048" t="s">
        <v>3521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0</v>
      </c>
      <c r="T1048" s="6">
        <f t="shared" si="35"/>
        <v>0</v>
      </c>
      <c r="U1048" s="1"/>
      <c r="V1048" t="s">
        <v>903</v>
      </c>
      <c r="W1048">
        <v>19</v>
      </c>
      <c r="X1048" t="s">
        <v>903</v>
      </c>
      <c r="Y1048" s="1"/>
      <c r="Z1048" s="1"/>
      <c r="AA1048" s="26"/>
    </row>
    <row r="1049" spans="2:27" hidden="1" x14ac:dyDescent="0.2">
      <c r="B1049" t="s">
        <v>1493</v>
      </c>
      <c r="C1049" t="s">
        <v>7</v>
      </c>
      <c r="D1049" t="s">
        <v>4</v>
      </c>
      <c r="E1049" t="s">
        <v>1494</v>
      </c>
      <c r="F1049" t="s">
        <v>3522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0</v>
      </c>
      <c r="T1049" s="6">
        <f t="shared" si="35"/>
        <v>0</v>
      </c>
      <c r="U1049" s="1"/>
      <c r="V1049" t="s">
        <v>903</v>
      </c>
      <c r="W1049">
        <v>19</v>
      </c>
      <c r="X1049" t="s">
        <v>903</v>
      </c>
      <c r="Y1049" s="1"/>
      <c r="Z1049" s="1"/>
      <c r="AA1049" s="26"/>
    </row>
    <row r="1050" spans="2:27" hidden="1" x14ac:dyDescent="0.2">
      <c r="B1050" t="s">
        <v>1493</v>
      </c>
      <c r="C1050" t="s">
        <v>7</v>
      </c>
      <c r="D1050" t="s">
        <v>6</v>
      </c>
      <c r="E1050" t="s">
        <v>1494</v>
      </c>
      <c r="F1050" t="s">
        <v>3523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6">
        <f t="shared" si="35"/>
        <v>0</v>
      </c>
      <c r="U1050" s="1"/>
      <c r="V1050" t="s">
        <v>903</v>
      </c>
      <c r="W1050">
        <v>19</v>
      </c>
      <c r="X1050" t="s">
        <v>903</v>
      </c>
      <c r="Y1050" s="1"/>
      <c r="Z1050" s="1"/>
      <c r="AA1050" s="26"/>
    </row>
    <row r="1051" spans="2:27" hidden="1" x14ac:dyDescent="0.2">
      <c r="B1051" t="s">
        <v>1021</v>
      </c>
      <c r="C1051" t="s">
        <v>9</v>
      </c>
      <c r="D1051" t="s">
        <v>6</v>
      </c>
      <c r="E1051" t="s">
        <v>1022</v>
      </c>
      <c r="F1051" t="s">
        <v>3524</v>
      </c>
      <c r="G1051" s="11">
        <v>-5530.96</v>
      </c>
      <c r="H1051" s="11">
        <v>-4659.28</v>
      </c>
      <c r="I1051" s="11">
        <v>-4007.59</v>
      </c>
      <c r="J1051" s="11">
        <v>-3506.7000000000003</v>
      </c>
      <c r="K1051" s="11">
        <v>-3168.13</v>
      </c>
      <c r="L1051" s="11">
        <v>-3009.16</v>
      </c>
      <c r="M1051" s="11">
        <v>-2905.15</v>
      </c>
      <c r="N1051" s="11">
        <v>-2829.62</v>
      </c>
      <c r="O1051" s="11">
        <v>-2755.3</v>
      </c>
      <c r="P1051" s="11">
        <v>-2656.7200000000003</v>
      </c>
      <c r="Q1051" s="11">
        <v>-2293.64</v>
      </c>
      <c r="R1051" s="11">
        <v>-2283.2400000000002</v>
      </c>
      <c r="S1051" s="11">
        <v>-2279.0100000000002</v>
      </c>
      <c r="T1051" s="6">
        <f t="shared" si="35"/>
        <v>-3164.9595833333333</v>
      </c>
      <c r="U1051" s="1">
        <v>23</v>
      </c>
      <c r="V1051" t="s">
        <v>903</v>
      </c>
      <c r="W1051">
        <v>19</v>
      </c>
      <c r="X1051" t="s">
        <v>903</v>
      </c>
      <c r="Y1051" s="1">
        <v>0</v>
      </c>
      <c r="Z1051" s="1">
        <v>0</v>
      </c>
      <c r="AA1051" s="26" t="str">
        <f t="shared" si="36"/>
        <v>23.0.0</v>
      </c>
    </row>
    <row r="1052" spans="2:27" hidden="1" x14ac:dyDescent="0.2">
      <c r="B1052" t="s">
        <v>1544</v>
      </c>
      <c r="C1052" t="s">
        <v>7</v>
      </c>
      <c r="D1052" t="s">
        <v>5</v>
      </c>
      <c r="E1052" t="s">
        <v>1545</v>
      </c>
      <c r="F1052" t="s">
        <v>3525</v>
      </c>
      <c r="G1052" s="11">
        <v>0</v>
      </c>
      <c r="H1052" s="11">
        <v>0</v>
      </c>
      <c r="I1052" s="11">
        <v>0</v>
      </c>
      <c r="J1052" s="11">
        <v>-3846548</v>
      </c>
      <c r="K1052" s="11">
        <v>-3846548</v>
      </c>
      <c r="L1052" s="11">
        <v>-3846548</v>
      </c>
      <c r="M1052" s="11">
        <v>-3859385.86</v>
      </c>
      <c r="N1052" s="11">
        <v>-3862602.01</v>
      </c>
      <c r="O1052" s="11">
        <v>-3865820.85</v>
      </c>
      <c r="P1052" s="11">
        <v>-3869042.37</v>
      </c>
      <c r="Q1052" s="11">
        <v>-3667519.5700000003</v>
      </c>
      <c r="R1052" s="11">
        <v>-3583293.84</v>
      </c>
      <c r="S1052" s="11">
        <v>-3314646.92</v>
      </c>
      <c r="T1052" s="6">
        <f t="shared" si="35"/>
        <v>-2992052.6633333336</v>
      </c>
      <c r="U1052" s="1">
        <v>23</v>
      </c>
      <c r="V1052" t="s">
        <v>903</v>
      </c>
      <c r="W1052">
        <v>19</v>
      </c>
      <c r="X1052" t="s">
        <v>903</v>
      </c>
      <c r="Y1052" s="1">
        <v>0</v>
      </c>
      <c r="Z1052" s="1">
        <v>0</v>
      </c>
      <c r="AA1052" s="26" t="str">
        <f t="shared" si="36"/>
        <v>23.0.0</v>
      </c>
    </row>
    <row r="1053" spans="2:27" hidden="1" x14ac:dyDescent="0.2">
      <c r="B1053" t="s">
        <v>1544</v>
      </c>
      <c r="C1053" t="s">
        <v>7</v>
      </c>
      <c r="D1053" t="s">
        <v>6</v>
      </c>
      <c r="E1053" t="s">
        <v>1545</v>
      </c>
      <c r="F1053" t="s">
        <v>3526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-865031</v>
      </c>
      <c r="M1053" s="11">
        <v>-1041229</v>
      </c>
      <c r="N1053" s="11">
        <v>-1214767</v>
      </c>
      <c r="O1053" s="11">
        <v>-1388305</v>
      </c>
      <c r="P1053" s="11">
        <v>-1561843</v>
      </c>
      <c r="Q1053" s="11">
        <v>-1735381</v>
      </c>
      <c r="R1053" s="11">
        <v>-1908919</v>
      </c>
      <c r="S1053" s="11">
        <v>-2082457</v>
      </c>
      <c r="T1053" s="6">
        <f t="shared" si="35"/>
        <v>-896391.95833333337</v>
      </c>
      <c r="U1053" s="1">
        <v>23</v>
      </c>
      <c r="V1053" t="s">
        <v>903</v>
      </c>
      <c r="W1053">
        <v>19</v>
      </c>
      <c r="X1053" t="s">
        <v>903</v>
      </c>
      <c r="Y1053" s="1">
        <v>0</v>
      </c>
      <c r="Z1053" s="1">
        <v>0</v>
      </c>
      <c r="AA1053" s="26" t="str">
        <f t="shared" si="36"/>
        <v>23.0.0</v>
      </c>
    </row>
    <row r="1054" spans="2:27" hidden="1" x14ac:dyDescent="0.2">
      <c r="B1054" t="s">
        <v>781</v>
      </c>
      <c r="C1054" t="s">
        <v>7</v>
      </c>
      <c r="D1054" t="s">
        <v>5</v>
      </c>
      <c r="E1054" t="s">
        <v>782</v>
      </c>
      <c r="F1054" t="s">
        <v>3527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6">
        <f t="shared" si="35"/>
        <v>0</v>
      </c>
      <c r="U1054" s="1">
        <v>23</v>
      </c>
      <c r="V1054" t="s">
        <v>903</v>
      </c>
      <c r="W1054">
        <v>19</v>
      </c>
      <c r="X1054" t="s">
        <v>903</v>
      </c>
      <c r="Y1054" s="1">
        <v>0</v>
      </c>
      <c r="Z1054" s="1">
        <v>0</v>
      </c>
      <c r="AA1054" s="26" t="str">
        <f t="shared" si="36"/>
        <v>23.0.0</v>
      </c>
    </row>
    <row r="1055" spans="2:27" hidden="1" x14ac:dyDescent="0.2">
      <c r="B1055" t="s">
        <v>781</v>
      </c>
      <c r="C1055" t="s">
        <v>9</v>
      </c>
      <c r="D1055" t="s">
        <v>5</v>
      </c>
      <c r="E1055" t="s">
        <v>782</v>
      </c>
      <c r="F1055" t="s">
        <v>3528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6">
        <f t="shared" si="35"/>
        <v>0</v>
      </c>
      <c r="U1055" s="1">
        <v>23</v>
      </c>
      <c r="V1055" t="s">
        <v>903</v>
      </c>
      <c r="W1055">
        <v>19</v>
      </c>
      <c r="X1055" t="s">
        <v>903</v>
      </c>
      <c r="Y1055" s="1">
        <v>0</v>
      </c>
      <c r="Z1055" s="1">
        <v>0</v>
      </c>
      <c r="AA1055" s="26" t="str">
        <f t="shared" si="36"/>
        <v>23.0.0</v>
      </c>
    </row>
    <row r="1056" spans="2:27" hidden="1" x14ac:dyDescent="0.2">
      <c r="B1056" t="s">
        <v>783</v>
      </c>
      <c r="C1056" t="s">
        <v>7</v>
      </c>
      <c r="D1056" t="s">
        <v>4</v>
      </c>
      <c r="E1056" t="s">
        <v>784</v>
      </c>
      <c r="F1056" t="s">
        <v>3529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  <c r="S1056" s="11">
        <v>0</v>
      </c>
      <c r="T1056" s="6">
        <f t="shared" si="35"/>
        <v>0</v>
      </c>
      <c r="U1056" s="1"/>
      <c r="V1056" t="s">
        <v>903</v>
      </c>
      <c r="W1056">
        <v>19</v>
      </c>
      <c r="X1056" t="s">
        <v>903</v>
      </c>
      <c r="Y1056" s="1"/>
      <c r="Z1056" s="1"/>
      <c r="AA1056" s="26"/>
    </row>
    <row r="1057" spans="2:27" hidden="1" x14ac:dyDescent="0.2">
      <c r="B1057" t="s">
        <v>783</v>
      </c>
      <c r="C1057" t="s">
        <v>7</v>
      </c>
      <c r="D1057" t="s">
        <v>5</v>
      </c>
      <c r="E1057" t="s">
        <v>784</v>
      </c>
      <c r="F1057" t="s">
        <v>3530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-11718.87</v>
      </c>
      <c r="S1057" s="11">
        <v>0</v>
      </c>
      <c r="T1057" s="6">
        <f t="shared" si="35"/>
        <v>-976.5725000000001</v>
      </c>
      <c r="U1057" s="1">
        <v>23</v>
      </c>
      <c r="V1057" t="s">
        <v>903</v>
      </c>
      <c r="W1057">
        <v>19</v>
      </c>
      <c r="X1057" t="s">
        <v>903</v>
      </c>
      <c r="Y1057" s="1">
        <v>0</v>
      </c>
      <c r="Z1057" s="1">
        <v>0</v>
      </c>
      <c r="AA1057" s="26" t="str">
        <f t="shared" si="36"/>
        <v>23.0.0</v>
      </c>
    </row>
    <row r="1058" spans="2:27" hidden="1" x14ac:dyDescent="0.2">
      <c r="B1058" t="s">
        <v>783</v>
      </c>
      <c r="C1058" t="s">
        <v>7</v>
      </c>
      <c r="D1058" t="s">
        <v>6</v>
      </c>
      <c r="E1058" t="s">
        <v>784</v>
      </c>
      <c r="F1058" t="s">
        <v>3531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>
        <v>0</v>
      </c>
      <c r="T1058" s="6">
        <f t="shared" si="35"/>
        <v>0</v>
      </c>
      <c r="U1058" s="1">
        <v>23</v>
      </c>
      <c r="V1058" t="s">
        <v>903</v>
      </c>
      <c r="W1058">
        <v>19</v>
      </c>
      <c r="X1058" t="s">
        <v>903</v>
      </c>
      <c r="Y1058" s="1">
        <v>0</v>
      </c>
      <c r="Z1058" s="1">
        <v>0</v>
      </c>
      <c r="AA1058" s="26" t="str">
        <f t="shared" si="36"/>
        <v>23.0.0</v>
      </c>
    </row>
    <row r="1059" spans="2:27" hidden="1" x14ac:dyDescent="0.2">
      <c r="B1059" t="s">
        <v>1495</v>
      </c>
      <c r="C1059" t="s">
        <v>7</v>
      </c>
      <c r="D1059" t="s">
        <v>5</v>
      </c>
      <c r="E1059" t="s">
        <v>1496</v>
      </c>
      <c r="F1059" t="s">
        <v>3532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6">
        <f t="shared" si="35"/>
        <v>0</v>
      </c>
      <c r="U1059" s="1"/>
      <c r="V1059" t="s">
        <v>903</v>
      </c>
      <c r="W1059">
        <v>19</v>
      </c>
      <c r="X1059" t="s">
        <v>903</v>
      </c>
      <c r="Y1059" s="1"/>
      <c r="Z1059" s="1"/>
      <c r="AA1059" s="26"/>
    </row>
    <row r="1060" spans="2:27" hidden="1" x14ac:dyDescent="0.2">
      <c r="B1060" t="s">
        <v>1495</v>
      </c>
      <c r="C1060" t="s">
        <v>7</v>
      </c>
      <c r="D1060" t="s">
        <v>6</v>
      </c>
      <c r="E1060" t="s">
        <v>1496</v>
      </c>
      <c r="F1060" t="s">
        <v>3533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0</v>
      </c>
      <c r="T1060" s="6">
        <f t="shared" si="35"/>
        <v>0</v>
      </c>
      <c r="U1060" s="1"/>
      <c r="V1060" t="s">
        <v>903</v>
      </c>
      <c r="W1060">
        <v>19</v>
      </c>
      <c r="X1060" t="s">
        <v>903</v>
      </c>
      <c r="Y1060" s="1"/>
      <c r="Z1060" s="1"/>
      <c r="AA1060" s="26"/>
    </row>
    <row r="1061" spans="2:27" hidden="1" x14ac:dyDescent="0.2">
      <c r="B1061" t="s">
        <v>1023</v>
      </c>
      <c r="C1061" t="s">
        <v>7</v>
      </c>
      <c r="D1061" t="s">
        <v>6</v>
      </c>
      <c r="E1061" t="s">
        <v>1024</v>
      </c>
      <c r="F1061" t="s">
        <v>3534</v>
      </c>
      <c r="G1061" s="11">
        <v>-93221.71</v>
      </c>
      <c r="H1061" s="11">
        <v>-93221.71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6">
        <f t="shared" si="35"/>
        <v>-11652.713750000001</v>
      </c>
      <c r="U1061" s="1">
        <v>23</v>
      </c>
      <c r="V1061" t="s">
        <v>903</v>
      </c>
      <c r="W1061">
        <v>19</v>
      </c>
      <c r="X1061" t="s">
        <v>903</v>
      </c>
      <c r="Y1061" s="1">
        <v>0</v>
      </c>
      <c r="Z1061" s="1">
        <v>0</v>
      </c>
      <c r="AA1061" s="26" t="str">
        <f t="shared" si="36"/>
        <v>23.0.0</v>
      </c>
    </row>
    <row r="1062" spans="2:27" hidden="1" x14ac:dyDescent="0.2">
      <c r="B1062" t="s">
        <v>785</v>
      </c>
      <c r="C1062" t="s">
        <v>7</v>
      </c>
      <c r="D1062" t="s">
        <v>4</v>
      </c>
      <c r="E1062" t="s">
        <v>786</v>
      </c>
      <c r="F1062" t="s">
        <v>3535</v>
      </c>
      <c r="G1062" s="11">
        <v>-1206.26</v>
      </c>
      <c r="H1062" s="11">
        <v>-1206.26</v>
      </c>
      <c r="I1062" s="11">
        <v>-1206.26</v>
      </c>
      <c r="J1062" s="11">
        <v>18623.850000000002</v>
      </c>
      <c r="K1062" s="11">
        <v>18623.850000000002</v>
      </c>
      <c r="L1062" s="11">
        <v>18623.850000000002</v>
      </c>
      <c r="M1062" s="11">
        <v>38453.4</v>
      </c>
      <c r="N1062" s="11">
        <v>38453.4</v>
      </c>
      <c r="O1062" s="11">
        <v>38453.4</v>
      </c>
      <c r="P1062" s="11">
        <v>-4361.17</v>
      </c>
      <c r="Q1062" s="11">
        <v>-4361.17</v>
      </c>
      <c r="R1062" s="11">
        <v>-4361.17</v>
      </c>
      <c r="S1062" s="11">
        <v>32392.05</v>
      </c>
      <c r="T1062" s="6">
        <f t="shared" si="35"/>
        <v>14277.384583333331</v>
      </c>
      <c r="U1062" s="1">
        <v>23</v>
      </c>
      <c r="V1062" t="s">
        <v>903</v>
      </c>
      <c r="W1062">
        <v>19</v>
      </c>
      <c r="X1062" t="s">
        <v>903</v>
      </c>
      <c r="Y1062" s="1">
        <v>0</v>
      </c>
      <c r="Z1062" s="1">
        <v>0</v>
      </c>
      <c r="AA1062" s="26" t="str">
        <f t="shared" si="36"/>
        <v>23.0.0</v>
      </c>
    </row>
    <row r="1063" spans="2:27" hidden="1" x14ac:dyDescent="0.2">
      <c r="B1063" t="s">
        <v>785</v>
      </c>
      <c r="C1063" t="s">
        <v>9</v>
      </c>
      <c r="D1063" t="s">
        <v>3</v>
      </c>
      <c r="E1063" t="s">
        <v>786</v>
      </c>
      <c r="F1063" t="s">
        <v>3536</v>
      </c>
      <c r="G1063" s="11">
        <v>-2396.38</v>
      </c>
      <c r="H1063" s="11">
        <v>-2396.38</v>
      </c>
      <c r="I1063" s="11">
        <v>-2396.38</v>
      </c>
      <c r="J1063" s="11">
        <v>-13937.15</v>
      </c>
      <c r="K1063" s="11">
        <v>-13937.15</v>
      </c>
      <c r="L1063" s="11">
        <v>-13937.15</v>
      </c>
      <c r="M1063" s="11">
        <v>26660.55</v>
      </c>
      <c r="N1063" s="11">
        <v>26660.55</v>
      </c>
      <c r="O1063" s="11">
        <v>26660.55</v>
      </c>
      <c r="P1063" s="11">
        <v>-4072.84</v>
      </c>
      <c r="Q1063" s="11">
        <v>-4072.84</v>
      </c>
      <c r="R1063" s="11">
        <v>-4072.84</v>
      </c>
      <c r="S1063" s="11">
        <v>23472.77</v>
      </c>
      <c r="T1063" s="6">
        <f t="shared" si="35"/>
        <v>2641.42625</v>
      </c>
      <c r="U1063" s="1">
        <v>23</v>
      </c>
      <c r="V1063" t="s">
        <v>903</v>
      </c>
      <c r="W1063">
        <v>19</v>
      </c>
      <c r="X1063" t="s">
        <v>903</v>
      </c>
      <c r="Y1063" s="1">
        <v>0</v>
      </c>
      <c r="Z1063" s="1">
        <v>0</v>
      </c>
      <c r="AA1063" s="26" t="str">
        <f t="shared" si="36"/>
        <v>23.0.0</v>
      </c>
    </row>
    <row r="1064" spans="2:27" hidden="1" x14ac:dyDescent="0.2">
      <c r="B1064" t="s">
        <v>1497</v>
      </c>
      <c r="C1064" t="s">
        <v>9</v>
      </c>
      <c r="D1064" t="s">
        <v>12</v>
      </c>
      <c r="E1064" t="s">
        <v>1498</v>
      </c>
      <c r="F1064" t="s">
        <v>3537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>
        <v>0</v>
      </c>
      <c r="T1064" s="6">
        <f t="shared" si="35"/>
        <v>0</v>
      </c>
      <c r="U1064" s="1"/>
      <c r="V1064" t="s">
        <v>903</v>
      </c>
      <c r="W1064">
        <v>19</v>
      </c>
      <c r="X1064" t="s">
        <v>903</v>
      </c>
      <c r="Y1064" s="1"/>
      <c r="Z1064" s="1"/>
      <c r="AA1064" s="26"/>
    </row>
    <row r="1065" spans="2:27" hidden="1" x14ac:dyDescent="0.2">
      <c r="B1065" t="s">
        <v>1499</v>
      </c>
      <c r="C1065" t="s">
        <v>7</v>
      </c>
      <c r="D1065" t="s">
        <v>4</v>
      </c>
      <c r="E1065" t="s">
        <v>1500</v>
      </c>
      <c r="F1065" t="s">
        <v>3538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6">
        <f t="shared" si="35"/>
        <v>0</v>
      </c>
      <c r="U1065" s="1"/>
      <c r="V1065" t="s">
        <v>903</v>
      </c>
      <c r="W1065">
        <v>19</v>
      </c>
      <c r="X1065" t="s">
        <v>903</v>
      </c>
      <c r="Y1065" s="1"/>
      <c r="Z1065" s="1"/>
      <c r="AA1065" s="26"/>
    </row>
    <row r="1066" spans="2:27" hidden="1" x14ac:dyDescent="0.2">
      <c r="B1066" t="s">
        <v>787</v>
      </c>
      <c r="C1066" t="s">
        <v>2</v>
      </c>
      <c r="D1066" t="s">
        <v>3</v>
      </c>
      <c r="E1066" t="s">
        <v>788</v>
      </c>
      <c r="F1066" t="s">
        <v>3539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>
        <v>0</v>
      </c>
      <c r="T1066" s="6">
        <f t="shared" si="35"/>
        <v>0</v>
      </c>
      <c r="U1066" s="1">
        <v>46</v>
      </c>
      <c r="V1066" t="s">
        <v>903</v>
      </c>
      <c r="W1066">
        <v>19</v>
      </c>
      <c r="X1066" t="s">
        <v>903</v>
      </c>
      <c r="Y1066" s="1">
        <v>0</v>
      </c>
      <c r="Z1066" s="1">
        <v>0</v>
      </c>
      <c r="AA1066" s="26" t="str">
        <f t="shared" si="36"/>
        <v>46.0.0</v>
      </c>
    </row>
    <row r="1067" spans="2:27" hidden="1" x14ac:dyDescent="0.2">
      <c r="B1067" t="s">
        <v>787</v>
      </c>
      <c r="C1067" t="s">
        <v>13</v>
      </c>
      <c r="D1067" t="s">
        <v>13</v>
      </c>
      <c r="E1067" t="s">
        <v>788</v>
      </c>
      <c r="F1067" t="s">
        <v>3540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6">
        <f t="shared" si="35"/>
        <v>0</v>
      </c>
      <c r="U1067" s="1"/>
      <c r="V1067" t="s">
        <v>903</v>
      </c>
      <c r="W1067">
        <v>19</v>
      </c>
      <c r="X1067" t="s">
        <v>903</v>
      </c>
      <c r="Y1067" s="1"/>
      <c r="Z1067" s="1"/>
      <c r="AA1067" s="26"/>
    </row>
    <row r="1068" spans="2:27" hidden="1" x14ac:dyDescent="0.2">
      <c r="B1068" t="s">
        <v>1501</v>
      </c>
      <c r="C1068" t="s">
        <v>2</v>
      </c>
      <c r="D1068" t="s">
        <v>3</v>
      </c>
      <c r="E1068" t="s">
        <v>1502</v>
      </c>
      <c r="F1068" t="s">
        <v>3541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0</v>
      </c>
      <c r="Q1068" s="11">
        <v>0</v>
      </c>
      <c r="R1068" s="11">
        <v>0</v>
      </c>
      <c r="S1068" s="11">
        <v>0</v>
      </c>
      <c r="T1068" s="6">
        <f t="shared" si="35"/>
        <v>0</v>
      </c>
      <c r="U1068" s="1"/>
      <c r="V1068" t="s">
        <v>903</v>
      </c>
      <c r="W1068">
        <v>19</v>
      </c>
      <c r="X1068" t="s">
        <v>903</v>
      </c>
      <c r="Y1068" s="1"/>
      <c r="Z1068" s="1"/>
      <c r="AA1068" s="26"/>
    </row>
    <row r="1069" spans="2:27" hidden="1" x14ac:dyDescent="0.2">
      <c r="B1069" t="s">
        <v>1503</v>
      </c>
      <c r="C1069" t="s">
        <v>9</v>
      </c>
      <c r="D1069" t="s">
        <v>11</v>
      </c>
      <c r="E1069" t="s">
        <v>1504</v>
      </c>
      <c r="F1069" t="s">
        <v>3542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>
        <v>0</v>
      </c>
      <c r="T1069" s="6">
        <f t="shared" si="35"/>
        <v>0</v>
      </c>
      <c r="U1069" s="1"/>
      <c r="V1069" t="s">
        <v>903</v>
      </c>
      <c r="W1069">
        <v>19</v>
      </c>
      <c r="X1069" t="s">
        <v>903</v>
      </c>
      <c r="Y1069" s="1"/>
      <c r="Z1069" s="1"/>
      <c r="AA1069" s="26"/>
    </row>
    <row r="1070" spans="2:27" hidden="1" x14ac:dyDescent="0.2">
      <c r="B1070" t="s">
        <v>789</v>
      </c>
      <c r="C1070" t="s">
        <v>7</v>
      </c>
      <c r="D1070" t="s">
        <v>4</v>
      </c>
      <c r="E1070" t="s">
        <v>790</v>
      </c>
      <c r="F1070" t="s">
        <v>3543</v>
      </c>
      <c r="G1070" s="11">
        <v>-12420638.140000001</v>
      </c>
      <c r="H1070" s="11">
        <v>-12402188.140000001</v>
      </c>
      <c r="I1070" s="11">
        <v>-12383738.140000001</v>
      </c>
      <c r="J1070" s="11">
        <v>-12365288.140000001</v>
      </c>
      <c r="K1070" s="11">
        <v>-12346838.140000001</v>
      </c>
      <c r="L1070" s="11">
        <v>-12328388.140000001</v>
      </c>
      <c r="M1070" s="11">
        <v>-12309938.140000001</v>
      </c>
      <c r="N1070" s="11">
        <v>-12291488.140000001</v>
      </c>
      <c r="O1070" s="11">
        <v>-12273038.140000001</v>
      </c>
      <c r="P1070" s="11">
        <v>-12271661.140000001</v>
      </c>
      <c r="Q1070" s="11">
        <v>-12253693.140000001</v>
      </c>
      <c r="R1070" s="11">
        <v>-12235725.140000001</v>
      </c>
      <c r="S1070" s="11">
        <v>-12234367.140000001</v>
      </c>
      <c r="T1070" s="6">
        <f t="shared" si="35"/>
        <v>-12315790.598333335</v>
      </c>
      <c r="U1070" s="1">
        <v>22</v>
      </c>
      <c r="V1070" t="s">
        <v>903</v>
      </c>
      <c r="W1070">
        <v>19</v>
      </c>
      <c r="X1070" t="s">
        <v>903</v>
      </c>
      <c r="Y1070" s="1">
        <v>0</v>
      </c>
      <c r="Z1070" s="1">
        <v>0</v>
      </c>
      <c r="AA1070" s="26" t="str">
        <f t="shared" si="36"/>
        <v>22.0.0</v>
      </c>
    </row>
    <row r="1071" spans="2:27" hidden="1" x14ac:dyDescent="0.2">
      <c r="B1071" t="s">
        <v>789</v>
      </c>
      <c r="C1071" t="s">
        <v>9</v>
      </c>
      <c r="D1071" t="s">
        <v>5</v>
      </c>
      <c r="E1071" t="s">
        <v>790</v>
      </c>
      <c r="F1071" t="s">
        <v>3544</v>
      </c>
      <c r="G1071" s="11">
        <v>-62172</v>
      </c>
      <c r="H1071" s="11">
        <v>-60839</v>
      </c>
      <c r="I1071" s="11">
        <v>-59506</v>
      </c>
      <c r="J1071" s="11">
        <v>-58173</v>
      </c>
      <c r="K1071" s="11">
        <v>-56840</v>
      </c>
      <c r="L1071" s="11">
        <v>-55507</v>
      </c>
      <c r="M1071" s="11">
        <v>-54174</v>
      </c>
      <c r="N1071" s="11">
        <v>-52841</v>
      </c>
      <c r="O1071" s="11">
        <v>-51508</v>
      </c>
      <c r="P1071" s="11">
        <v>-50175</v>
      </c>
      <c r="Q1071" s="11">
        <v>-48842</v>
      </c>
      <c r="R1071" s="11">
        <v>-47509</v>
      </c>
      <c r="S1071" s="11">
        <v>-46176</v>
      </c>
      <c r="T1071" s="6">
        <f t="shared" si="35"/>
        <v>-54174</v>
      </c>
      <c r="U1071" s="1">
        <v>22</v>
      </c>
      <c r="V1071" t="s">
        <v>903</v>
      </c>
      <c r="W1071">
        <v>19</v>
      </c>
      <c r="X1071" t="s">
        <v>903</v>
      </c>
      <c r="Y1071" s="1">
        <v>0</v>
      </c>
      <c r="Z1071" s="1">
        <v>0</v>
      </c>
      <c r="AA1071" s="26" t="str">
        <f t="shared" si="36"/>
        <v>22.0.0</v>
      </c>
    </row>
    <row r="1072" spans="2:27" hidden="1" x14ac:dyDescent="0.2">
      <c r="B1072" t="s">
        <v>789</v>
      </c>
      <c r="C1072" t="s">
        <v>9</v>
      </c>
      <c r="D1072" t="s">
        <v>6</v>
      </c>
      <c r="E1072" t="s">
        <v>790</v>
      </c>
      <c r="F1072" t="s">
        <v>3545</v>
      </c>
      <c r="G1072" s="11">
        <v>-130248</v>
      </c>
      <c r="H1072" s="11">
        <v>-128268</v>
      </c>
      <c r="I1072" s="11">
        <v>-126288</v>
      </c>
      <c r="J1072" s="11">
        <v>-124308</v>
      </c>
      <c r="K1072" s="11">
        <v>-122328</v>
      </c>
      <c r="L1072" s="11">
        <v>-120348</v>
      </c>
      <c r="M1072" s="11">
        <v>-118368</v>
      </c>
      <c r="N1072" s="11">
        <v>-116388</v>
      </c>
      <c r="O1072" s="11">
        <v>-114408</v>
      </c>
      <c r="P1072" s="11">
        <v>-112428</v>
      </c>
      <c r="Q1072" s="11">
        <v>-110448</v>
      </c>
      <c r="R1072" s="11">
        <v>-108468</v>
      </c>
      <c r="S1072" s="11">
        <v>-106488</v>
      </c>
      <c r="T1072" s="6">
        <f t="shared" si="35"/>
        <v>-118368</v>
      </c>
      <c r="U1072" s="1">
        <v>22</v>
      </c>
      <c r="V1072" t="s">
        <v>903</v>
      </c>
      <c r="W1072">
        <v>19</v>
      </c>
      <c r="X1072" t="s">
        <v>903</v>
      </c>
      <c r="Y1072" s="1">
        <v>0</v>
      </c>
      <c r="Z1072" s="1">
        <v>0</v>
      </c>
      <c r="AA1072" s="26" t="str">
        <f t="shared" si="36"/>
        <v>22.0.0</v>
      </c>
    </row>
    <row r="1073" spans="2:27" hidden="1" x14ac:dyDescent="0.2">
      <c r="B1073" t="s">
        <v>791</v>
      </c>
      <c r="C1073" t="s">
        <v>13</v>
      </c>
      <c r="D1073" t="s">
        <v>13</v>
      </c>
      <c r="E1073" t="s">
        <v>792</v>
      </c>
      <c r="F1073" t="s">
        <v>3546</v>
      </c>
      <c r="G1073" s="11">
        <v>-2355118.2000000002</v>
      </c>
      <c r="H1073" s="11">
        <v>-2344323.4500000002</v>
      </c>
      <c r="I1073" s="11">
        <v>-2333528.7000000002</v>
      </c>
      <c r="J1073" s="11">
        <v>-2322733.9500000002</v>
      </c>
      <c r="K1073" s="11">
        <v>-2311939.2000000002</v>
      </c>
      <c r="L1073" s="11">
        <v>-2301144.4500000002</v>
      </c>
      <c r="M1073" s="11">
        <v>-2290349.7000000002</v>
      </c>
      <c r="N1073" s="11">
        <v>-2279554.9500000002</v>
      </c>
      <c r="O1073" s="11">
        <v>-2268760.2000000002</v>
      </c>
      <c r="P1073" s="11">
        <v>-2257965.4500000002</v>
      </c>
      <c r="Q1073" s="11">
        <v>-2247170.7000000002</v>
      </c>
      <c r="R1073" s="11">
        <v>-2236375.9500000002</v>
      </c>
      <c r="S1073" s="11">
        <v>-2225581.2000000002</v>
      </c>
      <c r="T1073" s="6">
        <f t="shared" si="35"/>
        <v>-2290349.6999999997</v>
      </c>
      <c r="U1073" s="1">
        <v>5</v>
      </c>
      <c r="V1073" t="s">
        <v>903</v>
      </c>
      <c r="W1073">
        <v>19</v>
      </c>
      <c r="X1073" t="s">
        <v>903</v>
      </c>
      <c r="Y1073" s="1">
        <v>4</v>
      </c>
      <c r="Z1073" s="1" t="s">
        <v>5366</v>
      </c>
      <c r="AA1073" s="26" t="str">
        <f t="shared" si="36"/>
        <v>5.4.CD.AA</v>
      </c>
    </row>
    <row r="1074" spans="2:27" hidden="1" x14ac:dyDescent="0.2">
      <c r="B1074" t="s">
        <v>793</v>
      </c>
      <c r="C1074" t="s">
        <v>2</v>
      </c>
      <c r="D1074" t="s">
        <v>3</v>
      </c>
      <c r="E1074" t="s">
        <v>794</v>
      </c>
      <c r="F1074" t="s">
        <v>3547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0</v>
      </c>
      <c r="T1074" s="6">
        <f t="shared" si="35"/>
        <v>0</v>
      </c>
      <c r="U1074" s="1"/>
      <c r="V1074" t="s">
        <v>903</v>
      </c>
      <c r="W1074">
        <v>19</v>
      </c>
      <c r="X1074" t="s">
        <v>903</v>
      </c>
      <c r="Y1074" s="1"/>
      <c r="Z1074" s="1"/>
      <c r="AA1074" s="26"/>
    </row>
    <row r="1075" spans="2:27" hidden="1" x14ac:dyDescent="0.2">
      <c r="B1075" t="s">
        <v>793</v>
      </c>
      <c r="C1075" t="s">
        <v>13</v>
      </c>
      <c r="D1075" t="s">
        <v>13</v>
      </c>
      <c r="E1075" t="s">
        <v>794</v>
      </c>
      <c r="F1075" t="s">
        <v>3548</v>
      </c>
      <c r="G1075" s="11">
        <v>-63773.47</v>
      </c>
      <c r="H1075" s="11">
        <v>-63390.47</v>
      </c>
      <c r="I1075" s="11">
        <v>-63773.47</v>
      </c>
      <c r="J1075" s="11">
        <v>-63773.47</v>
      </c>
      <c r="K1075" s="11">
        <v>-63773.47</v>
      </c>
      <c r="L1075" s="11">
        <v>-63773.47</v>
      </c>
      <c r="M1075" s="11">
        <v>-63773.47</v>
      </c>
      <c r="N1075" s="11">
        <v>-63773.47</v>
      </c>
      <c r="O1075" s="11">
        <v>-63773.47</v>
      </c>
      <c r="P1075" s="11">
        <v>-54762.47</v>
      </c>
      <c r="Q1075" s="11">
        <v>-54762.47</v>
      </c>
      <c r="R1075" s="11">
        <v>-54762.47</v>
      </c>
      <c r="S1075" s="11">
        <v>-54762.47</v>
      </c>
      <c r="T1075" s="6">
        <f t="shared" si="35"/>
        <v>-61113.344999999979</v>
      </c>
      <c r="U1075" s="1">
        <v>47</v>
      </c>
      <c r="V1075" t="s">
        <v>903</v>
      </c>
      <c r="W1075">
        <v>19</v>
      </c>
      <c r="X1075" t="s">
        <v>903</v>
      </c>
      <c r="Y1075" s="1">
        <v>0</v>
      </c>
      <c r="Z1075" s="1">
        <v>0</v>
      </c>
      <c r="AA1075" s="26" t="str">
        <f t="shared" si="36"/>
        <v>47.0.0</v>
      </c>
    </row>
    <row r="1076" spans="2:27" hidden="1" x14ac:dyDescent="0.2">
      <c r="B1076" t="s">
        <v>795</v>
      </c>
      <c r="C1076" t="s">
        <v>13</v>
      </c>
      <c r="D1076" t="s">
        <v>13</v>
      </c>
      <c r="E1076" t="s">
        <v>796</v>
      </c>
      <c r="F1076" t="s">
        <v>3549</v>
      </c>
      <c r="G1076" s="11">
        <v>288948.10000000003</v>
      </c>
      <c r="H1076" s="11">
        <v>293887.10000000003</v>
      </c>
      <c r="I1076" s="11">
        <v>292461.10000000003</v>
      </c>
      <c r="J1076" s="11">
        <v>295974.10000000003</v>
      </c>
      <c r="K1076" s="11">
        <v>302999.77</v>
      </c>
      <c r="L1076" s="11">
        <v>306512.77</v>
      </c>
      <c r="M1076" s="11">
        <v>310025.77</v>
      </c>
      <c r="N1076" s="11">
        <v>313538.77</v>
      </c>
      <c r="O1076" s="11">
        <v>317051.77</v>
      </c>
      <c r="P1076" s="11">
        <v>301794.77</v>
      </c>
      <c r="Q1076" s="11">
        <v>305307.77</v>
      </c>
      <c r="R1076" s="11">
        <v>308820.77</v>
      </c>
      <c r="S1076" s="11">
        <v>341849.77</v>
      </c>
      <c r="T1076" s="6">
        <f t="shared" si="35"/>
        <v>305314.44958333333</v>
      </c>
      <c r="U1076" s="1">
        <v>47</v>
      </c>
      <c r="V1076" t="s">
        <v>903</v>
      </c>
      <c r="W1076">
        <v>19</v>
      </c>
      <c r="X1076" t="s">
        <v>903</v>
      </c>
      <c r="Y1076" s="1">
        <v>0</v>
      </c>
      <c r="Z1076" s="1">
        <v>0</v>
      </c>
      <c r="AA1076" s="26" t="str">
        <f t="shared" si="36"/>
        <v>47.0.0</v>
      </c>
    </row>
    <row r="1077" spans="2:27" hidden="1" x14ac:dyDescent="0.2">
      <c r="B1077" t="s">
        <v>1505</v>
      </c>
      <c r="C1077" t="s">
        <v>2</v>
      </c>
      <c r="D1077" t="s">
        <v>3</v>
      </c>
      <c r="E1077" t="s">
        <v>1506</v>
      </c>
      <c r="F1077" t="s">
        <v>3550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6">
        <f t="shared" si="35"/>
        <v>0</v>
      </c>
      <c r="U1077" s="1"/>
      <c r="V1077" t="s">
        <v>903</v>
      </c>
      <c r="W1077">
        <v>19</v>
      </c>
      <c r="X1077" t="s">
        <v>903</v>
      </c>
      <c r="Y1077" s="1"/>
      <c r="Z1077" s="1"/>
      <c r="AA1077" s="26"/>
    </row>
    <row r="1078" spans="2:27" hidden="1" x14ac:dyDescent="0.2">
      <c r="B1078" t="s">
        <v>1505</v>
      </c>
      <c r="C1078" t="s">
        <v>2</v>
      </c>
      <c r="D1078" t="s">
        <v>4</v>
      </c>
      <c r="E1078" t="s">
        <v>1506</v>
      </c>
      <c r="F1078" t="s">
        <v>3551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6">
        <f t="shared" si="35"/>
        <v>0</v>
      </c>
      <c r="U1078" s="1"/>
      <c r="V1078" t="s">
        <v>903</v>
      </c>
      <c r="W1078">
        <v>19</v>
      </c>
      <c r="X1078" t="s">
        <v>903</v>
      </c>
      <c r="Y1078" s="1"/>
      <c r="Z1078" s="1"/>
      <c r="AA1078" s="26"/>
    </row>
    <row r="1079" spans="2:27" hidden="1" x14ac:dyDescent="0.2">
      <c r="B1079" t="s">
        <v>1505</v>
      </c>
      <c r="C1079" t="s">
        <v>7</v>
      </c>
      <c r="D1079" t="s">
        <v>4</v>
      </c>
      <c r="E1079" t="s">
        <v>1506</v>
      </c>
      <c r="F1079" t="s">
        <v>3552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6">
        <f t="shared" si="35"/>
        <v>0</v>
      </c>
      <c r="U1079" s="1"/>
      <c r="V1079" t="s">
        <v>903</v>
      </c>
      <c r="W1079">
        <v>19</v>
      </c>
      <c r="X1079" t="s">
        <v>903</v>
      </c>
      <c r="Y1079" s="1"/>
      <c r="Z1079" s="1"/>
      <c r="AA1079" s="26"/>
    </row>
    <row r="1080" spans="2:27" hidden="1" x14ac:dyDescent="0.2">
      <c r="B1080" t="s">
        <v>1505</v>
      </c>
      <c r="C1080" t="s">
        <v>7</v>
      </c>
      <c r="D1080" t="s">
        <v>5</v>
      </c>
      <c r="E1080" t="s">
        <v>1506</v>
      </c>
      <c r="F1080" t="s">
        <v>3553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  <c r="S1080" s="11">
        <v>0</v>
      </c>
      <c r="T1080" s="6">
        <f t="shared" ref="T1080:T1123" si="37">(G1080+S1080+SUM(H1080:R1080)*2)/24</f>
        <v>0</v>
      </c>
      <c r="U1080" s="1"/>
      <c r="V1080" t="s">
        <v>903</v>
      </c>
      <c r="W1080">
        <v>19</v>
      </c>
      <c r="X1080" t="s">
        <v>903</v>
      </c>
      <c r="Y1080" s="1"/>
      <c r="Z1080" s="1"/>
      <c r="AA1080" s="26"/>
    </row>
    <row r="1081" spans="2:27" hidden="1" x14ac:dyDescent="0.2">
      <c r="B1081" t="s">
        <v>1505</v>
      </c>
      <c r="C1081" t="s">
        <v>9</v>
      </c>
      <c r="D1081" t="s">
        <v>3</v>
      </c>
      <c r="E1081" t="s">
        <v>1506</v>
      </c>
      <c r="F1081" t="s">
        <v>3554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0</v>
      </c>
      <c r="T1081" s="6">
        <f t="shared" si="37"/>
        <v>0</v>
      </c>
      <c r="U1081" s="1"/>
      <c r="V1081" t="s">
        <v>903</v>
      </c>
      <c r="W1081">
        <v>19</v>
      </c>
      <c r="X1081" t="s">
        <v>903</v>
      </c>
      <c r="Y1081" s="1"/>
      <c r="Z1081" s="1"/>
      <c r="AA1081" s="26"/>
    </row>
    <row r="1082" spans="2:27" hidden="1" x14ac:dyDescent="0.2">
      <c r="B1082" t="s">
        <v>1505</v>
      </c>
      <c r="C1082" t="s">
        <v>9</v>
      </c>
      <c r="D1082" t="s">
        <v>4</v>
      </c>
      <c r="E1082" t="s">
        <v>1506</v>
      </c>
      <c r="F1082" t="s">
        <v>3555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  <c r="S1082" s="11">
        <v>0</v>
      </c>
      <c r="T1082" s="6">
        <f t="shared" si="37"/>
        <v>0</v>
      </c>
      <c r="U1082" s="1"/>
      <c r="V1082" t="s">
        <v>903</v>
      </c>
      <c r="W1082">
        <v>19</v>
      </c>
      <c r="X1082" t="s">
        <v>903</v>
      </c>
      <c r="Y1082" s="1"/>
      <c r="Z1082" s="1"/>
      <c r="AA1082" s="26"/>
    </row>
    <row r="1083" spans="2:27" hidden="1" x14ac:dyDescent="0.2">
      <c r="B1083" t="s">
        <v>1505</v>
      </c>
      <c r="C1083" t="s">
        <v>9</v>
      </c>
      <c r="D1083" t="s">
        <v>10</v>
      </c>
      <c r="E1083" t="s">
        <v>1506</v>
      </c>
      <c r="F1083" t="s">
        <v>3556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6">
        <f t="shared" si="37"/>
        <v>0</v>
      </c>
      <c r="U1083" s="1"/>
      <c r="V1083" t="s">
        <v>903</v>
      </c>
      <c r="W1083">
        <v>19</v>
      </c>
      <c r="X1083" t="s">
        <v>903</v>
      </c>
      <c r="Y1083" s="1"/>
      <c r="Z1083" s="1"/>
      <c r="AA1083" s="26"/>
    </row>
    <row r="1084" spans="2:27" hidden="1" x14ac:dyDescent="0.2">
      <c r="B1084" t="s">
        <v>1505</v>
      </c>
      <c r="C1084" t="s">
        <v>9</v>
      </c>
      <c r="D1084" t="s">
        <v>5</v>
      </c>
      <c r="E1084" t="s">
        <v>1506</v>
      </c>
      <c r="F1084" t="s">
        <v>3557</v>
      </c>
      <c r="G1084" s="11">
        <v>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11">
        <v>0</v>
      </c>
      <c r="N1084" s="11">
        <v>0</v>
      </c>
      <c r="O1084" s="11">
        <v>0</v>
      </c>
      <c r="P1084" s="11">
        <v>0</v>
      </c>
      <c r="Q1084" s="11">
        <v>0</v>
      </c>
      <c r="R1084" s="11">
        <v>0</v>
      </c>
      <c r="S1084" s="11">
        <v>0</v>
      </c>
      <c r="T1084" s="6">
        <f t="shared" si="37"/>
        <v>0</v>
      </c>
      <c r="U1084" s="1"/>
      <c r="V1084" t="s">
        <v>903</v>
      </c>
      <c r="W1084">
        <v>19</v>
      </c>
      <c r="X1084" t="s">
        <v>903</v>
      </c>
      <c r="Y1084" s="1"/>
      <c r="Z1084" s="1"/>
      <c r="AA1084" s="26"/>
    </row>
    <row r="1085" spans="2:27" hidden="1" x14ac:dyDescent="0.2">
      <c r="B1085" t="s">
        <v>1505</v>
      </c>
      <c r="C1085" t="s">
        <v>9</v>
      </c>
      <c r="D1085" t="s">
        <v>12</v>
      </c>
      <c r="E1085" t="s">
        <v>1506</v>
      </c>
      <c r="F1085" t="s">
        <v>3558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6">
        <f t="shared" si="37"/>
        <v>0</v>
      </c>
      <c r="U1085" s="1"/>
      <c r="V1085" t="s">
        <v>903</v>
      </c>
      <c r="W1085">
        <v>19</v>
      </c>
      <c r="X1085" t="s">
        <v>903</v>
      </c>
      <c r="Y1085" s="1"/>
      <c r="Z1085" s="1"/>
      <c r="AA1085" s="26"/>
    </row>
    <row r="1086" spans="2:27" hidden="1" x14ac:dyDescent="0.2">
      <c r="B1086" t="s">
        <v>797</v>
      </c>
      <c r="C1086" t="s">
        <v>9</v>
      </c>
      <c r="D1086" t="s">
        <v>11</v>
      </c>
      <c r="E1086" t="s">
        <v>798</v>
      </c>
      <c r="F1086" t="s">
        <v>3559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6">
        <f t="shared" si="37"/>
        <v>0</v>
      </c>
      <c r="U1086" s="1"/>
      <c r="V1086" t="s">
        <v>903</v>
      </c>
      <c r="W1086">
        <v>19</v>
      </c>
      <c r="X1086" t="s">
        <v>903</v>
      </c>
      <c r="Y1086" s="1"/>
      <c r="Z1086" s="1"/>
      <c r="AA1086" s="26"/>
    </row>
    <row r="1087" spans="2:27" hidden="1" x14ac:dyDescent="0.2">
      <c r="B1087" t="s">
        <v>797</v>
      </c>
      <c r="C1087" t="s">
        <v>9</v>
      </c>
      <c r="D1087" t="s">
        <v>12</v>
      </c>
      <c r="E1087" t="s">
        <v>798</v>
      </c>
      <c r="F1087" t="s">
        <v>3560</v>
      </c>
      <c r="G1087" s="11">
        <v>-858783.12</v>
      </c>
      <c r="H1087" s="11">
        <v>-858783.12</v>
      </c>
      <c r="I1087" s="11">
        <v>-858783.12</v>
      </c>
      <c r="J1087" s="11">
        <v>-858783.12</v>
      </c>
      <c r="K1087" s="11">
        <v>-858783.12</v>
      </c>
      <c r="L1087" s="11">
        <v>-858783.12</v>
      </c>
      <c r="M1087" s="11">
        <v>-858783.12</v>
      </c>
      <c r="N1087" s="11">
        <v>-858783.12</v>
      </c>
      <c r="O1087" s="11">
        <v>-858783.12</v>
      </c>
      <c r="P1087" s="11">
        <v>-858783.12</v>
      </c>
      <c r="Q1087" s="11">
        <v>-858783.12</v>
      </c>
      <c r="R1087" s="11">
        <v>-858783.12</v>
      </c>
      <c r="S1087" s="11">
        <v>-858783.12</v>
      </c>
      <c r="T1087" s="6">
        <f t="shared" si="37"/>
        <v>-858783.11999999976</v>
      </c>
      <c r="U1087" s="1">
        <v>47</v>
      </c>
      <c r="V1087" t="s">
        <v>903</v>
      </c>
      <c r="W1087">
        <v>19</v>
      </c>
      <c r="X1087" t="s">
        <v>903</v>
      </c>
      <c r="Y1087" s="1">
        <v>0</v>
      </c>
      <c r="Z1087" s="1">
        <v>0</v>
      </c>
      <c r="AA1087" s="26" t="str">
        <f t="shared" ref="AA1087:AA1143" si="38">U1087&amp;"."&amp;Y1087&amp;"."&amp;Z1087</f>
        <v>47.0.0</v>
      </c>
    </row>
    <row r="1088" spans="2:27" hidden="1" x14ac:dyDescent="0.2">
      <c r="B1088" t="s">
        <v>797</v>
      </c>
      <c r="C1088" t="s">
        <v>13</v>
      </c>
      <c r="D1088" t="s">
        <v>13</v>
      </c>
      <c r="E1088" t="s">
        <v>798</v>
      </c>
      <c r="F1088" t="s">
        <v>3561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  <c r="S1088" s="11">
        <v>0</v>
      </c>
      <c r="T1088" s="6">
        <f t="shared" si="37"/>
        <v>0</v>
      </c>
      <c r="U1088" s="1"/>
      <c r="V1088" t="s">
        <v>903</v>
      </c>
      <c r="W1088">
        <v>19</v>
      </c>
      <c r="X1088" t="s">
        <v>903</v>
      </c>
      <c r="Y1088" s="1"/>
      <c r="Z1088" s="1"/>
      <c r="AA1088" s="26"/>
    </row>
    <row r="1089" spans="2:27" hidden="1" x14ac:dyDescent="0.2">
      <c r="B1089" t="s">
        <v>1507</v>
      </c>
      <c r="C1089" t="s">
        <v>9</v>
      </c>
      <c r="D1089" t="s">
        <v>11</v>
      </c>
      <c r="E1089" t="s">
        <v>1508</v>
      </c>
      <c r="F1089" t="s">
        <v>3562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  <c r="T1089" s="6">
        <f t="shared" si="37"/>
        <v>0</v>
      </c>
      <c r="U1089" s="1"/>
      <c r="V1089" t="s">
        <v>903</v>
      </c>
      <c r="W1089">
        <v>19</v>
      </c>
      <c r="X1089" t="s">
        <v>903</v>
      </c>
      <c r="Y1089" s="1"/>
      <c r="Z1089" s="1"/>
      <c r="AA1089" s="26"/>
    </row>
    <row r="1090" spans="2:27" hidden="1" x14ac:dyDescent="0.2">
      <c r="B1090" t="s">
        <v>1509</v>
      </c>
      <c r="C1090" t="s">
        <v>7</v>
      </c>
      <c r="D1090" t="s">
        <v>4</v>
      </c>
      <c r="E1090" t="s">
        <v>1510</v>
      </c>
      <c r="F1090" t="s">
        <v>3563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6">
        <f t="shared" si="37"/>
        <v>0</v>
      </c>
      <c r="U1090" s="1"/>
      <c r="V1090" t="s">
        <v>903</v>
      </c>
      <c r="W1090">
        <v>19</v>
      </c>
      <c r="X1090" t="s">
        <v>903</v>
      </c>
      <c r="Y1090" s="1"/>
      <c r="Z1090" s="1"/>
      <c r="AA1090" s="26"/>
    </row>
    <row r="1091" spans="2:27" hidden="1" x14ac:dyDescent="0.2">
      <c r="B1091" t="s">
        <v>1509</v>
      </c>
      <c r="C1091" t="s">
        <v>9</v>
      </c>
      <c r="D1091" t="s">
        <v>4</v>
      </c>
      <c r="E1091" t="s">
        <v>1510</v>
      </c>
      <c r="F1091" t="s">
        <v>3564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6">
        <f t="shared" si="37"/>
        <v>0</v>
      </c>
      <c r="U1091" s="1"/>
      <c r="V1091" t="s">
        <v>903</v>
      </c>
      <c r="W1091">
        <v>19</v>
      </c>
      <c r="X1091" t="s">
        <v>903</v>
      </c>
      <c r="Y1091" s="1"/>
      <c r="Z1091" s="1"/>
      <c r="AA1091" s="26"/>
    </row>
    <row r="1092" spans="2:27" hidden="1" x14ac:dyDescent="0.2">
      <c r="B1092" t="s">
        <v>1509</v>
      </c>
      <c r="C1092" t="s">
        <v>9</v>
      </c>
      <c r="D1092" t="s">
        <v>12</v>
      </c>
      <c r="E1092" t="s">
        <v>1510</v>
      </c>
      <c r="F1092" t="s">
        <v>3565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0</v>
      </c>
      <c r="T1092" s="6">
        <f t="shared" si="37"/>
        <v>0</v>
      </c>
      <c r="U1092" s="1"/>
      <c r="V1092" t="s">
        <v>903</v>
      </c>
      <c r="W1092">
        <v>19</v>
      </c>
      <c r="X1092" t="s">
        <v>903</v>
      </c>
      <c r="Y1092" s="1"/>
      <c r="Z1092" s="1"/>
      <c r="AA1092" s="26"/>
    </row>
    <row r="1093" spans="2:27" hidden="1" x14ac:dyDescent="0.2">
      <c r="B1093" t="s">
        <v>1509</v>
      </c>
      <c r="C1093" t="s">
        <v>13</v>
      </c>
      <c r="D1093" t="s">
        <v>13</v>
      </c>
      <c r="E1093" t="s">
        <v>1510</v>
      </c>
      <c r="F1093" t="s">
        <v>3566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  <c r="T1093" s="6">
        <f t="shared" si="37"/>
        <v>0</v>
      </c>
      <c r="U1093" s="1"/>
      <c r="V1093" t="s">
        <v>903</v>
      </c>
      <c r="W1093">
        <v>19</v>
      </c>
      <c r="X1093" t="s">
        <v>903</v>
      </c>
      <c r="Y1093" s="1"/>
      <c r="Z1093" s="1"/>
      <c r="AA1093" s="26"/>
    </row>
    <row r="1094" spans="2:27" hidden="1" x14ac:dyDescent="0.2">
      <c r="B1094" t="s">
        <v>799</v>
      </c>
      <c r="C1094" t="s">
        <v>2</v>
      </c>
      <c r="D1094" t="s">
        <v>3</v>
      </c>
      <c r="E1094" t="s">
        <v>800</v>
      </c>
      <c r="F1094" t="s">
        <v>3567</v>
      </c>
      <c r="G1094" s="11">
        <v>-35556262.530000001</v>
      </c>
      <c r="H1094" s="11">
        <v>-36030809.530000001</v>
      </c>
      <c r="I1094" s="11">
        <v>-35668513.530000001</v>
      </c>
      <c r="J1094" s="11">
        <v>-35780764.530000001</v>
      </c>
      <c r="K1094" s="11">
        <v>-36005266.530000001</v>
      </c>
      <c r="L1094" s="11">
        <v>-36117517.530000001</v>
      </c>
      <c r="M1094" s="11">
        <v>-36229768.530000001</v>
      </c>
      <c r="N1094" s="11">
        <v>-36342019.530000001</v>
      </c>
      <c r="O1094" s="11">
        <v>-36454270.530000001</v>
      </c>
      <c r="P1094" s="11">
        <v>-39292630.530000001</v>
      </c>
      <c r="Q1094" s="11">
        <v>-39404881.530000001</v>
      </c>
      <c r="R1094" s="11">
        <v>-39517132.530000001</v>
      </c>
      <c r="S1094" s="11">
        <v>-43057166.530000001</v>
      </c>
      <c r="T1094" s="6">
        <f t="shared" si="37"/>
        <v>-37179190.779999994</v>
      </c>
      <c r="U1094" s="1">
        <v>22</v>
      </c>
      <c r="V1094" t="s">
        <v>903</v>
      </c>
      <c r="W1094">
        <v>19</v>
      </c>
      <c r="X1094" t="s">
        <v>903</v>
      </c>
      <c r="Y1094" s="1">
        <v>0</v>
      </c>
      <c r="Z1094" s="1">
        <v>0</v>
      </c>
      <c r="AA1094" s="26" t="str">
        <f t="shared" si="38"/>
        <v>22.0.0</v>
      </c>
    </row>
    <row r="1095" spans="2:27" hidden="1" x14ac:dyDescent="0.2">
      <c r="B1095" t="s">
        <v>799</v>
      </c>
      <c r="C1095" t="s">
        <v>2</v>
      </c>
      <c r="D1095" t="s">
        <v>4</v>
      </c>
      <c r="E1095" t="s">
        <v>800</v>
      </c>
      <c r="F1095" t="s">
        <v>3568</v>
      </c>
      <c r="G1095" s="11">
        <v>-1901094.33</v>
      </c>
      <c r="H1095" s="11">
        <v>-1906672.33</v>
      </c>
      <c r="I1095" s="11">
        <v>-1906256.33</v>
      </c>
      <c r="J1095" s="11">
        <v>-1911417.33</v>
      </c>
      <c r="K1095" s="11">
        <v>-1921740.6600000001</v>
      </c>
      <c r="L1095" s="11">
        <v>-1926902.6600000001</v>
      </c>
      <c r="M1095" s="11">
        <v>-1932064.6600000001</v>
      </c>
      <c r="N1095" s="11">
        <v>-1937226.6600000001</v>
      </c>
      <c r="O1095" s="11">
        <v>-1942388.6600000001</v>
      </c>
      <c r="P1095" s="11">
        <v>-1947550.6600000001</v>
      </c>
      <c r="Q1095" s="11">
        <v>-1952712.6600000001</v>
      </c>
      <c r="R1095" s="11">
        <v>-1957874.6600000001</v>
      </c>
      <c r="S1095" s="11">
        <v>-1963033.6600000001</v>
      </c>
      <c r="T1095" s="6">
        <f t="shared" si="37"/>
        <v>-1931239.2720833337</v>
      </c>
      <c r="U1095" s="1">
        <v>22</v>
      </c>
      <c r="V1095" t="s">
        <v>903</v>
      </c>
      <c r="W1095">
        <v>19</v>
      </c>
      <c r="X1095" t="s">
        <v>903</v>
      </c>
      <c r="Y1095" s="1">
        <v>0</v>
      </c>
      <c r="Z1095" s="1">
        <v>0</v>
      </c>
      <c r="AA1095" s="26" t="str">
        <f t="shared" si="38"/>
        <v>22.0.0</v>
      </c>
    </row>
    <row r="1096" spans="2:27" hidden="1" x14ac:dyDescent="0.2">
      <c r="B1096" t="s">
        <v>799</v>
      </c>
      <c r="C1096" t="s">
        <v>7</v>
      </c>
      <c r="D1096" t="s">
        <v>3</v>
      </c>
      <c r="E1096" t="s">
        <v>800</v>
      </c>
      <c r="F1096" t="s">
        <v>3569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  <c r="S1096" s="11">
        <v>0</v>
      </c>
      <c r="T1096" s="6">
        <f t="shared" si="37"/>
        <v>0</v>
      </c>
      <c r="U1096" s="1">
        <v>22</v>
      </c>
      <c r="V1096" t="s">
        <v>903</v>
      </c>
      <c r="W1096">
        <v>19</v>
      </c>
      <c r="X1096" t="s">
        <v>903</v>
      </c>
      <c r="Y1096" s="1">
        <v>0</v>
      </c>
      <c r="Z1096" s="1">
        <v>0</v>
      </c>
      <c r="AA1096" s="26" t="str">
        <f t="shared" si="38"/>
        <v>22.0.0</v>
      </c>
    </row>
    <row r="1097" spans="2:27" hidden="1" x14ac:dyDescent="0.2">
      <c r="B1097" t="s">
        <v>799</v>
      </c>
      <c r="C1097" t="s">
        <v>7</v>
      </c>
      <c r="D1097" t="s">
        <v>4</v>
      </c>
      <c r="E1097" t="s">
        <v>800</v>
      </c>
      <c r="F1097" t="s">
        <v>3570</v>
      </c>
      <c r="G1097" s="11">
        <v>-283643453.10000002</v>
      </c>
      <c r="H1097" s="11">
        <v>-284283156.10000002</v>
      </c>
      <c r="I1097" s="11">
        <v>-284257482.10000002</v>
      </c>
      <c r="J1097" s="11">
        <v>-285086841.10000002</v>
      </c>
      <c r="K1097" s="11">
        <v>-286530228.76999998</v>
      </c>
      <c r="L1097" s="11">
        <v>-287251922.76999998</v>
      </c>
      <c r="M1097" s="11">
        <v>-287973616.76999998</v>
      </c>
      <c r="N1097" s="11">
        <v>-288695310.76999998</v>
      </c>
      <c r="O1097" s="11">
        <v>-289417004.76999998</v>
      </c>
      <c r="P1097" s="11">
        <v>-289999906.76999998</v>
      </c>
      <c r="Q1097" s="11">
        <v>-290721600.76999998</v>
      </c>
      <c r="R1097" s="11">
        <v>-291443294.76999998</v>
      </c>
      <c r="S1097" s="11">
        <v>-298124104.76999998</v>
      </c>
      <c r="T1097" s="6">
        <f t="shared" si="37"/>
        <v>-288045345.36624998</v>
      </c>
      <c r="U1097" s="1">
        <v>22</v>
      </c>
      <c r="V1097" t="s">
        <v>903</v>
      </c>
      <c r="W1097">
        <v>19</v>
      </c>
      <c r="X1097" t="s">
        <v>903</v>
      </c>
      <c r="Y1097" s="1">
        <v>0</v>
      </c>
      <c r="Z1097" s="1">
        <v>0</v>
      </c>
      <c r="AA1097" s="26" t="str">
        <f t="shared" si="38"/>
        <v>22.0.0</v>
      </c>
    </row>
    <row r="1098" spans="2:27" hidden="1" x14ac:dyDescent="0.2">
      <c r="B1098" t="s">
        <v>799</v>
      </c>
      <c r="C1098" t="s">
        <v>9</v>
      </c>
      <c r="D1098" t="s">
        <v>3</v>
      </c>
      <c r="E1098" t="s">
        <v>800</v>
      </c>
      <c r="F1098" t="s">
        <v>3571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6">
        <f t="shared" si="37"/>
        <v>0</v>
      </c>
      <c r="U1098" s="1"/>
      <c r="V1098" t="s">
        <v>903</v>
      </c>
      <c r="W1098">
        <v>19</v>
      </c>
      <c r="X1098" t="s">
        <v>903</v>
      </c>
      <c r="Y1098" s="1"/>
      <c r="Z1098" s="1"/>
      <c r="AA1098" s="26"/>
    </row>
    <row r="1099" spans="2:27" hidden="1" x14ac:dyDescent="0.2">
      <c r="B1099" t="s">
        <v>799</v>
      </c>
      <c r="C1099" t="s">
        <v>9</v>
      </c>
      <c r="D1099" t="s">
        <v>4</v>
      </c>
      <c r="E1099" t="s">
        <v>800</v>
      </c>
      <c r="F1099" t="s">
        <v>3572</v>
      </c>
      <c r="G1099" s="11">
        <v>-62634971.869999997</v>
      </c>
      <c r="H1099" s="11">
        <v>-62900724.869999997</v>
      </c>
      <c r="I1099" s="11">
        <v>-62898624.869999997</v>
      </c>
      <c r="J1099" s="11">
        <v>-63135067.869999997</v>
      </c>
      <c r="K1099" s="11">
        <v>-63635163.869999997</v>
      </c>
      <c r="L1099" s="11">
        <v>-63885211.869999997</v>
      </c>
      <c r="M1099" s="11">
        <v>-64135259.869999997</v>
      </c>
      <c r="N1099" s="11">
        <v>-64385307.869999997</v>
      </c>
      <c r="O1099" s="11">
        <v>-64635355.869999997</v>
      </c>
      <c r="P1099" s="11">
        <v>-65032177.869999997</v>
      </c>
      <c r="Q1099" s="11">
        <v>-65282225.869999997</v>
      </c>
      <c r="R1099" s="11">
        <v>-65532273.869999997</v>
      </c>
      <c r="S1099" s="11">
        <v>-66047311.869999997</v>
      </c>
      <c r="T1099" s="6">
        <f t="shared" si="37"/>
        <v>-64149878.036666662</v>
      </c>
      <c r="U1099" s="1">
        <v>22</v>
      </c>
      <c r="V1099" t="s">
        <v>903</v>
      </c>
      <c r="W1099">
        <v>19</v>
      </c>
      <c r="X1099" t="s">
        <v>903</v>
      </c>
      <c r="Y1099" s="1">
        <v>0</v>
      </c>
      <c r="Z1099" s="1">
        <v>0</v>
      </c>
      <c r="AA1099" s="26" t="str">
        <f t="shared" si="38"/>
        <v>22.0.0</v>
      </c>
    </row>
    <row r="1100" spans="2:27" hidden="1" x14ac:dyDescent="0.2">
      <c r="B1100" t="s">
        <v>799</v>
      </c>
      <c r="C1100" t="s">
        <v>9</v>
      </c>
      <c r="D1100" t="s">
        <v>10</v>
      </c>
      <c r="E1100" t="s">
        <v>800</v>
      </c>
      <c r="F1100" t="s">
        <v>3573</v>
      </c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  <c r="S1100" s="11">
        <v>0</v>
      </c>
      <c r="T1100" s="6">
        <f t="shared" si="37"/>
        <v>0</v>
      </c>
      <c r="U1100" s="1"/>
      <c r="V1100" t="s">
        <v>903</v>
      </c>
      <c r="W1100">
        <v>19</v>
      </c>
      <c r="X1100" t="s">
        <v>903</v>
      </c>
      <c r="Y1100" s="1"/>
      <c r="Z1100" s="1"/>
      <c r="AA1100" s="26"/>
    </row>
    <row r="1101" spans="2:27" hidden="1" x14ac:dyDescent="0.2">
      <c r="B1101" t="s">
        <v>799</v>
      </c>
      <c r="C1101" t="s">
        <v>9</v>
      </c>
      <c r="D1101" t="s">
        <v>11</v>
      </c>
      <c r="E1101" t="s">
        <v>800</v>
      </c>
      <c r="F1101" t="s">
        <v>3574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6">
        <f t="shared" si="37"/>
        <v>0</v>
      </c>
      <c r="U1101" s="1"/>
      <c r="V1101" t="s">
        <v>903</v>
      </c>
      <c r="W1101">
        <v>19</v>
      </c>
      <c r="X1101" t="s">
        <v>903</v>
      </c>
      <c r="Y1101" s="1"/>
      <c r="Z1101" s="1"/>
      <c r="AA1101" s="26"/>
    </row>
    <row r="1102" spans="2:27" hidden="1" x14ac:dyDescent="0.2">
      <c r="B1102" t="s">
        <v>799</v>
      </c>
      <c r="C1102" t="s">
        <v>9</v>
      </c>
      <c r="D1102" t="s">
        <v>12</v>
      </c>
      <c r="E1102" t="s">
        <v>800</v>
      </c>
      <c r="F1102" t="s">
        <v>3575</v>
      </c>
      <c r="G1102" s="11">
        <v>-34847222.920000002</v>
      </c>
      <c r="H1102" s="11">
        <v>-35010572.920000002</v>
      </c>
      <c r="I1102" s="11">
        <v>-35001331.920000002</v>
      </c>
      <c r="J1102" s="11">
        <v>-35155440.920000002</v>
      </c>
      <c r="K1102" s="11">
        <v>-35463658.25</v>
      </c>
      <c r="L1102" s="11">
        <v>-35617767.25</v>
      </c>
      <c r="M1102" s="11">
        <v>-35771876.25</v>
      </c>
      <c r="N1102" s="11">
        <v>-35925985.25</v>
      </c>
      <c r="O1102" s="11">
        <v>-36080094.25</v>
      </c>
      <c r="P1102" s="11">
        <v>-36129635.25</v>
      </c>
      <c r="Q1102" s="11">
        <v>-36283744.25</v>
      </c>
      <c r="R1102" s="11">
        <v>-36437853.25</v>
      </c>
      <c r="S1102" s="11">
        <v>-37336922.25</v>
      </c>
      <c r="T1102" s="6">
        <f t="shared" si="37"/>
        <v>-35747502.695416667</v>
      </c>
      <c r="U1102" s="1">
        <v>22</v>
      </c>
      <c r="V1102" t="s">
        <v>903</v>
      </c>
      <c r="W1102">
        <v>19</v>
      </c>
      <c r="X1102" t="s">
        <v>903</v>
      </c>
      <c r="Y1102" s="1">
        <v>0</v>
      </c>
      <c r="Z1102" s="1">
        <v>0</v>
      </c>
      <c r="AA1102" s="26" t="str">
        <f t="shared" si="38"/>
        <v>22.0.0</v>
      </c>
    </row>
    <row r="1103" spans="2:27" hidden="1" x14ac:dyDescent="0.2">
      <c r="B1103" t="s">
        <v>801</v>
      </c>
      <c r="C1103" t="s">
        <v>2</v>
      </c>
      <c r="D1103" t="s">
        <v>3</v>
      </c>
      <c r="E1103" t="s">
        <v>398</v>
      </c>
      <c r="F1103" t="s">
        <v>3576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6">
        <f t="shared" si="37"/>
        <v>0</v>
      </c>
      <c r="U1103" s="1"/>
      <c r="V1103" t="s">
        <v>903</v>
      </c>
      <c r="W1103">
        <v>19</v>
      </c>
      <c r="X1103" t="s">
        <v>903</v>
      </c>
      <c r="Y1103" s="1"/>
      <c r="Z1103" s="1"/>
      <c r="AA1103" s="26"/>
    </row>
    <row r="1104" spans="2:27" hidden="1" x14ac:dyDescent="0.2">
      <c r="B1104" t="s">
        <v>801</v>
      </c>
      <c r="C1104" t="s">
        <v>7</v>
      </c>
      <c r="D1104" t="s">
        <v>6</v>
      </c>
      <c r="E1104" t="s">
        <v>398</v>
      </c>
      <c r="F1104" t="s">
        <v>3577</v>
      </c>
      <c r="G1104" s="11">
        <v>-9915</v>
      </c>
      <c r="H1104" s="11">
        <v>-9915</v>
      </c>
      <c r="I1104" s="11">
        <v>-9915</v>
      </c>
      <c r="J1104" s="11">
        <v>-9915</v>
      </c>
      <c r="K1104" s="11">
        <v>-9915</v>
      </c>
      <c r="L1104" s="11">
        <v>-9915</v>
      </c>
      <c r="M1104" s="11">
        <v>-9915</v>
      </c>
      <c r="N1104" s="11">
        <v>-9915</v>
      </c>
      <c r="O1104" s="11">
        <v>-9915</v>
      </c>
      <c r="P1104" s="11">
        <v>-9915</v>
      </c>
      <c r="Q1104" s="11">
        <v>0</v>
      </c>
      <c r="R1104" s="11">
        <v>0</v>
      </c>
      <c r="S1104" s="11">
        <v>0</v>
      </c>
      <c r="T1104" s="6">
        <f t="shared" si="37"/>
        <v>-7849.375</v>
      </c>
      <c r="U1104" s="1">
        <v>22</v>
      </c>
      <c r="V1104" t="s">
        <v>903</v>
      </c>
      <c r="W1104">
        <v>19</v>
      </c>
      <c r="X1104" t="s">
        <v>903</v>
      </c>
      <c r="Y1104" s="1">
        <v>0</v>
      </c>
      <c r="Z1104" s="1">
        <v>0</v>
      </c>
      <c r="AA1104" s="26" t="str">
        <f t="shared" si="38"/>
        <v>22.0.0</v>
      </c>
    </row>
    <row r="1105" spans="1:27" hidden="1" x14ac:dyDescent="0.2">
      <c r="B1105" t="s">
        <v>802</v>
      </c>
      <c r="C1105" t="s">
        <v>2</v>
      </c>
      <c r="D1105" t="s">
        <v>5</v>
      </c>
      <c r="E1105" t="s">
        <v>803</v>
      </c>
      <c r="F1105" t="s">
        <v>3578</v>
      </c>
      <c r="G1105" s="11">
        <v>-2319598</v>
      </c>
      <c r="H1105" s="11">
        <v>-2319598</v>
      </c>
      <c r="I1105" s="11">
        <v>-2319598</v>
      </c>
      <c r="J1105" s="11">
        <v>-1023184</v>
      </c>
      <c r="K1105" s="11">
        <v>-1023184</v>
      </c>
      <c r="L1105" s="11">
        <v>-1023184</v>
      </c>
      <c r="M1105" s="11">
        <v>-1023184</v>
      </c>
      <c r="N1105" s="11">
        <v>-1023184</v>
      </c>
      <c r="O1105" s="11">
        <v>-1023184</v>
      </c>
      <c r="P1105" s="11">
        <v>-1023184</v>
      </c>
      <c r="Q1105" s="11">
        <v>-1023184</v>
      </c>
      <c r="R1105" s="11">
        <v>-1023184</v>
      </c>
      <c r="S1105" s="11">
        <v>-1019493</v>
      </c>
      <c r="T1105" s="6">
        <f t="shared" si="37"/>
        <v>-1293116.4583333333</v>
      </c>
      <c r="U1105" s="1">
        <v>48</v>
      </c>
      <c r="V1105" t="s">
        <v>903</v>
      </c>
      <c r="W1105">
        <v>19</v>
      </c>
      <c r="X1105" t="s">
        <v>903</v>
      </c>
      <c r="Y1105" s="1">
        <v>0</v>
      </c>
      <c r="Z1105" s="1">
        <v>0</v>
      </c>
      <c r="AA1105" s="26" t="str">
        <f t="shared" si="38"/>
        <v>48.0.0</v>
      </c>
    </row>
    <row r="1106" spans="1:27" hidden="1" x14ac:dyDescent="0.2">
      <c r="B1106" t="s">
        <v>802</v>
      </c>
      <c r="C1106" t="s">
        <v>13</v>
      </c>
      <c r="D1106" t="s">
        <v>13</v>
      </c>
      <c r="E1106" t="s">
        <v>803</v>
      </c>
      <c r="F1106" t="s">
        <v>3579</v>
      </c>
      <c r="G1106" s="11">
        <v>-4307826</v>
      </c>
      <c r="H1106" s="11">
        <v>-4307826</v>
      </c>
      <c r="I1106" s="11">
        <v>-4307826</v>
      </c>
      <c r="J1106" s="11">
        <v>-1900200</v>
      </c>
      <c r="K1106" s="11">
        <v>-1900200</v>
      </c>
      <c r="L1106" s="11">
        <v>-1900200</v>
      </c>
      <c r="M1106" s="11">
        <v>-1900200</v>
      </c>
      <c r="N1106" s="11">
        <v>-1900200</v>
      </c>
      <c r="O1106" s="11">
        <v>-1900200</v>
      </c>
      <c r="P1106" s="11">
        <v>-1900200</v>
      </c>
      <c r="Q1106" s="11">
        <v>-1900200</v>
      </c>
      <c r="R1106" s="11">
        <v>-1900200</v>
      </c>
      <c r="S1106" s="11">
        <v>-1893345</v>
      </c>
      <c r="T1106" s="6">
        <f t="shared" si="37"/>
        <v>-2401503.125</v>
      </c>
      <c r="U1106" s="1">
        <v>48</v>
      </c>
      <c r="V1106" t="s">
        <v>903</v>
      </c>
      <c r="W1106">
        <v>19</v>
      </c>
      <c r="X1106" t="s">
        <v>903</v>
      </c>
      <c r="Y1106" s="1">
        <v>0</v>
      </c>
      <c r="Z1106" s="1">
        <v>0</v>
      </c>
      <c r="AA1106" s="26" t="str">
        <f t="shared" si="38"/>
        <v>48.0.0</v>
      </c>
    </row>
    <row r="1107" spans="1:27" hidden="1" x14ac:dyDescent="0.2">
      <c r="B1107" t="s">
        <v>804</v>
      </c>
      <c r="C1107" t="s">
        <v>9</v>
      </c>
      <c r="D1107" t="s">
        <v>12</v>
      </c>
      <c r="E1107" t="s">
        <v>805</v>
      </c>
      <c r="F1107" t="s">
        <v>3580</v>
      </c>
      <c r="G1107" s="11">
        <v>-292866</v>
      </c>
      <c r="H1107" s="11">
        <v>-292866</v>
      </c>
      <c r="I1107" s="11">
        <v>-292866</v>
      </c>
      <c r="J1107" s="11">
        <v>-292866</v>
      </c>
      <c r="K1107" s="11">
        <v>-292866</v>
      </c>
      <c r="L1107" s="11">
        <v>-292866</v>
      </c>
      <c r="M1107" s="11">
        <v>-292866</v>
      </c>
      <c r="N1107" s="11">
        <v>-292866</v>
      </c>
      <c r="O1107" s="11">
        <v>-292866</v>
      </c>
      <c r="P1107" s="11">
        <v>-292866</v>
      </c>
      <c r="Q1107" s="11">
        <v>-292866</v>
      </c>
      <c r="R1107" s="11">
        <v>-292866</v>
      </c>
      <c r="S1107" s="11">
        <v>-94231</v>
      </c>
      <c r="T1107" s="6">
        <f t="shared" si="37"/>
        <v>-284589.54166666669</v>
      </c>
      <c r="U1107" s="1">
        <v>48</v>
      </c>
      <c r="V1107" t="s">
        <v>903</v>
      </c>
      <c r="W1107">
        <v>19</v>
      </c>
      <c r="X1107" t="s">
        <v>903</v>
      </c>
      <c r="Y1107" s="1">
        <v>0</v>
      </c>
      <c r="Z1107" s="1">
        <v>0</v>
      </c>
      <c r="AA1107" s="26" t="str">
        <f t="shared" si="38"/>
        <v>48.0.0</v>
      </c>
    </row>
    <row r="1108" spans="1:27" hidden="1" x14ac:dyDescent="0.2">
      <c r="B1108" t="s">
        <v>804</v>
      </c>
      <c r="C1108" t="s">
        <v>13</v>
      </c>
      <c r="D1108" t="s">
        <v>13</v>
      </c>
      <c r="E1108" t="s">
        <v>805</v>
      </c>
      <c r="F1108" t="s">
        <v>3581</v>
      </c>
      <c r="G1108" s="11">
        <v>-543894</v>
      </c>
      <c r="H1108" s="11">
        <v>-543894</v>
      </c>
      <c r="I1108" s="11">
        <v>-543894</v>
      </c>
      <c r="J1108" s="11">
        <v>-543894</v>
      </c>
      <c r="K1108" s="11">
        <v>-543894</v>
      </c>
      <c r="L1108" s="11">
        <v>-543894</v>
      </c>
      <c r="M1108" s="11">
        <v>-543894</v>
      </c>
      <c r="N1108" s="11">
        <v>-543894</v>
      </c>
      <c r="O1108" s="11">
        <v>-543894</v>
      </c>
      <c r="P1108" s="11">
        <v>-543894</v>
      </c>
      <c r="Q1108" s="11">
        <v>-543894</v>
      </c>
      <c r="R1108" s="11">
        <v>-543894</v>
      </c>
      <c r="S1108" s="11">
        <v>-175000</v>
      </c>
      <c r="T1108" s="6">
        <f t="shared" si="37"/>
        <v>-528523.41666666663</v>
      </c>
      <c r="U1108" s="1">
        <v>48</v>
      </c>
      <c r="V1108" t="s">
        <v>903</v>
      </c>
      <c r="W1108">
        <v>19</v>
      </c>
      <c r="X1108" t="s">
        <v>903</v>
      </c>
      <c r="Y1108" s="1">
        <v>0</v>
      </c>
      <c r="Z1108" s="1">
        <v>0</v>
      </c>
      <c r="AA1108" s="26" t="str">
        <f t="shared" si="38"/>
        <v>48.0.0</v>
      </c>
    </row>
    <row r="1109" spans="1:27" hidden="1" x14ac:dyDescent="0.2">
      <c r="B1109" t="s">
        <v>806</v>
      </c>
      <c r="C1109" t="s">
        <v>7</v>
      </c>
      <c r="D1109" t="s">
        <v>5</v>
      </c>
      <c r="E1109" t="s">
        <v>807</v>
      </c>
      <c r="F1109" t="s">
        <v>3582</v>
      </c>
      <c r="G1109" s="11">
        <v>-318328.3</v>
      </c>
      <c r="H1109" s="11">
        <v>-305378.3</v>
      </c>
      <c r="I1109" s="11">
        <v>-292428.3</v>
      </c>
      <c r="J1109" s="11">
        <v>-279478.3</v>
      </c>
      <c r="K1109" s="11">
        <v>-266528.3</v>
      </c>
      <c r="L1109" s="11">
        <v>-253578.30000000002</v>
      </c>
      <c r="M1109" s="11">
        <v>-240628.30000000002</v>
      </c>
      <c r="N1109" s="11">
        <v>-227678.30000000002</v>
      </c>
      <c r="O1109" s="11">
        <v>-214728.30000000002</v>
      </c>
      <c r="P1109" s="11">
        <v>-196834.55000000002</v>
      </c>
      <c r="Q1109" s="11">
        <v>-178940.80000000002</v>
      </c>
      <c r="R1109" s="11">
        <v>-161047.05000000002</v>
      </c>
      <c r="S1109" s="11">
        <v>-143153.30000000002</v>
      </c>
      <c r="T1109" s="6">
        <f t="shared" si="37"/>
        <v>-237332.46666666665</v>
      </c>
      <c r="U1109" s="1">
        <v>22</v>
      </c>
      <c r="V1109" t="s">
        <v>903</v>
      </c>
      <c r="W1109">
        <v>19</v>
      </c>
      <c r="X1109" t="s">
        <v>903</v>
      </c>
      <c r="Y1109" s="1">
        <v>0</v>
      </c>
      <c r="Z1109" s="1">
        <v>0</v>
      </c>
      <c r="AA1109" s="26" t="str">
        <f t="shared" si="38"/>
        <v>22.0.0</v>
      </c>
    </row>
    <row r="1110" spans="1:27" hidden="1" x14ac:dyDescent="0.2">
      <c r="B1110" t="s">
        <v>1511</v>
      </c>
      <c r="C1110" t="s">
        <v>7</v>
      </c>
      <c r="D1110" t="s">
        <v>5</v>
      </c>
      <c r="E1110" t="s">
        <v>1512</v>
      </c>
      <c r="F1110" t="s">
        <v>3583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0</v>
      </c>
      <c r="T1110" s="6">
        <f t="shared" si="37"/>
        <v>0</v>
      </c>
      <c r="U1110" s="1"/>
      <c r="V1110" t="s">
        <v>903</v>
      </c>
      <c r="W1110">
        <v>19</v>
      </c>
      <c r="X1110" t="s">
        <v>903</v>
      </c>
      <c r="Y1110" s="1"/>
      <c r="Z1110" s="1"/>
      <c r="AA1110" s="26"/>
    </row>
    <row r="1111" spans="1:27" hidden="1" x14ac:dyDescent="0.2">
      <c r="B1111" t="s">
        <v>808</v>
      </c>
      <c r="C1111" t="s">
        <v>13</v>
      </c>
      <c r="D1111" t="s">
        <v>13</v>
      </c>
      <c r="E1111" t="s">
        <v>809</v>
      </c>
      <c r="F1111" t="s">
        <v>3584</v>
      </c>
      <c r="G1111" s="11">
        <v>-9765010.2100000009</v>
      </c>
      <c r="H1111" s="11">
        <v>-9713636.5600000005</v>
      </c>
      <c r="I1111" s="11">
        <v>-9662262.9100000001</v>
      </c>
      <c r="J1111" s="11">
        <v>-9610889.2599999998</v>
      </c>
      <c r="K1111" s="11">
        <v>-9559515.6400000006</v>
      </c>
      <c r="L1111" s="11">
        <v>-8492903.9900000002</v>
      </c>
      <c r="M1111" s="11">
        <v>-8441530.3399999999</v>
      </c>
      <c r="N1111" s="11">
        <v>-8390156.6899999995</v>
      </c>
      <c r="O1111" s="11">
        <v>-8338783.04</v>
      </c>
      <c r="P1111" s="11">
        <v>-8315610.4400000004</v>
      </c>
      <c r="Q1111" s="11">
        <v>-8292437.8399999999</v>
      </c>
      <c r="R1111" s="11">
        <v>-8269265.2400000002</v>
      </c>
      <c r="S1111" s="11">
        <v>-8246092.6399999997</v>
      </c>
      <c r="T1111" s="6">
        <f t="shared" si="37"/>
        <v>-8841045.28125</v>
      </c>
      <c r="U1111" s="1">
        <v>47</v>
      </c>
      <c r="V1111" t="s">
        <v>903</v>
      </c>
      <c r="W1111">
        <v>19</v>
      </c>
      <c r="X1111" t="s">
        <v>903</v>
      </c>
      <c r="Y1111" s="1">
        <v>0</v>
      </c>
      <c r="Z1111" s="1">
        <v>0</v>
      </c>
      <c r="AA1111" s="26" t="str">
        <f t="shared" si="38"/>
        <v>47.0.0</v>
      </c>
    </row>
    <row r="1112" spans="1:27" hidden="1" x14ac:dyDescent="0.2">
      <c r="B1112" t="s">
        <v>810</v>
      </c>
      <c r="C1112" t="s">
        <v>7</v>
      </c>
      <c r="D1112" t="s">
        <v>5</v>
      </c>
      <c r="E1112" t="s">
        <v>811</v>
      </c>
      <c r="F1112" t="s">
        <v>3585</v>
      </c>
      <c r="G1112" s="11">
        <v>-65430.04</v>
      </c>
      <c r="H1112" s="11">
        <v>-57632.67</v>
      </c>
      <c r="I1112" s="11">
        <v>-49828.800000000003</v>
      </c>
      <c r="J1112" s="11">
        <v>-42018.43</v>
      </c>
      <c r="K1112" s="11">
        <v>-34201.550000000003</v>
      </c>
      <c r="L1112" s="11">
        <v>-26378.15</v>
      </c>
      <c r="M1112" s="11">
        <v>-18548.23</v>
      </c>
      <c r="N1112" s="11">
        <v>-10711.79</v>
      </c>
      <c r="O1112" s="11">
        <v>-2868.82</v>
      </c>
      <c r="P1112" s="11">
        <v>2.52</v>
      </c>
      <c r="Q1112" s="11">
        <v>2.52</v>
      </c>
      <c r="R1112" s="11">
        <v>2.52</v>
      </c>
      <c r="S1112" s="11">
        <v>2.52</v>
      </c>
      <c r="T1112" s="6">
        <f t="shared" si="37"/>
        <v>-22907.886666666673</v>
      </c>
      <c r="U1112" s="1">
        <v>22</v>
      </c>
      <c r="V1112" t="s">
        <v>903</v>
      </c>
      <c r="W1112">
        <v>19</v>
      </c>
      <c r="X1112" t="s">
        <v>903</v>
      </c>
      <c r="Y1112" s="1">
        <v>0</v>
      </c>
      <c r="Z1112" s="1">
        <v>0</v>
      </c>
      <c r="AA1112" s="26" t="str">
        <f t="shared" si="38"/>
        <v>22.0.0</v>
      </c>
    </row>
    <row r="1113" spans="1:27" hidden="1" x14ac:dyDescent="0.2">
      <c r="B1113" t="s">
        <v>812</v>
      </c>
      <c r="C1113" t="s">
        <v>7</v>
      </c>
      <c r="D1113" t="s">
        <v>5</v>
      </c>
      <c r="E1113" t="s">
        <v>434</v>
      </c>
      <c r="F1113" t="s">
        <v>3586</v>
      </c>
      <c r="G1113" s="11">
        <v>-56300.5</v>
      </c>
      <c r="H1113" s="11">
        <v>-157529.25</v>
      </c>
      <c r="I1113" s="11">
        <v>-148160.80000000002</v>
      </c>
      <c r="J1113" s="11">
        <v>-138792.35</v>
      </c>
      <c r="K1113" s="11">
        <v>-129423.90000000001</v>
      </c>
      <c r="L1113" s="11">
        <v>-120055.45</v>
      </c>
      <c r="M1113" s="11">
        <v>-110687</v>
      </c>
      <c r="N1113" s="11">
        <v>-101318.55</v>
      </c>
      <c r="O1113" s="11">
        <v>-91950.1</v>
      </c>
      <c r="P1113" s="11">
        <v>-82581.650000000009</v>
      </c>
      <c r="Q1113" s="11">
        <v>-73213.2</v>
      </c>
      <c r="R1113" s="11">
        <v>-63844.75</v>
      </c>
      <c r="S1113" s="11">
        <v>-54476.3</v>
      </c>
      <c r="T1113" s="6">
        <f t="shared" si="37"/>
        <v>-106078.78333333333</v>
      </c>
      <c r="U1113" s="1">
        <v>22</v>
      </c>
      <c r="V1113" t="s">
        <v>903</v>
      </c>
      <c r="W1113">
        <v>19</v>
      </c>
      <c r="X1113" t="s">
        <v>903</v>
      </c>
      <c r="Y1113" s="1">
        <v>0</v>
      </c>
      <c r="Z1113" s="1">
        <v>0</v>
      </c>
      <c r="AA1113" s="26" t="str">
        <f t="shared" si="38"/>
        <v>22.0.0</v>
      </c>
    </row>
    <row r="1114" spans="1:27" hidden="1" x14ac:dyDescent="0.2">
      <c r="B1114" t="s">
        <v>1025</v>
      </c>
      <c r="C1114" t="s">
        <v>13</v>
      </c>
      <c r="D1114" t="s">
        <v>13</v>
      </c>
      <c r="E1114" t="s">
        <v>1026</v>
      </c>
      <c r="F1114" t="s">
        <v>3587</v>
      </c>
      <c r="G1114" s="11">
        <v>-2542899.0700000003</v>
      </c>
      <c r="H1114" s="11">
        <v>-3719112.67</v>
      </c>
      <c r="I1114" s="11">
        <v>-3495704.02</v>
      </c>
      <c r="J1114" s="11">
        <v>-3694119.43</v>
      </c>
      <c r="K1114" s="11">
        <v>-2785616.94</v>
      </c>
      <c r="L1114" s="11">
        <v>-6065899.2800000003</v>
      </c>
      <c r="M1114" s="11">
        <v>-7391825.25</v>
      </c>
      <c r="N1114" s="11">
        <v>-8681007.9299999997</v>
      </c>
      <c r="O1114" s="11">
        <v>-8811629.8699999992</v>
      </c>
      <c r="P1114" s="11">
        <v>-8647463.7899999991</v>
      </c>
      <c r="Q1114" s="11">
        <v>-3912000.51</v>
      </c>
      <c r="R1114" s="11">
        <v>-5238402.38</v>
      </c>
      <c r="S1114" s="11">
        <v>-6851200.3300000001</v>
      </c>
      <c r="T1114" s="6">
        <f t="shared" si="37"/>
        <v>-5594985.980833333</v>
      </c>
      <c r="U1114" s="1">
        <v>22</v>
      </c>
      <c r="V1114" t="s">
        <v>903</v>
      </c>
      <c r="W1114">
        <v>19</v>
      </c>
      <c r="X1114" t="s">
        <v>903</v>
      </c>
      <c r="Y1114" s="1">
        <v>0</v>
      </c>
      <c r="Z1114" s="1">
        <v>0</v>
      </c>
      <c r="AA1114" s="26" t="str">
        <f t="shared" si="38"/>
        <v>22.0.0</v>
      </c>
    </row>
    <row r="1115" spans="1:27" hidden="1" x14ac:dyDescent="0.2">
      <c r="B1115" t="s">
        <v>813</v>
      </c>
      <c r="C1115" t="s">
        <v>7</v>
      </c>
      <c r="D1115" t="s">
        <v>6</v>
      </c>
      <c r="E1115" t="s">
        <v>814</v>
      </c>
      <c r="F1115" t="s">
        <v>3588</v>
      </c>
      <c r="G1115" s="11">
        <v>-2935347</v>
      </c>
      <c r="H1115" s="11">
        <v>-2898655</v>
      </c>
      <c r="I1115" s="11">
        <v>-2861963</v>
      </c>
      <c r="J1115" s="11">
        <v>-2825271</v>
      </c>
      <c r="K1115" s="11">
        <v>-2788579</v>
      </c>
      <c r="L1115" s="11">
        <v>-2751887</v>
      </c>
      <c r="M1115" s="11">
        <v>-2715195</v>
      </c>
      <c r="N1115" s="11">
        <v>-2678503</v>
      </c>
      <c r="O1115" s="11">
        <v>-2641811</v>
      </c>
      <c r="P1115" s="11">
        <v>-2605119</v>
      </c>
      <c r="Q1115" s="11">
        <v>-2568427</v>
      </c>
      <c r="R1115" s="11">
        <v>-2531735</v>
      </c>
      <c r="S1115" s="11">
        <v>-2495043</v>
      </c>
      <c r="T1115" s="6">
        <f t="shared" si="37"/>
        <v>-2715195</v>
      </c>
      <c r="U1115" s="1">
        <v>22</v>
      </c>
      <c r="V1115" t="s">
        <v>903</v>
      </c>
      <c r="W1115">
        <v>19</v>
      </c>
      <c r="X1115" t="s">
        <v>903</v>
      </c>
      <c r="Y1115" s="1">
        <v>0</v>
      </c>
      <c r="Z1115" s="1">
        <v>0</v>
      </c>
      <c r="AA1115" s="26" t="str">
        <f t="shared" si="38"/>
        <v>22.0.0</v>
      </c>
    </row>
    <row r="1116" spans="1:27" x14ac:dyDescent="0.2">
      <c r="A1116">
        <v>214</v>
      </c>
      <c r="B1116" t="s">
        <v>815</v>
      </c>
      <c r="C1116" t="s">
        <v>7</v>
      </c>
      <c r="D1116" t="s">
        <v>5</v>
      </c>
      <c r="E1116" t="s">
        <v>816</v>
      </c>
      <c r="F1116" t="s">
        <v>3590</v>
      </c>
      <c r="G1116" s="11">
        <v>-21.080000000000002</v>
      </c>
      <c r="H1116" s="11">
        <v>-21.080000000000002</v>
      </c>
      <c r="I1116" s="11">
        <v>-21.080000000000002</v>
      </c>
      <c r="J1116" s="11">
        <v>-21.080000000000002</v>
      </c>
      <c r="K1116" s="11">
        <v>-21.080000000000002</v>
      </c>
      <c r="L1116" s="11">
        <v>-21.080000000000002</v>
      </c>
      <c r="M1116" s="11">
        <v>-21.080000000000002</v>
      </c>
      <c r="N1116" s="11">
        <v>-21.080000000000002</v>
      </c>
      <c r="O1116" s="11">
        <v>-21.080000000000002</v>
      </c>
      <c r="P1116" s="11">
        <v>-21.080000000000002</v>
      </c>
      <c r="Q1116" s="11">
        <v>-21.080000000000002</v>
      </c>
      <c r="R1116" s="11">
        <v>-21.080000000000002</v>
      </c>
      <c r="S1116" s="11">
        <v>-21.080000000000002</v>
      </c>
      <c r="T1116" s="6">
        <f t="shared" si="37"/>
        <v>-21.080000000000005</v>
      </c>
      <c r="U1116" s="13">
        <v>0</v>
      </c>
      <c r="V1116" t="s">
        <v>903</v>
      </c>
      <c r="W1116">
        <v>19</v>
      </c>
      <c r="X1116" t="s">
        <v>903</v>
      </c>
      <c r="Y1116" s="1">
        <v>4</v>
      </c>
      <c r="Z1116" s="1" t="s">
        <v>5371</v>
      </c>
      <c r="AA1116" s="26" t="str">
        <f t="shared" si="38"/>
        <v>0.4.ED.ID</v>
      </c>
    </row>
    <row r="1117" spans="1:27" x14ac:dyDescent="0.2">
      <c r="A1117">
        <v>215</v>
      </c>
      <c r="B1117" t="s">
        <v>815</v>
      </c>
      <c r="C1117" t="s">
        <v>7</v>
      </c>
      <c r="D1117" t="s">
        <v>6</v>
      </c>
      <c r="E1117" t="s">
        <v>816</v>
      </c>
      <c r="F1117" t="s">
        <v>3591</v>
      </c>
      <c r="G1117" s="11">
        <v>-17.86</v>
      </c>
      <c r="H1117" s="11">
        <v>-17.86</v>
      </c>
      <c r="I1117" s="11">
        <v>-17.86</v>
      </c>
      <c r="J1117" s="11">
        <v>-17.86</v>
      </c>
      <c r="K1117" s="11">
        <v>-17.86</v>
      </c>
      <c r="L1117" s="11">
        <v>-17.86</v>
      </c>
      <c r="M1117" s="11">
        <v>-17.86</v>
      </c>
      <c r="N1117" s="11">
        <v>-17.86</v>
      </c>
      <c r="O1117" s="11">
        <v>-17.86</v>
      </c>
      <c r="P1117" s="11">
        <v>-17.86</v>
      </c>
      <c r="Q1117" s="11">
        <v>-17.86</v>
      </c>
      <c r="R1117" s="11">
        <v>-17.86</v>
      </c>
      <c r="S1117" s="11">
        <v>-17.86</v>
      </c>
      <c r="T1117" s="6">
        <f t="shared" si="37"/>
        <v>-17.860000000000003</v>
      </c>
      <c r="U1117" s="13">
        <v>0</v>
      </c>
      <c r="V1117" t="s">
        <v>903</v>
      </c>
      <c r="W1117">
        <v>19</v>
      </c>
      <c r="X1117" t="s">
        <v>903</v>
      </c>
      <c r="Y1117" s="1">
        <v>4</v>
      </c>
      <c r="Z1117" s="1" t="s">
        <v>5373</v>
      </c>
      <c r="AA1117" s="26" t="str">
        <f t="shared" si="38"/>
        <v>0.4.ED.WA</v>
      </c>
    </row>
    <row r="1118" spans="1:27" x14ac:dyDescent="0.2">
      <c r="A1118">
        <v>216</v>
      </c>
      <c r="B1118" t="s">
        <v>815</v>
      </c>
      <c r="C1118" t="s">
        <v>9</v>
      </c>
      <c r="D1118" t="s">
        <v>6</v>
      </c>
      <c r="E1118" t="s">
        <v>816</v>
      </c>
      <c r="F1118" t="s">
        <v>3592</v>
      </c>
      <c r="G1118" s="11">
        <v>20.62</v>
      </c>
      <c r="H1118" s="11">
        <v>20.62</v>
      </c>
      <c r="I1118" s="11">
        <v>20.62</v>
      </c>
      <c r="J1118" s="11">
        <v>20.62</v>
      </c>
      <c r="K1118" s="11">
        <v>20.62</v>
      </c>
      <c r="L1118" s="11">
        <v>20.62</v>
      </c>
      <c r="M1118" s="11">
        <v>20.62</v>
      </c>
      <c r="N1118" s="11">
        <v>20.62</v>
      </c>
      <c r="O1118" s="11">
        <v>20.62</v>
      </c>
      <c r="P1118" s="11">
        <v>20.62</v>
      </c>
      <c r="Q1118" s="11">
        <v>20.62</v>
      </c>
      <c r="R1118" s="11">
        <v>20.62</v>
      </c>
      <c r="S1118" s="11">
        <v>20.62</v>
      </c>
      <c r="T1118" s="6">
        <f t="shared" si="37"/>
        <v>20.62</v>
      </c>
      <c r="U1118" s="13">
        <v>0</v>
      </c>
      <c r="V1118" t="s">
        <v>903</v>
      </c>
      <c r="W1118">
        <v>19</v>
      </c>
      <c r="X1118" t="s">
        <v>903</v>
      </c>
      <c r="Y1118" s="1">
        <v>4</v>
      </c>
      <c r="Z1118" s="1" t="s">
        <v>5378</v>
      </c>
      <c r="AA1118" s="26" t="str">
        <f t="shared" si="38"/>
        <v>0.4.GD.WA</v>
      </c>
    </row>
    <row r="1119" spans="1:27" x14ac:dyDescent="0.2">
      <c r="A1119">
        <v>217</v>
      </c>
      <c r="B1119" t="s">
        <v>815</v>
      </c>
      <c r="C1119" t="s">
        <v>13</v>
      </c>
      <c r="D1119" t="s">
        <v>13</v>
      </c>
      <c r="E1119" t="s">
        <v>816</v>
      </c>
      <c r="F1119" t="s">
        <v>3593</v>
      </c>
      <c r="G1119" s="11">
        <v>-59302</v>
      </c>
      <c r="H1119" s="11">
        <v>-59302</v>
      </c>
      <c r="I1119" s="11">
        <v>-59302</v>
      </c>
      <c r="J1119" s="11">
        <v>-59302</v>
      </c>
      <c r="K1119" s="11">
        <v>-59302</v>
      </c>
      <c r="L1119" s="11">
        <v>-59302</v>
      </c>
      <c r="M1119" s="11">
        <v>-59302</v>
      </c>
      <c r="N1119" s="11">
        <v>-59302</v>
      </c>
      <c r="O1119" s="11">
        <v>-59302</v>
      </c>
      <c r="P1119" s="11">
        <v>-155650</v>
      </c>
      <c r="Q1119" s="11">
        <v>-155650</v>
      </c>
      <c r="R1119" s="11">
        <v>-155650</v>
      </c>
      <c r="S1119" s="11">
        <v>-155650</v>
      </c>
      <c r="T1119" s="6">
        <f t="shared" si="37"/>
        <v>-87403.5</v>
      </c>
      <c r="U1119" s="13">
        <v>0</v>
      </c>
      <c r="V1119" t="s">
        <v>903</v>
      </c>
      <c r="W1119">
        <v>19</v>
      </c>
      <c r="X1119" t="s">
        <v>903</v>
      </c>
      <c r="Y1119" s="1">
        <v>4</v>
      </c>
      <c r="Z1119" s="1" t="s">
        <v>5366</v>
      </c>
      <c r="AA1119" s="26" t="str">
        <f t="shared" si="38"/>
        <v>0.4.CD.AA</v>
      </c>
    </row>
    <row r="1120" spans="1:27" x14ac:dyDescent="0.2">
      <c r="A1120">
        <v>218</v>
      </c>
      <c r="B1120" t="s">
        <v>819</v>
      </c>
      <c r="C1120" t="s">
        <v>2</v>
      </c>
      <c r="D1120" t="s">
        <v>3</v>
      </c>
      <c r="E1120" t="s">
        <v>820</v>
      </c>
      <c r="F1120" t="s">
        <v>3595</v>
      </c>
      <c r="G1120" s="11">
        <v>111120.73</v>
      </c>
      <c r="H1120" s="11">
        <v>388757.27</v>
      </c>
      <c r="I1120" s="11">
        <v>372752.34</v>
      </c>
      <c r="J1120" s="11">
        <v>361138.97000000003</v>
      </c>
      <c r="K1120" s="11">
        <v>368436.81</v>
      </c>
      <c r="L1120" s="11">
        <v>367580.25</v>
      </c>
      <c r="M1120" s="11">
        <v>383558.91000000003</v>
      </c>
      <c r="N1120" s="11">
        <v>383483.62</v>
      </c>
      <c r="O1120" s="11">
        <v>405395.05</v>
      </c>
      <c r="P1120" s="11">
        <v>404236.21</v>
      </c>
      <c r="Q1120" s="11">
        <v>401069.04000000004</v>
      </c>
      <c r="R1120" s="11">
        <v>416831.01</v>
      </c>
      <c r="S1120" s="11">
        <v>419875.46</v>
      </c>
      <c r="T1120" s="6">
        <f t="shared" si="37"/>
        <v>376561.46458333335</v>
      </c>
      <c r="U1120" s="13">
        <v>0</v>
      </c>
      <c r="V1120" t="s">
        <v>903</v>
      </c>
      <c r="W1120">
        <v>19</v>
      </c>
      <c r="X1120" t="s">
        <v>903</v>
      </c>
      <c r="Y1120" s="1">
        <v>4</v>
      </c>
      <c r="Z1120" s="1" t="s">
        <v>5366</v>
      </c>
      <c r="AA1120" s="26" t="str">
        <f t="shared" si="38"/>
        <v>0.4.CD.AA</v>
      </c>
    </row>
    <row r="1121" spans="1:27" hidden="1" x14ac:dyDescent="0.2">
      <c r="B1121" t="s">
        <v>817</v>
      </c>
      <c r="C1121" t="s">
        <v>13</v>
      </c>
      <c r="D1121" t="s">
        <v>13</v>
      </c>
      <c r="E1121" t="s">
        <v>818</v>
      </c>
      <c r="F1121" t="s">
        <v>3594</v>
      </c>
      <c r="G1121" s="11">
        <v>-107242684</v>
      </c>
      <c r="H1121" s="11">
        <v>-106696360</v>
      </c>
      <c r="I1121" s="11">
        <v>-106150036</v>
      </c>
      <c r="J1121" s="11">
        <v>-105603712</v>
      </c>
      <c r="K1121" s="11">
        <v>-105057388</v>
      </c>
      <c r="L1121" s="11">
        <v>-104511064</v>
      </c>
      <c r="M1121" s="11">
        <v>-103964740</v>
      </c>
      <c r="N1121" s="11">
        <v>-103418416</v>
      </c>
      <c r="O1121" s="11">
        <v>-102872092</v>
      </c>
      <c r="P1121" s="11">
        <v>-102325768</v>
      </c>
      <c r="Q1121" s="11">
        <v>-101779444</v>
      </c>
      <c r="R1121" s="11">
        <v>-101233120</v>
      </c>
      <c r="S1121" s="11">
        <v>-54944504</v>
      </c>
      <c r="T1121" s="6">
        <f t="shared" si="37"/>
        <v>-102058811.16666667</v>
      </c>
      <c r="U1121" s="1">
        <v>26</v>
      </c>
      <c r="V1121" t="s">
        <v>903</v>
      </c>
      <c r="W1121">
        <v>19</v>
      </c>
      <c r="X1121" t="s">
        <v>903</v>
      </c>
      <c r="Y1121" s="1">
        <v>0</v>
      </c>
      <c r="Z1121" s="1">
        <v>0</v>
      </c>
      <c r="AA1121" s="26" t="str">
        <f t="shared" si="38"/>
        <v>26.0.0</v>
      </c>
    </row>
    <row r="1122" spans="1:27" x14ac:dyDescent="0.2">
      <c r="A1122">
        <v>219</v>
      </c>
      <c r="B1122" t="s">
        <v>821</v>
      </c>
      <c r="C1122" t="s">
        <v>2</v>
      </c>
      <c r="D1122" t="s">
        <v>3</v>
      </c>
      <c r="E1122" t="s">
        <v>822</v>
      </c>
      <c r="F1122" t="s">
        <v>3596</v>
      </c>
      <c r="G1122" s="11">
        <v>229242.91</v>
      </c>
      <c r="H1122" s="11">
        <v>232281.84</v>
      </c>
      <c r="I1122" s="11">
        <v>237574.36000000002</v>
      </c>
      <c r="J1122" s="11">
        <v>241919.62</v>
      </c>
      <c r="K1122" s="11">
        <v>246044.78</v>
      </c>
      <c r="L1122" s="11">
        <v>249644.6</v>
      </c>
      <c r="M1122" s="11">
        <v>256665.74000000002</v>
      </c>
      <c r="N1122" s="11">
        <v>260806.95</v>
      </c>
      <c r="O1122" s="11">
        <v>264279.49</v>
      </c>
      <c r="P1122" s="11">
        <v>265890.40000000002</v>
      </c>
      <c r="Q1122" s="11">
        <v>267680.17</v>
      </c>
      <c r="R1122" s="11">
        <v>271384.49</v>
      </c>
      <c r="S1122" s="11">
        <v>276095.42</v>
      </c>
      <c r="T1122" s="6">
        <f t="shared" si="37"/>
        <v>253903.46708333338</v>
      </c>
      <c r="U1122" s="13">
        <v>0</v>
      </c>
      <c r="V1122" t="s">
        <v>903</v>
      </c>
      <c r="W1122">
        <v>19</v>
      </c>
      <c r="X1122" t="s">
        <v>903</v>
      </c>
      <c r="Y1122" s="1">
        <v>4</v>
      </c>
      <c r="Z1122" s="1" t="s">
        <v>5366</v>
      </c>
      <c r="AA1122" s="26" t="str">
        <f t="shared" si="38"/>
        <v>0.4.CD.AA</v>
      </c>
    </row>
    <row r="1123" spans="1:27" x14ac:dyDescent="0.2">
      <c r="A1123">
        <v>220</v>
      </c>
      <c r="B1123" t="s">
        <v>588</v>
      </c>
      <c r="C1123" t="s">
        <v>13</v>
      </c>
      <c r="D1123" t="s">
        <v>13</v>
      </c>
      <c r="E1123" t="s">
        <v>589</v>
      </c>
      <c r="F1123" t="s">
        <v>3260</v>
      </c>
      <c r="G1123" s="11">
        <v>-2183888.2400000002</v>
      </c>
      <c r="H1123" s="11">
        <v>-1979048.22</v>
      </c>
      <c r="I1123" s="11">
        <v>-2478215.2000000002</v>
      </c>
      <c r="J1123" s="11">
        <v>-1931297.3599999999</v>
      </c>
      <c r="K1123" s="11">
        <v>-2064614.75</v>
      </c>
      <c r="L1123" s="11">
        <v>-2319103.7599999998</v>
      </c>
      <c r="M1123" s="11">
        <v>-1877907.05</v>
      </c>
      <c r="N1123" s="11">
        <v>-1991859.12</v>
      </c>
      <c r="O1123" s="11">
        <v>-1864001.83</v>
      </c>
      <c r="P1123" s="11">
        <v>-1956507.07</v>
      </c>
      <c r="Q1123" s="11">
        <v>-2216012.86</v>
      </c>
      <c r="R1123" s="11">
        <v>-2586440.52</v>
      </c>
      <c r="S1123" s="11">
        <v>-2717083.9</v>
      </c>
      <c r="T1123" s="103">
        <f t="shared" si="37"/>
        <v>-2142957.8174999999</v>
      </c>
      <c r="U1123" s="1">
        <v>0</v>
      </c>
      <c r="V1123" t="s">
        <v>903</v>
      </c>
      <c r="W1123">
        <v>19</v>
      </c>
      <c r="X1123" t="s">
        <v>903</v>
      </c>
      <c r="Y1123" s="1">
        <v>4</v>
      </c>
      <c r="Z1123" s="1" t="s">
        <v>5366</v>
      </c>
      <c r="AA1123" s="26" t="str">
        <f t="shared" si="38"/>
        <v>0.4.CD.AA</v>
      </c>
    </row>
    <row r="1124" spans="1:27" hidden="1" x14ac:dyDescent="0.2">
      <c r="B1124" t="s">
        <v>823</v>
      </c>
      <c r="C1124" t="s">
        <v>2</v>
      </c>
      <c r="D1124" t="s">
        <v>3</v>
      </c>
      <c r="E1124" t="s">
        <v>824</v>
      </c>
      <c r="F1124" t="s">
        <v>3597</v>
      </c>
      <c r="G1124" s="11">
        <v>-65464606.170000002</v>
      </c>
      <c r="H1124" s="11">
        <v>-65464606.170000002</v>
      </c>
      <c r="I1124" s="11">
        <v>-65464606.170000002</v>
      </c>
      <c r="J1124" s="11">
        <v>-63150909.030000001</v>
      </c>
      <c r="K1124" s="11">
        <v>-63150909.030000001</v>
      </c>
      <c r="L1124" s="11">
        <v>-63150909.030000001</v>
      </c>
      <c r="M1124" s="11">
        <v>-60837211.890000001</v>
      </c>
      <c r="N1124" s="11">
        <v>-60837211.890000001</v>
      </c>
      <c r="O1124" s="11">
        <v>-60837211.890000001</v>
      </c>
      <c r="P1124" s="11">
        <v>-58523514.75</v>
      </c>
      <c r="Q1124" s="11">
        <v>-58523514.75</v>
      </c>
      <c r="R1124" s="11">
        <v>-58523514.75</v>
      </c>
      <c r="S1124" s="11">
        <v>-62885005.75</v>
      </c>
      <c r="T1124" s="6">
        <f t="shared" ref="T1124:T1143" si="39">(G1124+S1124+SUM(H1124:R1124)*2)/24</f>
        <v>-61886577.109166659</v>
      </c>
      <c r="U1124" s="1">
        <v>48</v>
      </c>
      <c r="V1124" t="s">
        <v>903</v>
      </c>
      <c r="W1124">
        <v>19</v>
      </c>
      <c r="X1124" t="s">
        <v>903</v>
      </c>
      <c r="Y1124" s="1">
        <v>0</v>
      </c>
      <c r="Z1124" s="1">
        <v>0</v>
      </c>
      <c r="AA1124" s="26" t="str">
        <f t="shared" si="38"/>
        <v>48.0.0</v>
      </c>
    </row>
    <row r="1125" spans="1:27" hidden="1" x14ac:dyDescent="0.2">
      <c r="B1125" t="s">
        <v>823</v>
      </c>
      <c r="C1125" t="s">
        <v>13</v>
      </c>
      <c r="D1125" t="s">
        <v>13</v>
      </c>
      <c r="E1125" t="s">
        <v>824</v>
      </c>
      <c r="F1125" t="s">
        <v>3598</v>
      </c>
      <c r="G1125" s="11">
        <v>0</v>
      </c>
      <c r="H1125" s="11">
        <v>0</v>
      </c>
      <c r="I1125" s="11">
        <v>0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  <c r="S1125" s="11">
        <v>0</v>
      </c>
      <c r="T1125" s="6">
        <f t="shared" si="39"/>
        <v>0</v>
      </c>
      <c r="U1125" s="1"/>
      <c r="V1125" t="s">
        <v>903</v>
      </c>
      <c r="W1125">
        <v>19</v>
      </c>
      <c r="X1125" t="s">
        <v>903</v>
      </c>
      <c r="Y1125" s="1"/>
      <c r="Z1125" s="1"/>
      <c r="AA1125" s="26"/>
    </row>
    <row r="1126" spans="1:27" hidden="1" x14ac:dyDescent="0.2">
      <c r="B1126" t="s">
        <v>825</v>
      </c>
      <c r="C1126" t="s">
        <v>7</v>
      </c>
      <c r="D1126" t="s">
        <v>6</v>
      </c>
      <c r="E1126" t="s">
        <v>826</v>
      </c>
      <c r="F1126" t="s">
        <v>3599</v>
      </c>
      <c r="G1126" s="11">
        <v>-4916337</v>
      </c>
      <c r="H1126" s="11">
        <v>-4916337</v>
      </c>
      <c r="I1126" s="11">
        <v>-4916337</v>
      </c>
      <c r="J1126" s="11">
        <v>-4731966</v>
      </c>
      <c r="K1126" s="11">
        <v>-4731966</v>
      </c>
      <c r="L1126" s="11">
        <v>-4731966</v>
      </c>
      <c r="M1126" s="11">
        <v>-4547596</v>
      </c>
      <c r="N1126" s="11">
        <v>-4547596</v>
      </c>
      <c r="O1126" s="11">
        <v>-4547596</v>
      </c>
      <c r="P1126" s="11">
        <v>-4363225</v>
      </c>
      <c r="Q1126" s="11">
        <v>-4363225</v>
      </c>
      <c r="R1126" s="11">
        <v>-4363225</v>
      </c>
      <c r="S1126" s="11">
        <v>-4178855</v>
      </c>
      <c r="T1126" s="6">
        <f t="shared" si="39"/>
        <v>-4609052.583333333</v>
      </c>
      <c r="U1126" s="1">
        <v>48</v>
      </c>
      <c r="V1126" t="s">
        <v>903</v>
      </c>
      <c r="W1126">
        <v>19</v>
      </c>
      <c r="X1126" t="s">
        <v>903</v>
      </c>
      <c r="Y1126" s="1">
        <v>0</v>
      </c>
      <c r="Z1126" s="1">
        <v>0</v>
      </c>
      <c r="AA1126" s="26" t="str">
        <f t="shared" si="38"/>
        <v>48.0.0</v>
      </c>
    </row>
    <row r="1127" spans="1:27" hidden="1" x14ac:dyDescent="0.2">
      <c r="B1127" t="s">
        <v>825</v>
      </c>
      <c r="C1127" t="s">
        <v>13</v>
      </c>
      <c r="D1127" t="s">
        <v>13</v>
      </c>
      <c r="E1127" t="s">
        <v>826</v>
      </c>
      <c r="F1127" t="s">
        <v>3600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6">
        <f t="shared" si="39"/>
        <v>0</v>
      </c>
      <c r="U1127" s="1"/>
      <c r="V1127" t="s">
        <v>903</v>
      </c>
      <c r="W1127">
        <v>19</v>
      </c>
      <c r="X1127" t="s">
        <v>903</v>
      </c>
      <c r="Y1127" s="1"/>
      <c r="Z1127" s="1"/>
      <c r="AA1127" s="26"/>
    </row>
    <row r="1128" spans="1:27" hidden="1" x14ac:dyDescent="0.2">
      <c r="B1128" t="s">
        <v>827</v>
      </c>
      <c r="C1128" t="s">
        <v>7</v>
      </c>
      <c r="D1128" t="s">
        <v>4</v>
      </c>
      <c r="E1128" t="s">
        <v>828</v>
      </c>
      <c r="F1128" t="s">
        <v>3601</v>
      </c>
      <c r="G1128" s="11">
        <v>-359958.35000000003</v>
      </c>
      <c r="H1128" s="11">
        <v>-353980.54</v>
      </c>
      <c r="I1128" s="11">
        <v>-348002.73</v>
      </c>
      <c r="J1128" s="11">
        <v>-342024.92</v>
      </c>
      <c r="K1128" s="11">
        <v>-336047.11</v>
      </c>
      <c r="L1128" s="11">
        <v>-330069.3</v>
      </c>
      <c r="M1128" s="11">
        <v>-324091.49</v>
      </c>
      <c r="N1128" s="11">
        <v>-318113.68</v>
      </c>
      <c r="O1128" s="11">
        <v>-312135.87</v>
      </c>
      <c r="P1128" s="11">
        <v>-306158.06</v>
      </c>
      <c r="Q1128" s="11">
        <v>-300180.25</v>
      </c>
      <c r="R1128" s="11">
        <v>-294202.44</v>
      </c>
      <c r="S1128" s="11">
        <v>-288224.63</v>
      </c>
      <c r="T1128" s="6">
        <f t="shared" si="39"/>
        <v>-324091.49</v>
      </c>
      <c r="U1128" s="1">
        <v>22</v>
      </c>
      <c r="V1128" t="s">
        <v>903</v>
      </c>
      <c r="W1128">
        <v>19</v>
      </c>
      <c r="X1128" t="s">
        <v>903</v>
      </c>
      <c r="Y1128" s="1">
        <v>0</v>
      </c>
      <c r="Z1128" s="1">
        <v>0</v>
      </c>
      <c r="AA1128" s="26" t="str">
        <f t="shared" si="38"/>
        <v>22.0.0</v>
      </c>
    </row>
    <row r="1129" spans="1:27" hidden="1" x14ac:dyDescent="0.2">
      <c r="B1129" t="s">
        <v>829</v>
      </c>
      <c r="C1129" t="s">
        <v>7</v>
      </c>
      <c r="D1129" t="s">
        <v>6</v>
      </c>
      <c r="E1129" t="s">
        <v>830</v>
      </c>
      <c r="F1129" t="s">
        <v>3602</v>
      </c>
      <c r="G1129" s="11">
        <v>7765317.1799999997</v>
      </c>
      <c r="H1129" s="11">
        <v>7750692.0800000001</v>
      </c>
      <c r="I1129" s="11">
        <v>7669199.8300000001</v>
      </c>
      <c r="J1129" s="11">
        <v>7596908.7800000003</v>
      </c>
      <c r="K1129" s="11">
        <v>7515624.0800000001</v>
      </c>
      <c r="L1129" s="11">
        <v>7648584.8799999999</v>
      </c>
      <c r="M1129" s="11">
        <v>7470219.6299999999</v>
      </c>
      <c r="N1129" s="11">
        <v>7229166.2300000004</v>
      </c>
      <c r="O1129" s="11">
        <v>7122433.3799999999</v>
      </c>
      <c r="P1129" s="11">
        <v>7020555.0300000003</v>
      </c>
      <c r="Q1129" s="11">
        <v>6923823.0800000001</v>
      </c>
      <c r="R1129" s="11">
        <v>6830150.4800000004</v>
      </c>
      <c r="S1129" s="11">
        <v>6266256.7300000004</v>
      </c>
      <c r="T1129" s="6">
        <f t="shared" si="39"/>
        <v>7316095.3695833348</v>
      </c>
      <c r="U1129" s="1">
        <v>22</v>
      </c>
      <c r="V1129" t="s">
        <v>903</v>
      </c>
      <c r="W1129">
        <v>19</v>
      </c>
      <c r="X1129" t="s">
        <v>903</v>
      </c>
      <c r="Y1129" s="1">
        <v>0</v>
      </c>
      <c r="Z1129" s="1">
        <v>0</v>
      </c>
      <c r="AA1129" s="26" t="str">
        <f t="shared" si="38"/>
        <v>22.0.0</v>
      </c>
    </row>
    <row r="1130" spans="1:27" hidden="1" x14ac:dyDescent="0.2">
      <c r="B1130" t="s">
        <v>1027</v>
      </c>
      <c r="C1130" t="s">
        <v>7</v>
      </c>
      <c r="D1130" t="s">
        <v>6</v>
      </c>
      <c r="E1130" t="s">
        <v>1028</v>
      </c>
      <c r="F1130" t="s">
        <v>3603</v>
      </c>
      <c r="G1130" s="11">
        <v>96953.5</v>
      </c>
      <c r="H1130" s="11">
        <v>87053.05</v>
      </c>
      <c r="I1130" s="11">
        <v>127584.73</v>
      </c>
      <c r="J1130" s="11">
        <v>149355.08000000002</v>
      </c>
      <c r="K1130" s="11">
        <v>240762.13</v>
      </c>
      <c r="L1130" s="11">
        <v>334788.58</v>
      </c>
      <c r="M1130" s="11">
        <v>399431.48</v>
      </c>
      <c r="N1130" s="11">
        <v>399833.63</v>
      </c>
      <c r="O1130" s="11">
        <v>379413.58</v>
      </c>
      <c r="P1130" s="11">
        <v>375749.63</v>
      </c>
      <c r="Q1130" s="11">
        <v>445567.08</v>
      </c>
      <c r="R1130" s="11">
        <v>458234.28</v>
      </c>
      <c r="S1130" s="11">
        <v>562431.73</v>
      </c>
      <c r="T1130" s="6">
        <f t="shared" si="39"/>
        <v>310622.1554166667</v>
      </c>
      <c r="U1130" s="1">
        <v>22</v>
      </c>
      <c r="V1130" t="s">
        <v>903</v>
      </c>
      <c r="W1130">
        <v>19</v>
      </c>
      <c r="X1130" t="s">
        <v>903</v>
      </c>
      <c r="Y1130" s="1">
        <v>0</v>
      </c>
      <c r="Z1130" s="1">
        <v>0</v>
      </c>
      <c r="AA1130" s="26" t="str">
        <f t="shared" si="38"/>
        <v>22.0.0</v>
      </c>
    </row>
    <row r="1131" spans="1:27" hidden="1" x14ac:dyDescent="0.2">
      <c r="B1131" t="s">
        <v>831</v>
      </c>
      <c r="C1131" t="s">
        <v>7</v>
      </c>
      <c r="D1131" t="s">
        <v>6</v>
      </c>
      <c r="E1131" t="s">
        <v>832</v>
      </c>
      <c r="F1131" t="s">
        <v>3604</v>
      </c>
      <c r="G1131" s="11">
        <v>-1388333.25</v>
      </c>
      <c r="H1131" s="11">
        <v>-1348666.58</v>
      </c>
      <c r="I1131" s="11">
        <v>-1308999.9100000001</v>
      </c>
      <c r="J1131" s="11">
        <v>-1269333.24</v>
      </c>
      <c r="K1131" s="11">
        <v>-1229666.57</v>
      </c>
      <c r="L1131" s="11">
        <v>-1189999.8999999999</v>
      </c>
      <c r="M1131" s="11">
        <v>-1150333.23</v>
      </c>
      <c r="N1131" s="11">
        <v>-1110666.56</v>
      </c>
      <c r="O1131" s="11">
        <v>-1070999.8899999999</v>
      </c>
      <c r="P1131" s="11">
        <v>-1031333.22</v>
      </c>
      <c r="Q1131" s="11">
        <v>-991666.55</v>
      </c>
      <c r="R1131" s="11">
        <v>-951999.88</v>
      </c>
      <c r="S1131" s="11">
        <v>-912333.21</v>
      </c>
      <c r="T1131" s="6">
        <f t="shared" si="39"/>
        <v>-1150333.2300000004</v>
      </c>
      <c r="U1131" s="1">
        <v>22</v>
      </c>
      <c r="V1131" t="s">
        <v>903</v>
      </c>
      <c r="W1131">
        <v>19</v>
      </c>
      <c r="X1131" t="s">
        <v>903</v>
      </c>
      <c r="Y1131" s="1">
        <v>0</v>
      </c>
      <c r="Z1131" s="1">
        <v>0</v>
      </c>
      <c r="AA1131" s="26" t="str">
        <f t="shared" si="38"/>
        <v>22.0.0</v>
      </c>
    </row>
    <row r="1132" spans="1:27" hidden="1" x14ac:dyDescent="0.2">
      <c r="B1132" t="s">
        <v>833</v>
      </c>
      <c r="C1132" t="s">
        <v>7</v>
      </c>
      <c r="D1132" t="s">
        <v>4</v>
      </c>
      <c r="E1132" t="s">
        <v>834</v>
      </c>
      <c r="F1132" t="s">
        <v>3605</v>
      </c>
      <c r="G1132" s="11">
        <v>-349999.95</v>
      </c>
      <c r="H1132" s="11">
        <v>-279999.95</v>
      </c>
      <c r="I1132" s="11">
        <v>-209999.95</v>
      </c>
      <c r="J1132" s="11">
        <v>-139999.95000000001</v>
      </c>
      <c r="K1132" s="11">
        <v>-69999.95</v>
      </c>
      <c r="L1132" s="11">
        <v>0.05</v>
      </c>
      <c r="M1132" s="11">
        <v>70000.05</v>
      </c>
      <c r="N1132" s="11">
        <v>-559999.95000000007</v>
      </c>
      <c r="O1132" s="11">
        <v>-489999.95</v>
      </c>
      <c r="P1132" s="11">
        <v>-419999.95</v>
      </c>
      <c r="Q1132" s="11">
        <v>-349999.95</v>
      </c>
      <c r="R1132" s="11">
        <v>-279999.95</v>
      </c>
      <c r="S1132" s="11">
        <v>-349999.94</v>
      </c>
      <c r="T1132" s="6">
        <f t="shared" si="39"/>
        <v>-256666.61624999999</v>
      </c>
      <c r="U1132" s="1">
        <v>22</v>
      </c>
      <c r="V1132" t="s">
        <v>903</v>
      </c>
      <c r="W1132">
        <v>19</v>
      </c>
      <c r="X1132" t="s">
        <v>903</v>
      </c>
      <c r="Y1132" s="1">
        <v>0</v>
      </c>
      <c r="Z1132" s="1">
        <v>0</v>
      </c>
      <c r="AA1132" s="26" t="str">
        <f t="shared" si="38"/>
        <v>22.0.0</v>
      </c>
    </row>
    <row r="1133" spans="1:27" hidden="1" x14ac:dyDescent="0.2">
      <c r="B1133" t="s">
        <v>835</v>
      </c>
      <c r="C1133" t="s">
        <v>9</v>
      </c>
      <c r="D1133" t="s">
        <v>12</v>
      </c>
      <c r="E1133" t="s">
        <v>836</v>
      </c>
      <c r="F1133" t="s">
        <v>3606</v>
      </c>
      <c r="G1133" s="11">
        <v>-92753.919999999998</v>
      </c>
      <c r="H1133" s="11">
        <v>-60916.9</v>
      </c>
      <c r="I1133" s="11">
        <v>-37583.800000000003</v>
      </c>
      <c r="J1133" s="11">
        <v>-20207.240000000002</v>
      </c>
      <c r="K1133" s="11">
        <v>-8749.4</v>
      </c>
      <c r="L1133" s="11">
        <v>-1806.8700000000001</v>
      </c>
      <c r="M1133" s="11">
        <v>3055.05</v>
      </c>
      <c r="N1133" s="11">
        <v>3055.05</v>
      </c>
      <c r="O1133" s="11">
        <v>3055.05</v>
      </c>
      <c r="P1133" s="11">
        <v>3055.05</v>
      </c>
      <c r="Q1133" s="11">
        <v>3055.05</v>
      </c>
      <c r="R1133" s="11">
        <v>3055.05</v>
      </c>
      <c r="S1133" s="11">
        <v>3055.05</v>
      </c>
      <c r="T1133" s="6">
        <f t="shared" si="39"/>
        <v>-12981.945416666664</v>
      </c>
      <c r="U1133" s="1">
        <v>22</v>
      </c>
      <c r="V1133" t="s">
        <v>903</v>
      </c>
      <c r="W1133">
        <v>19</v>
      </c>
      <c r="X1133" t="s">
        <v>903</v>
      </c>
      <c r="Y1133" s="1">
        <v>0</v>
      </c>
      <c r="Z1133" s="1">
        <v>0</v>
      </c>
      <c r="AA1133" s="26" t="str">
        <f t="shared" si="38"/>
        <v>22.0.0</v>
      </c>
    </row>
    <row r="1134" spans="1:27" hidden="1" x14ac:dyDescent="0.2">
      <c r="B1134" t="s">
        <v>837</v>
      </c>
      <c r="C1134" t="s">
        <v>7</v>
      </c>
      <c r="D1134" t="s">
        <v>5</v>
      </c>
      <c r="E1134" t="s">
        <v>838</v>
      </c>
      <c r="F1134" t="s">
        <v>3607</v>
      </c>
      <c r="G1134" s="11">
        <v>-15718.34</v>
      </c>
      <c r="H1134" s="11">
        <v>-15549.27</v>
      </c>
      <c r="I1134" s="11">
        <v>-15380.2</v>
      </c>
      <c r="J1134" s="11">
        <v>-15211.130000000001</v>
      </c>
      <c r="K1134" s="11">
        <v>-15042.06</v>
      </c>
      <c r="L1134" s="11">
        <v>-14872.99</v>
      </c>
      <c r="M1134" s="11">
        <v>-14703.92</v>
      </c>
      <c r="N1134" s="11">
        <v>-14534.85</v>
      </c>
      <c r="O1134" s="11">
        <v>-14365.78</v>
      </c>
      <c r="P1134" s="11">
        <v>-14196.710000000001</v>
      </c>
      <c r="Q1134" s="11">
        <v>-14027.64</v>
      </c>
      <c r="R1134" s="11">
        <v>-13858.57</v>
      </c>
      <c r="S1134" s="11">
        <v>-13689.5</v>
      </c>
      <c r="T1134" s="6">
        <f t="shared" si="39"/>
        <v>-14703.92</v>
      </c>
      <c r="U1134" s="1">
        <v>22</v>
      </c>
      <c r="V1134" t="s">
        <v>903</v>
      </c>
      <c r="W1134">
        <v>19</v>
      </c>
      <c r="X1134" t="s">
        <v>903</v>
      </c>
      <c r="Y1134" s="1">
        <v>0</v>
      </c>
      <c r="Z1134" s="1">
        <v>0</v>
      </c>
      <c r="AA1134" s="26" t="str">
        <f t="shared" si="38"/>
        <v>22.0.0</v>
      </c>
    </row>
    <row r="1135" spans="1:27" hidden="1" x14ac:dyDescent="0.2">
      <c r="B1135" t="s">
        <v>837</v>
      </c>
      <c r="C1135" t="s">
        <v>7</v>
      </c>
      <c r="D1135" t="s">
        <v>6</v>
      </c>
      <c r="E1135" t="s">
        <v>838</v>
      </c>
      <c r="F1135" t="s">
        <v>3608</v>
      </c>
      <c r="G1135" s="11">
        <v>-202084.22</v>
      </c>
      <c r="H1135" s="11">
        <v>-199956.82</v>
      </c>
      <c r="I1135" s="11">
        <v>-197829.42</v>
      </c>
      <c r="J1135" s="11">
        <v>-195702.02</v>
      </c>
      <c r="K1135" s="11">
        <v>-193574.62</v>
      </c>
      <c r="L1135" s="11">
        <v>-191447.22</v>
      </c>
      <c r="M1135" s="11">
        <v>-189319.82</v>
      </c>
      <c r="N1135" s="11">
        <v>-187192.42</v>
      </c>
      <c r="O1135" s="11">
        <v>-185065.02</v>
      </c>
      <c r="P1135" s="11">
        <v>-182937.62</v>
      </c>
      <c r="Q1135" s="11">
        <v>-180810.22</v>
      </c>
      <c r="R1135" s="11">
        <v>-178682.82</v>
      </c>
      <c r="S1135" s="11">
        <v>-176555.42</v>
      </c>
      <c r="T1135" s="6">
        <f t="shared" si="39"/>
        <v>-189319.81999999998</v>
      </c>
      <c r="U1135" s="1">
        <v>22</v>
      </c>
      <c r="V1135" t="s">
        <v>903</v>
      </c>
      <c r="W1135">
        <v>19</v>
      </c>
      <c r="X1135" t="s">
        <v>903</v>
      </c>
      <c r="Y1135" s="1">
        <v>0</v>
      </c>
      <c r="Z1135" s="1">
        <v>0</v>
      </c>
      <c r="AA1135" s="26" t="str">
        <f t="shared" si="38"/>
        <v>22.0.0</v>
      </c>
    </row>
    <row r="1136" spans="1:27" hidden="1" x14ac:dyDescent="0.2">
      <c r="B1136" t="s">
        <v>839</v>
      </c>
      <c r="C1136" t="s">
        <v>7</v>
      </c>
      <c r="D1136" t="s">
        <v>5</v>
      </c>
      <c r="E1136" t="s">
        <v>840</v>
      </c>
      <c r="F1136" t="s">
        <v>3609</v>
      </c>
      <c r="G1136" s="11">
        <v>-73226.259999999995</v>
      </c>
      <c r="H1136" s="11">
        <v>-72438.880000000005</v>
      </c>
      <c r="I1136" s="11">
        <v>-71651.5</v>
      </c>
      <c r="J1136" s="11">
        <v>-70864.12</v>
      </c>
      <c r="K1136" s="11">
        <v>-70076.740000000005</v>
      </c>
      <c r="L1136" s="11">
        <v>-69289.36</v>
      </c>
      <c r="M1136" s="11">
        <v>-68501.98</v>
      </c>
      <c r="N1136" s="11">
        <v>-67714.600000000006</v>
      </c>
      <c r="O1136" s="11">
        <v>-66927.22</v>
      </c>
      <c r="P1136" s="11">
        <v>-66139.839999999997</v>
      </c>
      <c r="Q1136" s="11">
        <v>-65352.46</v>
      </c>
      <c r="R1136" s="11">
        <v>-64565.08</v>
      </c>
      <c r="S1136" s="11">
        <v>-63777.700000000004</v>
      </c>
      <c r="T1136" s="6">
        <f t="shared" si="39"/>
        <v>-68501.979999999981</v>
      </c>
      <c r="U1136" s="1">
        <v>22</v>
      </c>
      <c r="V1136" t="s">
        <v>903</v>
      </c>
      <c r="W1136">
        <v>19</v>
      </c>
      <c r="X1136" t="s">
        <v>903</v>
      </c>
      <c r="Y1136" s="1">
        <v>0</v>
      </c>
      <c r="Z1136" s="1">
        <v>0</v>
      </c>
      <c r="AA1136" s="26" t="str">
        <f t="shared" si="38"/>
        <v>22.0.0</v>
      </c>
    </row>
    <row r="1137" spans="2:27" hidden="1" x14ac:dyDescent="0.2">
      <c r="B1137" t="s">
        <v>839</v>
      </c>
      <c r="C1137" t="s">
        <v>7</v>
      </c>
      <c r="D1137" t="s">
        <v>6</v>
      </c>
      <c r="E1137" t="s">
        <v>840</v>
      </c>
      <c r="F1137" t="s">
        <v>3610</v>
      </c>
      <c r="G1137" s="11">
        <v>-128357.97</v>
      </c>
      <c r="H1137" s="11">
        <v>-127007.09</v>
      </c>
      <c r="I1137" s="11">
        <v>-125656.21</v>
      </c>
      <c r="J1137" s="11">
        <v>-124305.33</v>
      </c>
      <c r="K1137" s="11">
        <v>-122954.45</v>
      </c>
      <c r="L1137" s="11">
        <v>-121603.57</v>
      </c>
      <c r="M1137" s="11">
        <v>-120252.69</v>
      </c>
      <c r="N1137" s="11">
        <v>-118901.81</v>
      </c>
      <c r="O1137" s="11">
        <v>-117550.93000000001</v>
      </c>
      <c r="P1137" s="11">
        <v>-116200.05</v>
      </c>
      <c r="Q1137" s="11">
        <v>-114849.17</v>
      </c>
      <c r="R1137" s="11">
        <v>-113498.29000000001</v>
      </c>
      <c r="S1137" s="11">
        <v>-112147.41</v>
      </c>
      <c r="T1137" s="6">
        <f t="shared" si="39"/>
        <v>-120252.69</v>
      </c>
      <c r="U1137" s="1">
        <v>22</v>
      </c>
      <c r="V1137" t="s">
        <v>903</v>
      </c>
      <c r="W1137">
        <v>19</v>
      </c>
      <c r="X1137" t="s">
        <v>903</v>
      </c>
      <c r="Y1137" s="1">
        <v>0</v>
      </c>
      <c r="Z1137" s="1">
        <v>0</v>
      </c>
      <c r="AA1137" s="26" t="str">
        <f t="shared" si="38"/>
        <v>22.0.0</v>
      </c>
    </row>
    <row r="1138" spans="2:27" hidden="1" x14ac:dyDescent="0.2">
      <c r="B1138" t="s">
        <v>841</v>
      </c>
      <c r="C1138" t="s">
        <v>7</v>
      </c>
      <c r="D1138" t="s">
        <v>4</v>
      </c>
      <c r="E1138" t="s">
        <v>842</v>
      </c>
      <c r="F1138" t="s">
        <v>3611</v>
      </c>
      <c r="G1138" s="11">
        <v>209999.87</v>
      </c>
      <c r="H1138" s="11">
        <v>5833.33</v>
      </c>
      <c r="I1138" s="11">
        <v>11666.66</v>
      </c>
      <c r="J1138" s="11">
        <v>17499.990000000002</v>
      </c>
      <c r="K1138" s="11">
        <v>23333.32</v>
      </c>
      <c r="L1138" s="11">
        <v>29166.65</v>
      </c>
      <c r="M1138" s="11">
        <v>34999.980000000003</v>
      </c>
      <c r="N1138" s="11">
        <v>-0.02</v>
      </c>
      <c r="O1138" s="11">
        <v>-0.02</v>
      </c>
      <c r="P1138" s="11">
        <v>-0.02</v>
      </c>
      <c r="Q1138" s="11">
        <v>0</v>
      </c>
      <c r="R1138" s="11">
        <v>0</v>
      </c>
      <c r="S1138" s="11">
        <v>0</v>
      </c>
      <c r="T1138" s="6">
        <f t="shared" si="39"/>
        <v>18958.317083333332</v>
      </c>
      <c r="U1138" s="1">
        <v>22</v>
      </c>
      <c r="V1138" t="s">
        <v>903</v>
      </c>
      <c r="W1138">
        <v>19</v>
      </c>
      <c r="X1138" t="s">
        <v>903</v>
      </c>
      <c r="Y1138" s="1">
        <v>0</v>
      </c>
      <c r="Z1138" s="1">
        <v>0</v>
      </c>
      <c r="AA1138" s="26" t="str">
        <f t="shared" si="38"/>
        <v>22.0.0</v>
      </c>
    </row>
    <row r="1139" spans="2:27" hidden="1" x14ac:dyDescent="0.2">
      <c r="B1139" t="s">
        <v>841</v>
      </c>
      <c r="C1139" t="s">
        <v>7</v>
      </c>
      <c r="D1139" t="s">
        <v>6</v>
      </c>
      <c r="E1139" t="s">
        <v>842</v>
      </c>
      <c r="F1139" t="s">
        <v>3612</v>
      </c>
      <c r="G1139" s="11">
        <v>-30659.58</v>
      </c>
      <c r="H1139" s="11">
        <v>-30336.850000000002</v>
      </c>
      <c r="I1139" s="11">
        <v>-30014.12</v>
      </c>
      <c r="J1139" s="11">
        <v>-29691.39</v>
      </c>
      <c r="K1139" s="11">
        <v>-29368.66</v>
      </c>
      <c r="L1139" s="11">
        <v>-29045.93</v>
      </c>
      <c r="M1139" s="11">
        <v>-28723.200000000001</v>
      </c>
      <c r="N1139" s="11">
        <v>-30659.59</v>
      </c>
      <c r="O1139" s="11">
        <v>-30659.59</v>
      </c>
      <c r="P1139" s="11">
        <v>-30659.59</v>
      </c>
      <c r="Q1139" s="11">
        <v>0</v>
      </c>
      <c r="R1139" s="11">
        <v>0</v>
      </c>
      <c r="S1139" s="11">
        <v>0</v>
      </c>
      <c r="T1139" s="6">
        <f t="shared" si="39"/>
        <v>-23707.392500000002</v>
      </c>
      <c r="U1139" s="1">
        <v>22</v>
      </c>
      <c r="V1139" t="s">
        <v>903</v>
      </c>
      <c r="W1139">
        <v>19</v>
      </c>
      <c r="X1139" t="s">
        <v>903</v>
      </c>
      <c r="Y1139" s="1">
        <v>0</v>
      </c>
      <c r="Z1139" s="1">
        <v>0</v>
      </c>
      <c r="AA1139" s="26" t="str">
        <f t="shared" si="38"/>
        <v>22.0.0</v>
      </c>
    </row>
    <row r="1140" spans="2:27" hidden="1" x14ac:dyDescent="0.2">
      <c r="B1140" t="s">
        <v>843</v>
      </c>
      <c r="C1140" t="s">
        <v>7</v>
      </c>
      <c r="D1140" t="s">
        <v>4</v>
      </c>
      <c r="E1140" t="s">
        <v>844</v>
      </c>
      <c r="F1140" t="s">
        <v>3613</v>
      </c>
      <c r="G1140" s="11">
        <v>-700000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  <c r="S1140" s="11">
        <v>0</v>
      </c>
      <c r="T1140" s="6">
        <f t="shared" si="39"/>
        <v>-29166.666666666668</v>
      </c>
      <c r="U1140" s="1">
        <v>22</v>
      </c>
      <c r="V1140" t="s">
        <v>903</v>
      </c>
      <c r="W1140">
        <v>19</v>
      </c>
      <c r="X1140" t="s">
        <v>903</v>
      </c>
      <c r="Y1140" s="1">
        <v>0</v>
      </c>
      <c r="Z1140" s="1">
        <v>0</v>
      </c>
      <c r="AA1140" s="26" t="str">
        <f t="shared" si="38"/>
        <v>22.0.0</v>
      </c>
    </row>
    <row r="1141" spans="2:27" hidden="1" x14ac:dyDescent="0.2">
      <c r="B1141" t="s">
        <v>843</v>
      </c>
      <c r="C1141" t="s">
        <v>7</v>
      </c>
      <c r="D1141" t="s">
        <v>5</v>
      </c>
      <c r="E1141" t="s">
        <v>844</v>
      </c>
      <c r="F1141" t="s">
        <v>3614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6">
        <f t="shared" si="39"/>
        <v>0</v>
      </c>
      <c r="U1141" s="1"/>
      <c r="V1141" t="s">
        <v>903</v>
      </c>
      <c r="W1141">
        <v>19</v>
      </c>
      <c r="X1141" t="s">
        <v>903</v>
      </c>
      <c r="Y1141" s="1"/>
      <c r="Z1141" s="1"/>
      <c r="AA1141" s="26"/>
    </row>
    <row r="1142" spans="2:27" hidden="1" x14ac:dyDescent="0.2">
      <c r="B1142" t="s">
        <v>843</v>
      </c>
      <c r="C1142" t="s">
        <v>7</v>
      </c>
      <c r="D1142" t="s">
        <v>6</v>
      </c>
      <c r="E1142" t="s">
        <v>844</v>
      </c>
      <c r="F1142" t="s">
        <v>3615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0</v>
      </c>
      <c r="T1142" s="6">
        <f t="shared" si="39"/>
        <v>0</v>
      </c>
      <c r="U1142" s="1"/>
      <c r="V1142" t="s">
        <v>903</v>
      </c>
      <c r="W1142">
        <v>19</v>
      </c>
      <c r="X1142" t="s">
        <v>903</v>
      </c>
      <c r="Y1142" s="1"/>
      <c r="Z1142" s="1"/>
      <c r="AA1142" s="26"/>
    </row>
    <row r="1143" spans="2:27" hidden="1" x14ac:dyDescent="0.2">
      <c r="B1143" t="s">
        <v>845</v>
      </c>
      <c r="C1143" t="s">
        <v>9</v>
      </c>
      <c r="D1143" t="s">
        <v>6</v>
      </c>
      <c r="E1143" t="s">
        <v>846</v>
      </c>
      <c r="F1143" t="s">
        <v>3616</v>
      </c>
      <c r="G1143" s="11">
        <v>-627.25</v>
      </c>
      <c r="H1143" s="11">
        <v>-45458.93</v>
      </c>
      <c r="I1143" s="11">
        <v>-36443.83</v>
      </c>
      <c r="J1143" s="11">
        <v>-51849.020000000004</v>
      </c>
      <c r="K1143" s="11">
        <v>-105507.02</v>
      </c>
      <c r="L1143" s="11">
        <v>-1544.78</v>
      </c>
      <c r="M1143" s="11">
        <v>-1588.22</v>
      </c>
      <c r="N1143" s="11">
        <v>-9606.61</v>
      </c>
      <c r="O1143" s="11">
        <v>-13105.4</v>
      </c>
      <c r="P1143" s="11">
        <v>-5662.25</v>
      </c>
      <c r="Q1143" s="11">
        <v>57751.31</v>
      </c>
      <c r="R1143" s="11">
        <v>21764.39</v>
      </c>
      <c r="S1143" s="11">
        <v>30092.06</v>
      </c>
      <c r="T1143" s="6">
        <f t="shared" si="39"/>
        <v>-14709.829583333338</v>
      </c>
      <c r="U1143" s="1">
        <v>22</v>
      </c>
      <c r="V1143" t="s">
        <v>903</v>
      </c>
      <c r="W1143">
        <v>19</v>
      </c>
      <c r="X1143" t="s">
        <v>903</v>
      </c>
      <c r="Y1143" s="1">
        <v>0</v>
      </c>
      <c r="Z1143" s="1">
        <v>0</v>
      </c>
      <c r="AA1143" s="26" t="str">
        <f t="shared" si="38"/>
        <v>22.0.0</v>
      </c>
    </row>
    <row r="1144" spans="2:27" hidden="1" x14ac:dyDescent="0.2">
      <c r="B1144" t="s">
        <v>847</v>
      </c>
      <c r="C1144" t="s">
        <v>9</v>
      </c>
      <c r="D1144" t="s">
        <v>4</v>
      </c>
      <c r="E1144" t="s">
        <v>848</v>
      </c>
      <c r="F1144" t="s">
        <v>3617</v>
      </c>
      <c r="G1144" s="11">
        <v>503964.74</v>
      </c>
      <c r="H1144" s="11">
        <v>328968.24</v>
      </c>
      <c r="I1144" s="11">
        <v>153968.24</v>
      </c>
      <c r="J1144" s="11">
        <v>-21031.760000000002</v>
      </c>
      <c r="K1144" s="11">
        <v>-196031.76</v>
      </c>
      <c r="L1144" s="11">
        <v>-21031.760000000002</v>
      </c>
      <c r="M1144" s="11">
        <v>153968.24</v>
      </c>
      <c r="N1144" s="11">
        <v>328968.24</v>
      </c>
      <c r="O1144" s="11">
        <v>503968.24</v>
      </c>
      <c r="P1144" s="11">
        <v>678968.24</v>
      </c>
      <c r="Q1144" s="11">
        <v>853968.24</v>
      </c>
      <c r="R1144" s="11">
        <v>678968.24</v>
      </c>
      <c r="S1144" s="11">
        <v>503968.24</v>
      </c>
      <c r="T1144" s="6">
        <f t="shared" ref="T1144:T1199" si="40">(G1144+S1144+SUM(H1144:R1144)*2)/24</f>
        <v>328968.09416666668</v>
      </c>
      <c r="U1144" s="1">
        <v>24</v>
      </c>
      <c r="V1144" t="s">
        <v>903</v>
      </c>
      <c r="W1144">
        <v>19</v>
      </c>
      <c r="X1144" t="s">
        <v>903</v>
      </c>
      <c r="Y1144" s="1">
        <v>0</v>
      </c>
      <c r="Z1144" s="1">
        <v>0</v>
      </c>
      <c r="AA1144" s="26" t="str">
        <f t="shared" ref="AA1144:AA1197" si="41">U1144&amp;"."&amp;Y1144&amp;"."&amp;Z1144</f>
        <v>24.0.0</v>
      </c>
    </row>
    <row r="1145" spans="2:27" hidden="1" x14ac:dyDescent="0.2">
      <c r="B1145" t="s">
        <v>847</v>
      </c>
      <c r="C1145" t="s">
        <v>9</v>
      </c>
      <c r="D1145" t="s">
        <v>11</v>
      </c>
      <c r="E1145" t="s">
        <v>848</v>
      </c>
      <c r="F1145" t="s">
        <v>3618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6">
        <f t="shared" si="40"/>
        <v>0</v>
      </c>
      <c r="U1145" s="1"/>
      <c r="V1145" t="s">
        <v>903</v>
      </c>
      <c r="W1145">
        <v>19</v>
      </c>
      <c r="X1145" t="s">
        <v>903</v>
      </c>
      <c r="Y1145" s="1"/>
      <c r="Z1145" s="1"/>
      <c r="AA1145" s="26"/>
    </row>
    <row r="1146" spans="2:27" hidden="1" x14ac:dyDescent="0.2">
      <c r="B1146" t="s">
        <v>847</v>
      </c>
      <c r="C1146" t="s">
        <v>9</v>
      </c>
      <c r="D1146" t="s">
        <v>5</v>
      </c>
      <c r="E1146" t="s">
        <v>848</v>
      </c>
      <c r="F1146" t="s">
        <v>3619</v>
      </c>
      <c r="G1146" s="11">
        <v>470210.73</v>
      </c>
      <c r="H1146" s="11">
        <v>866370.07000000007</v>
      </c>
      <c r="I1146" s="11">
        <v>748263.33</v>
      </c>
      <c r="J1146" s="11">
        <v>722031.6</v>
      </c>
      <c r="K1146" s="11">
        <v>728064.28</v>
      </c>
      <c r="L1146" s="11">
        <v>676572.99</v>
      </c>
      <c r="M1146" s="11">
        <v>551527.84</v>
      </c>
      <c r="N1146" s="11">
        <v>446583.56</v>
      </c>
      <c r="O1146" s="11">
        <v>395169.24</v>
      </c>
      <c r="P1146" s="11">
        <v>407292.8</v>
      </c>
      <c r="Q1146" s="11">
        <v>539660.16</v>
      </c>
      <c r="R1146" s="11">
        <v>698056.98</v>
      </c>
      <c r="S1146" s="11">
        <v>1306454.45</v>
      </c>
      <c r="T1146" s="6">
        <f t="shared" si="40"/>
        <v>638993.78666666662</v>
      </c>
      <c r="U1146" s="1">
        <v>24</v>
      </c>
      <c r="V1146" t="s">
        <v>903</v>
      </c>
      <c r="W1146">
        <v>19</v>
      </c>
      <c r="X1146" t="s">
        <v>903</v>
      </c>
      <c r="Y1146" s="1">
        <v>0</v>
      </c>
      <c r="Z1146" s="1">
        <v>0</v>
      </c>
      <c r="AA1146" s="26" t="str">
        <f t="shared" si="41"/>
        <v>24.0.0</v>
      </c>
    </row>
    <row r="1147" spans="2:27" hidden="1" x14ac:dyDescent="0.2">
      <c r="B1147" t="s">
        <v>847</v>
      </c>
      <c r="C1147" t="s">
        <v>9</v>
      </c>
      <c r="D1147" t="s">
        <v>12</v>
      </c>
      <c r="E1147" t="s">
        <v>848</v>
      </c>
      <c r="F1147" t="s">
        <v>3620</v>
      </c>
      <c r="G1147" s="11">
        <v>1949879.6099999999</v>
      </c>
      <c r="H1147" s="11">
        <v>2344842</v>
      </c>
      <c r="I1147" s="11">
        <v>2734350.99</v>
      </c>
      <c r="J1147" s="11">
        <v>2493810.0699999998</v>
      </c>
      <c r="K1147" s="11">
        <v>2499045.9700000002</v>
      </c>
      <c r="L1147" s="11">
        <v>2515902.96</v>
      </c>
      <c r="M1147" s="11">
        <v>2472419.86</v>
      </c>
      <c r="N1147" s="11">
        <v>2391440.12</v>
      </c>
      <c r="O1147" s="11">
        <v>2358753.7200000002</v>
      </c>
      <c r="P1147" s="11">
        <v>2260744.46</v>
      </c>
      <c r="Q1147" s="11">
        <v>2335035.84</v>
      </c>
      <c r="R1147" s="11">
        <v>2129469.86</v>
      </c>
      <c r="S1147" s="11">
        <v>1925847.12</v>
      </c>
      <c r="T1147" s="6">
        <f t="shared" si="40"/>
        <v>2372806.6012499998</v>
      </c>
      <c r="U1147" s="1">
        <v>24</v>
      </c>
      <c r="V1147" t="s">
        <v>903</v>
      </c>
      <c r="W1147">
        <v>19</v>
      </c>
      <c r="X1147" t="s">
        <v>903</v>
      </c>
      <c r="Y1147" s="1">
        <v>0</v>
      </c>
      <c r="Z1147" s="1">
        <v>0</v>
      </c>
      <c r="AA1147" s="26" t="str">
        <f t="shared" si="41"/>
        <v>24.0.0</v>
      </c>
    </row>
    <row r="1148" spans="2:27" hidden="1" x14ac:dyDescent="0.2">
      <c r="B1148" t="s">
        <v>847</v>
      </c>
      <c r="C1148" t="s">
        <v>9</v>
      </c>
      <c r="D1148" t="s">
        <v>6</v>
      </c>
      <c r="E1148" t="s">
        <v>848</v>
      </c>
      <c r="F1148" t="s">
        <v>3621</v>
      </c>
      <c r="G1148" s="11">
        <v>2826.7200000000003</v>
      </c>
      <c r="H1148" s="11">
        <v>807578.69000000006</v>
      </c>
      <c r="I1148" s="11">
        <v>485110.7</v>
      </c>
      <c r="J1148" s="11">
        <v>320236.16000000003</v>
      </c>
      <c r="K1148" s="11">
        <v>240848.43</v>
      </c>
      <c r="L1148" s="11">
        <v>70341.41</v>
      </c>
      <c r="M1148" s="11">
        <v>-274593</v>
      </c>
      <c r="N1148" s="11">
        <v>-584930.22</v>
      </c>
      <c r="O1148" s="11">
        <v>-823097.39</v>
      </c>
      <c r="P1148" s="11">
        <v>-946987.4</v>
      </c>
      <c r="Q1148" s="11">
        <v>-933814.17</v>
      </c>
      <c r="R1148" s="11">
        <v>-508262.26</v>
      </c>
      <c r="S1148" s="11">
        <v>995986.63</v>
      </c>
      <c r="T1148" s="6">
        <f t="shared" si="40"/>
        <v>-137346.86458333331</v>
      </c>
      <c r="U1148" s="1">
        <v>24</v>
      </c>
      <c r="V1148" t="s">
        <v>903</v>
      </c>
      <c r="W1148">
        <v>19</v>
      </c>
      <c r="X1148" t="s">
        <v>903</v>
      </c>
      <c r="Y1148" s="1">
        <v>0</v>
      </c>
      <c r="Z1148" s="1">
        <v>0</v>
      </c>
      <c r="AA1148" s="26" t="str">
        <f t="shared" si="41"/>
        <v>24.0.0</v>
      </c>
    </row>
    <row r="1149" spans="2:27" hidden="1" x14ac:dyDescent="0.2">
      <c r="B1149" t="s">
        <v>1513</v>
      </c>
      <c r="C1149" t="s">
        <v>7</v>
      </c>
      <c r="D1149" t="s">
        <v>4</v>
      </c>
      <c r="E1149" t="s">
        <v>1514</v>
      </c>
      <c r="F1149" t="s">
        <v>3622</v>
      </c>
      <c r="G1149" s="11">
        <v>0</v>
      </c>
      <c r="H1149" s="11">
        <v>-134946.09</v>
      </c>
      <c r="I1149" s="11">
        <v>-133383.48000000001</v>
      </c>
      <c r="J1149" s="11">
        <v>-131820.87</v>
      </c>
      <c r="K1149" s="11">
        <v>-130258.26000000001</v>
      </c>
      <c r="L1149" s="11">
        <v>-128695.65000000001</v>
      </c>
      <c r="M1149" s="11">
        <v>-127133.04000000001</v>
      </c>
      <c r="N1149" s="11">
        <v>-147446.97</v>
      </c>
      <c r="O1149" s="11">
        <v>-147446.97</v>
      </c>
      <c r="P1149" s="11">
        <v>-147446.97</v>
      </c>
      <c r="Q1149" s="11">
        <v>356227.08</v>
      </c>
      <c r="R1149" s="11">
        <v>357181.4</v>
      </c>
      <c r="S1149" s="11">
        <v>358135.72000000003</v>
      </c>
      <c r="T1149" s="6">
        <f t="shared" si="40"/>
        <v>-28008.496666666662</v>
      </c>
      <c r="U1149" s="1">
        <v>23</v>
      </c>
      <c r="V1149" t="s">
        <v>903</v>
      </c>
      <c r="W1149">
        <v>19</v>
      </c>
      <c r="X1149" t="s">
        <v>903</v>
      </c>
      <c r="Y1149" s="1">
        <v>0</v>
      </c>
      <c r="Z1149" s="1">
        <v>0</v>
      </c>
      <c r="AA1149" s="26" t="str">
        <f t="shared" si="41"/>
        <v>23.0.0</v>
      </c>
    </row>
    <row r="1150" spans="2:27" hidden="1" x14ac:dyDescent="0.2">
      <c r="B1150" t="s">
        <v>849</v>
      </c>
      <c r="C1150" t="s">
        <v>7</v>
      </c>
      <c r="D1150" t="s">
        <v>5</v>
      </c>
      <c r="E1150" t="s">
        <v>850</v>
      </c>
      <c r="F1150" t="s">
        <v>3623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6">
        <f t="shared" si="40"/>
        <v>0</v>
      </c>
      <c r="U1150" s="1">
        <v>22</v>
      </c>
      <c r="V1150" t="s">
        <v>903</v>
      </c>
      <c r="W1150">
        <v>19</v>
      </c>
      <c r="X1150" t="s">
        <v>903</v>
      </c>
      <c r="Y1150" s="1">
        <v>0</v>
      </c>
      <c r="Z1150" s="1">
        <v>0</v>
      </c>
      <c r="AA1150" s="26" t="str">
        <f t="shared" si="41"/>
        <v>22.0.0</v>
      </c>
    </row>
    <row r="1151" spans="2:27" hidden="1" x14ac:dyDescent="0.2">
      <c r="B1151" t="s">
        <v>849</v>
      </c>
      <c r="C1151" t="s">
        <v>7</v>
      </c>
      <c r="D1151" t="s">
        <v>6</v>
      </c>
      <c r="E1151" t="s">
        <v>850</v>
      </c>
      <c r="F1151" t="s">
        <v>3624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6">
        <f t="shared" si="40"/>
        <v>0</v>
      </c>
      <c r="U1151" s="1"/>
      <c r="V1151" t="s">
        <v>903</v>
      </c>
      <c r="W1151">
        <v>19</v>
      </c>
      <c r="X1151" t="s">
        <v>903</v>
      </c>
      <c r="Y1151" s="1"/>
      <c r="Z1151" s="1"/>
      <c r="AA1151" s="26"/>
    </row>
    <row r="1152" spans="2:27" hidden="1" x14ac:dyDescent="0.2">
      <c r="B1152" t="s">
        <v>849</v>
      </c>
      <c r="C1152" t="s">
        <v>13</v>
      </c>
      <c r="D1152" t="s">
        <v>13</v>
      </c>
      <c r="E1152" t="s">
        <v>850</v>
      </c>
      <c r="F1152" t="s">
        <v>3625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0</v>
      </c>
      <c r="T1152" s="6">
        <f t="shared" si="40"/>
        <v>0</v>
      </c>
      <c r="U1152" s="1"/>
      <c r="V1152" t="s">
        <v>903</v>
      </c>
      <c r="W1152">
        <v>19</v>
      </c>
      <c r="X1152" t="s">
        <v>903</v>
      </c>
      <c r="Y1152" s="1"/>
      <c r="Z1152" s="1"/>
      <c r="AA1152" s="26"/>
    </row>
    <row r="1153" spans="2:27" hidden="1" x14ac:dyDescent="0.2">
      <c r="B1153" t="s">
        <v>851</v>
      </c>
      <c r="C1153" t="s">
        <v>7</v>
      </c>
      <c r="D1153" t="s">
        <v>5</v>
      </c>
      <c r="E1153" t="s">
        <v>852</v>
      </c>
      <c r="F1153" t="s">
        <v>3626</v>
      </c>
      <c r="G1153" s="11">
        <v>-53911.46</v>
      </c>
      <c r="H1153" s="11">
        <v>-51344.25</v>
      </c>
      <c r="I1153" s="11">
        <v>-48777.04</v>
      </c>
      <c r="J1153" s="11">
        <v>-46209.83</v>
      </c>
      <c r="K1153" s="11">
        <v>-43642.62</v>
      </c>
      <c r="L1153" s="11">
        <v>-41075.410000000003</v>
      </c>
      <c r="M1153" s="11">
        <v>-38508.200000000004</v>
      </c>
      <c r="N1153" s="11">
        <v>-35940.99</v>
      </c>
      <c r="O1153" s="11">
        <v>-33373.78</v>
      </c>
      <c r="P1153" s="11">
        <v>-30806.57</v>
      </c>
      <c r="Q1153" s="11">
        <v>-28239.360000000001</v>
      </c>
      <c r="R1153" s="11">
        <v>-25672.15</v>
      </c>
      <c r="S1153" s="11">
        <v>-23104.94</v>
      </c>
      <c r="T1153" s="6">
        <f t="shared" si="40"/>
        <v>-38508.200000000004</v>
      </c>
      <c r="U1153" s="1">
        <v>22</v>
      </c>
      <c r="V1153" t="s">
        <v>903</v>
      </c>
      <c r="W1153">
        <v>19</v>
      </c>
      <c r="X1153" t="s">
        <v>903</v>
      </c>
      <c r="Y1153" s="1">
        <v>0</v>
      </c>
      <c r="Z1153" s="1">
        <v>0</v>
      </c>
      <c r="AA1153" s="26" t="str">
        <f t="shared" si="41"/>
        <v>22.0.0</v>
      </c>
    </row>
    <row r="1154" spans="2:27" hidden="1" x14ac:dyDescent="0.2">
      <c r="B1154" t="s">
        <v>851</v>
      </c>
      <c r="C1154" t="s">
        <v>7</v>
      </c>
      <c r="D1154" t="s">
        <v>6</v>
      </c>
      <c r="E1154" t="s">
        <v>852</v>
      </c>
      <c r="F1154" t="s">
        <v>3627</v>
      </c>
      <c r="G1154" s="11">
        <v>-115232.76000000001</v>
      </c>
      <c r="H1154" s="11">
        <v>-110431.40000000001</v>
      </c>
      <c r="I1154" s="11">
        <v>-105630.04000000001</v>
      </c>
      <c r="J1154" s="11">
        <v>-100828.68000000001</v>
      </c>
      <c r="K1154" s="11">
        <v>-96027.32</v>
      </c>
      <c r="L1154" s="11">
        <v>-91225.96</v>
      </c>
      <c r="M1154" s="11">
        <v>-86424.6</v>
      </c>
      <c r="N1154" s="11">
        <v>-81623.240000000005</v>
      </c>
      <c r="O1154" s="11">
        <v>-76821.88</v>
      </c>
      <c r="P1154" s="11">
        <v>-72020.52</v>
      </c>
      <c r="Q1154" s="11">
        <v>-67219.16</v>
      </c>
      <c r="R1154" s="11">
        <v>-62417.8</v>
      </c>
      <c r="S1154" s="11">
        <v>-57616.44</v>
      </c>
      <c r="T1154" s="6">
        <f t="shared" si="40"/>
        <v>-86424.6</v>
      </c>
      <c r="U1154" s="1">
        <v>22</v>
      </c>
      <c r="V1154" t="s">
        <v>903</v>
      </c>
      <c r="W1154">
        <v>19</v>
      </c>
      <c r="X1154" t="s">
        <v>903</v>
      </c>
      <c r="Y1154" s="1">
        <v>0</v>
      </c>
      <c r="Z1154" s="1">
        <v>0</v>
      </c>
      <c r="AA1154" s="26" t="str">
        <f t="shared" si="41"/>
        <v>22.0.0</v>
      </c>
    </row>
    <row r="1155" spans="2:27" hidden="1" x14ac:dyDescent="0.2">
      <c r="B1155" t="s">
        <v>853</v>
      </c>
      <c r="C1155" t="s">
        <v>7</v>
      </c>
      <c r="D1155" t="s">
        <v>4</v>
      </c>
      <c r="E1155" t="s">
        <v>854</v>
      </c>
      <c r="F1155" t="s">
        <v>3628</v>
      </c>
      <c r="G1155" s="11">
        <v>-12318.06</v>
      </c>
      <c r="H1155" s="11">
        <v>-12318.06</v>
      </c>
      <c r="I1155" s="11">
        <v>-12318.06</v>
      </c>
      <c r="J1155" s="11">
        <v>-12318.06</v>
      </c>
      <c r="K1155" s="11">
        <v>-12318.06</v>
      </c>
      <c r="L1155" s="11">
        <v>-12318.06</v>
      </c>
      <c r="M1155" s="11">
        <v>-12318.06</v>
      </c>
      <c r="N1155" s="11">
        <v>-12318.06</v>
      </c>
      <c r="O1155" s="11">
        <v>-12318.06</v>
      </c>
      <c r="P1155" s="11">
        <v>-12318.06</v>
      </c>
      <c r="Q1155" s="11">
        <v>-12318.06</v>
      </c>
      <c r="R1155" s="11">
        <v>-12318.06</v>
      </c>
      <c r="S1155" s="11">
        <v>-12318.06</v>
      </c>
      <c r="T1155" s="6">
        <f t="shared" si="40"/>
        <v>-12318.06</v>
      </c>
      <c r="U1155" s="1">
        <v>22</v>
      </c>
      <c r="V1155" t="s">
        <v>903</v>
      </c>
      <c r="W1155">
        <v>19</v>
      </c>
      <c r="X1155" t="s">
        <v>903</v>
      </c>
      <c r="Y1155" s="1">
        <v>0</v>
      </c>
      <c r="Z1155" s="1">
        <v>0</v>
      </c>
      <c r="AA1155" s="26" t="str">
        <f t="shared" si="41"/>
        <v>22.0.0</v>
      </c>
    </row>
    <row r="1156" spans="2:27" hidden="1" x14ac:dyDescent="0.2">
      <c r="B1156" t="s">
        <v>853</v>
      </c>
      <c r="C1156" t="s">
        <v>7</v>
      </c>
      <c r="D1156" t="s">
        <v>5</v>
      </c>
      <c r="E1156" t="s">
        <v>854</v>
      </c>
      <c r="F1156" t="s">
        <v>3629</v>
      </c>
      <c r="G1156" s="11">
        <v>-116962.52</v>
      </c>
      <c r="H1156" s="11">
        <v>-116962.52</v>
      </c>
      <c r="I1156" s="11">
        <v>-116962.52</v>
      </c>
      <c r="J1156" s="11">
        <v>-116962.52</v>
      </c>
      <c r="K1156" s="11">
        <v>-111575.83</v>
      </c>
      <c r="L1156" s="11">
        <v>-543881</v>
      </c>
      <c r="M1156" s="11">
        <v>-518599.22000000003</v>
      </c>
      <c r="N1156" s="11">
        <v>-493317.44</v>
      </c>
      <c r="O1156" s="11">
        <v>-468035.66000000003</v>
      </c>
      <c r="P1156" s="11">
        <v>-442753.88</v>
      </c>
      <c r="Q1156" s="11">
        <v>-417472.10000000003</v>
      </c>
      <c r="R1156" s="11">
        <v>-392190.32</v>
      </c>
      <c r="S1156" s="11">
        <v>-366908.54</v>
      </c>
      <c r="T1156" s="6">
        <f t="shared" si="40"/>
        <v>-331720.71166666661</v>
      </c>
      <c r="U1156" s="1">
        <v>22</v>
      </c>
      <c r="V1156" t="s">
        <v>903</v>
      </c>
      <c r="W1156">
        <v>19</v>
      </c>
      <c r="X1156" t="s">
        <v>903</v>
      </c>
      <c r="Y1156" s="1">
        <v>0</v>
      </c>
      <c r="Z1156" s="1">
        <v>0</v>
      </c>
      <c r="AA1156" s="26" t="str">
        <f t="shared" si="41"/>
        <v>22.0.0</v>
      </c>
    </row>
    <row r="1157" spans="2:27" hidden="1" x14ac:dyDescent="0.2">
      <c r="B1157" t="s">
        <v>1515</v>
      </c>
      <c r="C1157" t="s">
        <v>7</v>
      </c>
      <c r="D1157" t="s">
        <v>6</v>
      </c>
      <c r="E1157" t="s">
        <v>1516</v>
      </c>
      <c r="F1157" t="s">
        <v>3630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0</v>
      </c>
      <c r="T1157" s="6">
        <f t="shared" si="40"/>
        <v>0</v>
      </c>
      <c r="U1157" s="1"/>
      <c r="V1157" t="s">
        <v>903</v>
      </c>
      <c r="W1157">
        <v>19</v>
      </c>
      <c r="X1157" t="s">
        <v>903</v>
      </c>
      <c r="Y1157" s="1"/>
      <c r="Z1157" s="1"/>
      <c r="AA1157" s="26"/>
    </row>
    <row r="1158" spans="2:27" hidden="1" x14ac:dyDescent="0.2">
      <c r="B1158" t="s">
        <v>855</v>
      </c>
      <c r="C1158" t="s">
        <v>7</v>
      </c>
      <c r="D1158" t="s">
        <v>6</v>
      </c>
      <c r="E1158" t="s">
        <v>856</v>
      </c>
      <c r="F1158" t="s">
        <v>3631</v>
      </c>
      <c r="G1158" s="11">
        <v>-205540.30000000002</v>
      </c>
      <c r="H1158" s="11">
        <v>-184358.30000000002</v>
      </c>
      <c r="I1158" s="11">
        <v>-163176.30000000002</v>
      </c>
      <c r="J1158" s="11">
        <v>-148369.9</v>
      </c>
      <c r="K1158" s="11">
        <v>-127187.90000000001</v>
      </c>
      <c r="L1158" s="11">
        <v>-106005.90000000001</v>
      </c>
      <c r="M1158" s="11">
        <v>-84823.900000000009</v>
      </c>
      <c r="N1158" s="11">
        <v>-113358.7</v>
      </c>
      <c r="O1158" s="11">
        <v>-93625.35</v>
      </c>
      <c r="P1158" s="11">
        <v>-74287.150000000009</v>
      </c>
      <c r="Q1158" s="11">
        <v>-54065.9</v>
      </c>
      <c r="R1158" s="11">
        <v>-32529.7</v>
      </c>
      <c r="S1158" s="11">
        <v>-23577.75</v>
      </c>
      <c r="T1158" s="6">
        <f t="shared" si="40"/>
        <v>-108029.00208333331</v>
      </c>
      <c r="U1158" s="1">
        <v>22</v>
      </c>
      <c r="V1158" t="s">
        <v>903</v>
      </c>
      <c r="W1158">
        <v>19</v>
      </c>
      <c r="X1158" t="s">
        <v>903</v>
      </c>
      <c r="Y1158" s="1">
        <v>0</v>
      </c>
      <c r="Z1158" s="1">
        <v>0</v>
      </c>
      <c r="AA1158" s="26" t="str">
        <f t="shared" si="41"/>
        <v>22.0.0</v>
      </c>
    </row>
    <row r="1159" spans="2:27" hidden="1" x14ac:dyDescent="0.2">
      <c r="B1159" t="s">
        <v>857</v>
      </c>
      <c r="C1159" t="s">
        <v>7</v>
      </c>
      <c r="D1159" t="s">
        <v>5</v>
      </c>
      <c r="E1159" t="s">
        <v>858</v>
      </c>
      <c r="F1159" t="s">
        <v>3632</v>
      </c>
      <c r="G1159" s="11">
        <v>-473397.2</v>
      </c>
      <c r="H1159" s="11">
        <v>-462877.25</v>
      </c>
      <c r="I1159" s="11">
        <v>-452357.3</v>
      </c>
      <c r="J1159" s="11">
        <v>-441837.35000000003</v>
      </c>
      <c r="K1159" s="11">
        <v>-431317.4</v>
      </c>
      <c r="L1159" s="11">
        <v>-420797.45</v>
      </c>
      <c r="M1159" s="11">
        <v>-410277.5</v>
      </c>
      <c r="N1159" s="11">
        <v>-399757.55</v>
      </c>
      <c r="O1159" s="11">
        <v>-389237.60000000003</v>
      </c>
      <c r="P1159" s="11">
        <v>-378717.65</v>
      </c>
      <c r="Q1159" s="11">
        <v>-368197.7</v>
      </c>
      <c r="R1159" s="11">
        <v>-357677.75</v>
      </c>
      <c r="S1159" s="11">
        <v>-347157.8</v>
      </c>
      <c r="T1159" s="6">
        <f t="shared" si="40"/>
        <v>-410277.5</v>
      </c>
      <c r="U1159" s="1">
        <v>22</v>
      </c>
      <c r="V1159" t="s">
        <v>903</v>
      </c>
      <c r="W1159">
        <v>19</v>
      </c>
      <c r="X1159" t="s">
        <v>903</v>
      </c>
      <c r="Y1159" s="1">
        <v>0</v>
      </c>
      <c r="Z1159" s="1">
        <v>0</v>
      </c>
      <c r="AA1159" s="26" t="str">
        <f t="shared" si="41"/>
        <v>22.0.0</v>
      </c>
    </row>
    <row r="1160" spans="2:27" hidden="1" x14ac:dyDescent="0.2">
      <c r="B1160" t="s">
        <v>857</v>
      </c>
      <c r="C1160" t="s">
        <v>7</v>
      </c>
      <c r="D1160" t="s">
        <v>6</v>
      </c>
      <c r="E1160" t="s">
        <v>858</v>
      </c>
      <c r="F1160" t="s">
        <v>3633</v>
      </c>
      <c r="G1160" s="11">
        <v>-947268.70000000007</v>
      </c>
      <c r="H1160" s="11">
        <v>-927533.6</v>
      </c>
      <c r="I1160" s="11">
        <v>-907798.5</v>
      </c>
      <c r="J1160" s="11">
        <v>-888063.4</v>
      </c>
      <c r="K1160" s="11">
        <v>-868328.3</v>
      </c>
      <c r="L1160" s="11">
        <v>-848593.20000000007</v>
      </c>
      <c r="M1160" s="11">
        <v>-828858.1</v>
      </c>
      <c r="N1160" s="11">
        <v>-809123</v>
      </c>
      <c r="O1160" s="11">
        <v>-789387.9</v>
      </c>
      <c r="P1160" s="11">
        <v>-769652.8</v>
      </c>
      <c r="Q1160" s="11">
        <v>-749917.70000000007</v>
      </c>
      <c r="R1160" s="11">
        <v>-730182.6</v>
      </c>
      <c r="S1160" s="11">
        <v>-710447.5</v>
      </c>
      <c r="T1160" s="6">
        <f t="shared" si="40"/>
        <v>-828858.1</v>
      </c>
      <c r="U1160" s="1">
        <v>22</v>
      </c>
      <c r="V1160" t="s">
        <v>903</v>
      </c>
      <c r="W1160">
        <v>19</v>
      </c>
      <c r="X1160" t="s">
        <v>903</v>
      </c>
      <c r="Y1160" s="1">
        <v>0</v>
      </c>
      <c r="Z1160" s="1">
        <v>0</v>
      </c>
      <c r="AA1160" s="26" t="str">
        <f t="shared" si="41"/>
        <v>22.0.0</v>
      </c>
    </row>
    <row r="1161" spans="2:27" hidden="1" x14ac:dyDescent="0.2">
      <c r="B1161" t="s">
        <v>859</v>
      </c>
      <c r="C1161" t="s">
        <v>7</v>
      </c>
      <c r="D1161" t="s">
        <v>5</v>
      </c>
      <c r="E1161" t="s">
        <v>860</v>
      </c>
      <c r="F1161" t="s">
        <v>3634</v>
      </c>
      <c r="G1161" s="11">
        <v>175000.32000000001</v>
      </c>
      <c r="H1161" s="11">
        <v>175000.32000000001</v>
      </c>
      <c r="I1161" s="11">
        <v>175000.32000000001</v>
      </c>
      <c r="J1161" s="11">
        <v>175000.32000000001</v>
      </c>
      <c r="K1161" s="11">
        <v>175000.32000000001</v>
      </c>
      <c r="L1161" s="11">
        <v>175000.32000000001</v>
      </c>
      <c r="M1161" s="11">
        <v>175000.32000000001</v>
      </c>
      <c r="N1161" s="11">
        <v>175000.32000000001</v>
      </c>
      <c r="O1161" s="11">
        <v>175000.32000000001</v>
      </c>
      <c r="P1161" s="11">
        <v>175000.32000000001</v>
      </c>
      <c r="Q1161" s="11">
        <v>175000.32000000001</v>
      </c>
      <c r="R1161" s="11">
        <v>175000.32000000001</v>
      </c>
      <c r="S1161" s="11">
        <v>175000.32000000001</v>
      </c>
      <c r="T1161" s="6">
        <f t="shared" si="40"/>
        <v>175000.32000000004</v>
      </c>
      <c r="U1161" s="1">
        <v>22</v>
      </c>
      <c r="V1161" t="s">
        <v>903</v>
      </c>
      <c r="W1161">
        <v>19</v>
      </c>
      <c r="X1161" t="s">
        <v>903</v>
      </c>
      <c r="Y1161" s="1">
        <v>0</v>
      </c>
      <c r="Z1161" s="1">
        <v>0</v>
      </c>
      <c r="AA1161" s="26" t="str">
        <f t="shared" si="41"/>
        <v>22.0.0</v>
      </c>
    </row>
    <row r="1162" spans="2:27" hidden="1" x14ac:dyDescent="0.2">
      <c r="B1162" t="s">
        <v>859</v>
      </c>
      <c r="C1162" t="s">
        <v>7</v>
      </c>
      <c r="D1162" t="s">
        <v>6</v>
      </c>
      <c r="E1162" t="s">
        <v>860</v>
      </c>
      <c r="F1162" t="s">
        <v>3635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0</v>
      </c>
      <c r="R1162" s="11">
        <v>0</v>
      </c>
      <c r="S1162" s="11">
        <v>0</v>
      </c>
      <c r="T1162" s="6">
        <f t="shared" si="40"/>
        <v>0</v>
      </c>
      <c r="U1162" s="1"/>
      <c r="V1162" t="s">
        <v>903</v>
      </c>
      <c r="W1162">
        <v>19</v>
      </c>
      <c r="X1162" t="s">
        <v>903</v>
      </c>
      <c r="Y1162" s="1"/>
      <c r="Z1162" s="1"/>
      <c r="AA1162" s="26"/>
    </row>
    <row r="1163" spans="2:27" hidden="1" x14ac:dyDescent="0.2">
      <c r="B1163" t="s">
        <v>1517</v>
      </c>
      <c r="C1163" t="s">
        <v>7</v>
      </c>
      <c r="D1163" t="s">
        <v>5</v>
      </c>
      <c r="E1163" t="s">
        <v>1518</v>
      </c>
      <c r="F1163" t="s">
        <v>3636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6">
        <f t="shared" si="40"/>
        <v>0</v>
      </c>
      <c r="U1163" s="1"/>
      <c r="V1163" t="s">
        <v>903</v>
      </c>
      <c r="W1163">
        <v>19</v>
      </c>
      <c r="X1163" t="s">
        <v>903</v>
      </c>
      <c r="Y1163" s="1"/>
      <c r="Z1163" s="1"/>
      <c r="AA1163" s="26"/>
    </row>
    <row r="1164" spans="2:27" hidden="1" x14ac:dyDescent="0.2">
      <c r="B1164" t="s">
        <v>861</v>
      </c>
      <c r="C1164" t="s">
        <v>7</v>
      </c>
      <c r="D1164" t="s">
        <v>5</v>
      </c>
      <c r="E1164" t="s">
        <v>862</v>
      </c>
      <c r="F1164" t="s">
        <v>3637</v>
      </c>
      <c r="G1164" s="11">
        <v>-801002.06</v>
      </c>
      <c r="H1164" s="11">
        <v>-827484.46</v>
      </c>
      <c r="I1164" s="11">
        <v>-787520.06</v>
      </c>
      <c r="J1164" s="11">
        <v>-805581.81</v>
      </c>
      <c r="K1164" s="11">
        <v>-762209.81</v>
      </c>
      <c r="L1164" s="11">
        <v>-931060.31</v>
      </c>
      <c r="M1164" s="11">
        <v>-891484.41</v>
      </c>
      <c r="N1164" s="11">
        <v>-889958.76</v>
      </c>
      <c r="O1164" s="11">
        <v>-878330.01</v>
      </c>
      <c r="P1164" s="11">
        <v>-920728.31</v>
      </c>
      <c r="Q1164" s="11">
        <v>-915370.86</v>
      </c>
      <c r="R1164" s="11">
        <v>-898043.06</v>
      </c>
      <c r="S1164" s="11">
        <v>-967023.86</v>
      </c>
      <c r="T1164" s="6">
        <f t="shared" si="40"/>
        <v>-865982.06833333336</v>
      </c>
      <c r="U1164" s="1">
        <v>22</v>
      </c>
      <c r="V1164" t="s">
        <v>903</v>
      </c>
      <c r="W1164">
        <v>19</v>
      </c>
      <c r="X1164" t="s">
        <v>903</v>
      </c>
      <c r="Y1164" s="1">
        <v>0</v>
      </c>
      <c r="Z1164" s="1">
        <v>0</v>
      </c>
      <c r="AA1164" s="26" t="str">
        <f t="shared" si="41"/>
        <v>22.0.0</v>
      </c>
    </row>
    <row r="1165" spans="2:27" hidden="1" x14ac:dyDescent="0.2">
      <c r="B1165" t="s">
        <v>861</v>
      </c>
      <c r="C1165" t="s">
        <v>7</v>
      </c>
      <c r="D1165" t="s">
        <v>6</v>
      </c>
      <c r="E1165" t="s">
        <v>862</v>
      </c>
      <c r="F1165" t="s">
        <v>3638</v>
      </c>
      <c r="G1165" s="11">
        <v>-1408336.3</v>
      </c>
      <c r="H1165" s="11">
        <v>-1379936.95</v>
      </c>
      <c r="I1165" s="11">
        <v>-1351537.6</v>
      </c>
      <c r="J1165" s="11">
        <v>-1323138.25</v>
      </c>
      <c r="K1165" s="11">
        <v>-1294738.8999999999</v>
      </c>
      <c r="L1165" s="11">
        <v>-1266339.55</v>
      </c>
      <c r="M1165" s="11">
        <v>-1237940.2</v>
      </c>
      <c r="N1165" s="11">
        <v>-1209540.8500000001</v>
      </c>
      <c r="O1165" s="11">
        <v>-1181141.5</v>
      </c>
      <c r="P1165" s="11">
        <v>-1152742.1499999999</v>
      </c>
      <c r="Q1165" s="11">
        <v>-1124342.8</v>
      </c>
      <c r="R1165" s="11">
        <v>-1095943.45</v>
      </c>
      <c r="S1165" s="11">
        <v>-1067544.1000000001</v>
      </c>
      <c r="T1165" s="6">
        <f t="shared" si="40"/>
        <v>-1237940.2</v>
      </c>
      <c r="U1165" s="1">
        <v>22</v>
      </c>
      <c r="V1165" t="s">
        <v>903</v>
      </c>
      <c r="W1165">
        <v>19</v>
      </c>
      <c r="X1165" t="s">
        <v>903</v>
      </c>
      <c r="Y1165" s="1">
        <v>0</v>
      </c>
      <c r="Z1165" s="1">
        <v>0</v>
      </c>
      <c r="AA1165" s="26" t="str">
        <f t="shared" si="41"/>
        <v>22.0.0</v>
      </c>
    </row>
    <row r="1166" spans="2:27" hidden="1" x14ac:dyDescent="0.2">
      <c r="B1166" t="s">
        <v>863</v>
      </c>
      <c r="C1166" t="s">
        <v>7</v>
      </c>
      <c r="D1166" t="s">
        <v>5</v>
      </c>
      <c r="E1166" t="s">
        <v>864</v>
      </c>
      <c r="F1166" t="s">
        <v>3639</v>
      </c>
      <c r="G1166" s="11">
        <v>1797673.87</v>
      </c>
      <c r="H1166" s="11">
        <v>1799076.32</v>
      </c>
      <c r="I1166" s="11">
        <v>1765671.97</v>
      </c>
      <c r="J1166" s="11">
        <v>1869110.62</v>
      </c>
      <c r="K1166" s="11">
        <v>1913129.07</v>
      </c>
      <c r="L1166" s="11">
        <v>1913964.87</v>
      </c>
      <c r="M1166" s="11">
        <v>1851574.22</v>
      </c>
      <c r="N1166" s="11">
        <v>1276872.1200000001</v>
      </c>
      <c r="O1166" s="11">
        <v>880799.52</v>
      </c>
      <c r="P1166" s="11">
        <v>33578.67</v>
      </c>
      <c r="Q1166" s="11">
        <v>-285879.63</v>
      </c>
      <c r="R1166" s="11">
        <v>-797740.63</v>
      </c>
      <c r="S1166" s="11">
        <v>-1772832.58</v>
      </c>
      <c r="T1166" s="6">
        <f t="shared" si="40"/>
        <v>1019381.4804166666</v>
      </c>
      <c r="U1166" s="1">
        <v>22</v>
      </c>
      <c r="V1166" t="s">
        <v>903</v>
      </c>
      <c r="W1166">
        <v>19</v>
      </c>
      <c r="X1166" t="s">
        <v>903</v>
      </c>
      <c r="Y1166" s="1">
        <v>0</v>
      </c>
      <c r="Z1166" s="1">
        <v>0</v>
      </c>
      <c r="AA1166" s="26" t="str">
        <f t="shared" si="41"/>
        <v>22.0.0</v>
      </c>
    </row>
    <row r="1167" spans="2:27" hidden="1" x14ac:dyDescent="0.2">
      <c r="B1167" t="s">
        <v>865</v>
      </c>
      <c r="C1167" t="s">
        <v>7</v>
      </c>
      <c r="D1167" t="s">
        <v>4</v>
      </c>
      <c r="E1167" t="s">
        <v>866</v>
      </c>
      <c r="F1167" t="s">
        <v>3640</v>
      </c>
      <c r="G1167" s="11">
        <v>-11652837.9</v>
      </c>
      <c r="H1167" s="11">
        <v>-12673735.880000001</v>
      </c>
      <c r="I1167" s="11">
        <v>-12647950.050000001</v>
      </c>
      <c r="J1167" s="11">
        <v>-12622164.220000001</v>
      </c>
      <c r="K1167" s="11">
        <v>-12596378.390000001</v>
      </c>
      <c r="L1167" s="11">
        <v>-12570592.560000001</v>
      </c>
      <c r="M1167" s="11">
        <v>-12544806.73</v>
      </c>
      <c r="N1167" s="11">
        <v>-12519020.9</v>
      </c>
      <c r="O1167" s="11">
        <v>-12493235.07</v>
      </c>
      <c r="P1167" s="11">
        <v>-12467449.24</v>
      </c>
      <c r="Q1167" s="11">
        <v>-12441663.41</v>
      </c>
      <c r="R1167" s="11">
        <v>-12415877.58</v>
      </c>
      <c r="S1167" s="11">
        <v>-12390091.75</v>
      </c>
      <c r="T1167" s="6">
        <f t="shared" si="40"/>
        <v>-12501194.904583333</v>
      </c>
      <c r="U1167" s="1">
        <v>22</v>
      </c>
      <c r="V1167" t="s">
        <v>903</v>
      </c>
      <c r="W1167">
        <v>19</v>
      </c>
      <c r="X1167" t="s">
        <v>903</v>
      </c>
      <c r="Y1167" s="1">
        <v>0</v>
      </c>
      <c r="Z1167" s="1">
        <v>0</v>
      </c>
      <c r="AA1167" s="26" t="str">
        <f t="shared" si="41"/>
        <v>22.0.0</v>
      </c>
    </row>
    <row r="1168" spans="2:27" hidden="1" x14ac:dyDescent="0.2">
      <c r="B1168" t="s">
        <v>865</v>
      </c>
      <c r="C1168" t="s">
        <v>7</v>
      </c>
      <c r="D1168" t="s">
        <v>5</v>
      </c>
      <c r="E1168" t="s">
        <v>866</v>
      </c>
      <c r="F1168" t="s">
        <v>3641</v>
      </c>
      <c r="G1168" s="11">
        <v>-84019.56</v>
      </c>
      <c r="H1168" s="11">
        <v>-83116.13</v>
      </c>
      <c r="I1168" s="11">
        <v>-82212.7</v>
      </c>
      <c r="J1168" s="11">
        <v>-81309.27</v>
      </c>
      <c r="K1168" s="11">
        <v>-80405.84</v>
      </c>
      <c r="L1168" s="11">
        <v>-79502.41</v>
      </c>
      <c r="M1168" s="11">
        <v>-78598.98</v>
      </c>
      <c r="N1168" s="11">
        <v>-77695.55</v>
      </c>
      <c r="O1168" s="11">
        <v>-76792.12</v>
      </c>
      <c r="P1168" s="11">
        <v>-75888.69</v>
      </c>
      <c r="Q1168" s="11">
        <v>-74985.259999999995</v>
      </c>
      <c r="R1168" s="11">
        <v>-74081.83</v>
      </c>
      <c r="S1168" s="11">
        <v>-73178.400000000009</v>
      </c>
      <c r="T1168" s="6">
        <f t="shared" si="40"/>
        <v>-78598.98000000001</v>
      </c>
      <c r="U1168" s="1">
        <v>22</v>
      </c>
      <c r="V1168" t="s">
        <v>903</v>
      </c>
      <c r="W1168">
        <v>19</v>
      </c>
      <c r="X1168" t="s">
        <v>903</v>
      </c>
      <c r="Y1168" s="1">
        <v>0</v>
      </c>
      <c r="Z1168" s="1">
        <v>0</v>
      </c>
      <c r="AA1168" s="26" t="str">
        <f t="shared" si="41"/>
        <v>22.0.0</v>
      </c>
    </row>
    <row r="1169" spans="2:27" hidden="1" x14ac:dyDescent="0.2">
      <c r="B1169" t="s">
        <v>865</v>
      </c>
      <c r="C1169" t="s">
        <v>7</v>
      </c>
      <c r="D1169" t="s">
        <v>6</v>
      </c>
      <c r="E1169" t="s">
        <v>866</v>
      </c>
      <c r="F1169" t="s">
        <v>3642</v>
      </c>
      <c r="G1169" s="11">
        <v>-421495.24</v>
      </c>
      <c r="H1169" s="11">
        <v>-417058.46</v>
      </c>
      <c r="I1169" s="11">
        <v>-412621.68</v>
      </c>
      <c r="J1169" s="11">
        <v>-408184.9</v>
      </c>
      <c r="K1169" s="11">
        <v>-403748.12</v>
      </c>
      <c r="L1169" s="11">
        <v>-399311.34</v>
      </c>
      <c r="M1169" s="11">
        <v>-394874.56</v>
      </c>
      <c r="N1169" s="11">
        <v>-390437.78</v>
      </c>
      <c r="O1169" s="11">
        <v>-386001</v>
      </c>
      <c r="P1169" s="11">
        <v>-291938.22000000003</v>
      </c>
      <c r="Q1169" s="11">
        <v>-377127.44</v>
      </c>
      <c r="R1169" s="11">
        <v>-372690.66000000003</v>
      </c>
      <c r="S1169" s="11">
        <v>-368253.88</v>
      </c>
      <c r="T1169" s="6">
        <f t="shared" si="40"/>
        <v>-387405.72666666663</v>
      </c>
      <c r="U1169" s="1">
        <v>22</v>
      </c>
      <c r="V1169" t="s">
        <v>903</v>
      </c>
      <c r="W1169">
        <v>19</v>
      </c>
      <c r="X1169" t="s">
        <v>903</v>
      </c>
      <c r="Y1169" s="1">
        <v>0</v>
      </c>
      <c r="Z1169" s="1">
        <v>0</v>
      </c>
      <c r="AA1169" s="26" t="str">
        <f t="shared" si="41"/>
        <v>22.0.0</v>
      </c>
    </row>
    <row r="1170" spans="2:27" hidden="1" x14ac:dyDescent="0.2">
      <c r="B1170" t="s">
        <v>1519</v>
      </c>
      <c r="C1170" t="s">
        <v>9</v>
      </c>
      <c r="D1170" t="s">
        <v>4</v>
      </c>
      <c r="E1170" t="s">
        <v>1313</v>
      </c>
      <c r="F1170" t="s">
        <v>3643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0</v>
      </c>
      <c r="R1170" s="11">
        <v>0</v>
      </c>
      <c r="S1170" s="11">
        <v>0</v>
      </c>
      <c r="T1170" s="6">
        <f t="shared" si="40"/>
        <v>0</v>
      </c>
      <c r="U1170" s="1"/>
      <c r="V1170" t="s">
        <v>903</v>
      </c>
      <c r="W1170">
        <v>19</v>
      </c>
      <c r="X1170" t="s">
        <v>903</v>
      </c>
      <c r="Y1170" s="1"/>
      <c r="Z1170" s="1"/>
      <c r="AA1170" s="26"/>
    </row>
    <row r="1171" spans="2:27" hidden="1" x14ac:dyDescent="0.2">
      <c r="B1171" t="s">
        <v>1519</v>
      </c>
      <c r="C1171" t="s">
        <v>9</v>
      </c>
      <c r="D1171" t="s">
        <v>5</v>
      </c>
      <c r="E1171" t="s">
        <v>1313</v>
      </c>
      <c r="F1171" t="s">
        <v>3644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6">
        <f t="shared" si="40"/>
        <v>0</v>
      </c>
      <c r="U1171" s="1"/>
      <c r="V1171" t="s">
        <v>903</v>
      </c>
      <c r="W1171">
        <v>19</v>
      </c>
      <c r="X1171" t="s">
        <v>903</v>
      </c>
      <c r="Y1171" s="1"/>
      <c r="Z1171" s="1"/>
      <c r="AA1171" s="26"/>
    </row>
    <row r="1172" spans="2:27" hidden="1" x14ac:dyDescent="0.2">
      <c r="B1172" t="s">
        <v>1519</v>
      </c>
      <c r="C1172" t="s">
        <v>9</v>
      </c>
      <c r="D1172" t="s">
        <v>6</v>
      </c>
      <c r="E1172" t="s">
        <v>1313</v>
      </c>
      <c r="F1172" t="s">
        <v>3645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v>0</v>
      </c>
      <c r="R1172" s="11">
        <v>0</v>
      </c>
      <c r="S1172" s="11">
        <v>0</v>
      </c>
      <c r="T1172" s="6">
        <f t="shared" si="40"/>
        <v>0</v>
      </c>
      <c r="U1172" s="1"/>
      <c r="V1172" t="s">
        <v>903</v>
      </c>
      <c r="W1172">
        <v>19</v>
      </c>
      <c r="X1172" t="s">
        <v>903</v>
      </c>
      <c r="Y1172" s="1"/>
      <c r="Z1172" s="1"/>
      <c r="AA1172" s="26"/>
    </row>
    <row r="1173" spans="2:27" hidden="1" x14ac:dyDescent="0.2">
      <c r="B1173" t="s">
        <v>1520</v>
      </c>
      <c r="C1173" t="s">
        <v>7</v>
      </c>
      <c r="D1173" t="s">
        <v>5</v>
      </c>
      <c r="E1173" t="s">
        <v>1521</v>
      </c>
      <c r="F1173" t="s">
        <v>3646</v>
      </c>
      <c r="G1173" s="11">
        <v>0</v>
      </c>
      <c r="H1173" s="11">
        <v>0</v>
      </c>
      <c r="I1173" s="11">
        <v>0</v>
      </c>
      <c r="J1173" s="11">
        <v>0</v>
      </c>
      <c r="K1173" s="11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v>0</v>
      </c>
      <c r="R1173" s="11">
        <v>0</v>
      </c>
      <c r="S1173" s="11">
        <v>0</v>
      </c>
      <c r="T1173" s="6">
        <f t="shared" si="40"/>
        <v>0</v>
      </c>
      <c r="U1173" s="1"/>
      <c r="V1173" t="s">
        <v>903</v>
      </c>
      <c r="W1173">
        <v>19</v>
      </c>
      <c r="X1173" t="s">
        <v>903</v>
      </c>
      <c r="Y1173" s="1"/>
      <c r="Z1173" s="1"/>
      <c r="AA1173" s="26"/>
    </row>
    <row r="1174" spans="2:27" hidden="1" x14ac:dyDescent="0.2">
      <c r="B1174" t="s">
        <v>1520</v>
      </c>
      <c r="C1174" t="s">
        <v>7</v>
      </c>
      <c r="D1174" t="s">
        <v>6</v>
      </c>
      <c r="E1174" t="s">
        <v>1521</v>
      </c>
      <c r="F1174" t="s">
        <v>3647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  <c r="S1174" s="11">
        <v>0</v>
      </c>
      <c r="T1174" s="6">
        <f t="shared" si="40"/>
        <v>0</v>
      </c>
      <c r="U1174" s="1"/>
      <c r="V1174" t="s">
        <v>903</v>
      </c>
      <c r="W1174">
        <v>19</v>
      </c>
      <c r="X1174" t="s">
        <v>903</v>
      </c>
      <c r="Y1174" s="1"/>
      <c r="Z1174" s="1"/>
      <c r="AA1174" s="26"/>
    </row>
    <row r="1175" spans="2:27" hidden="1" x14ac:dyDescent="0.2">
      <c r="B1175" t="s">
        <v>867</v>
      </c>
      <c r="C1175" t="s">
        <v>7</v>
      </c>
      <c r="D1175" t="s">
        <v>5</v>
      </c>
      <c r="E1175" t="s">
        <v>450</v>
      </c>
      <c r="F1175" t="s">
        <v>3648</v>
      </c>
      <c r="G1175" s="11">
        <v>-60367.37</v>
      </c>
      <c r="H1175" s="11">
        <v>-119073.32</v>
      </c>
      <c r="I1175" s="11">
        <v>-122551.23</v>
      </c>
      <c r="J1175" s="11">
        <v>-83513.5</v>
      </c>
      <c r="K1175" s="11">
        <v>-61758.49</v>
      </c>
      <c r="L1175" s="11">
        <v>-31621.96</v>
      </c>
      <c r="M1175" s="11">
        <v>-7105.08</v>
      </c>
      <c r="N1175" s="11">
        <v>-7247.2300000000005</v>
      </c>
      <c r="O1175" s="11">
        <v>-2872.92</v>
      </c>
      <c r="P1175" s="11">
        <v>-17016.87</v>
      </c>
      <c r="Q1175" s="11">
        <v>-4876.13</v>
      </c>
      <c r="R1175" s="11">
        <v>4101.62</v>
      </c>
      <c r="S1175" s="11">
        <v>-56892.51</v>
      </c>
      <c r="T1175" s="6">
        <f t="shared" si="40"/>
        <v>-42680.42083333333</v>
      </c>
      <c r="U1175" s="1">
        <v>22</v>
      </c>
      <c r="V1175" t="s">
        <v>903</v>
      </c>
      <c r="W1175">
        <v>19</v>
      </c>
      <c r="X1175" t="s">
        <v>903</v>
      </c>
      <c r="Y1175" s="1">
        <v>0</v>
      </c>
      <c r="Z1175" s="1">
        <v>0</v>
      </c>
      <c r="AA1175" s="26" t="str">
        <f t="shared" si="41"/>
        <v>22.0.0</v>
      </c>
    </row>
    <row r="1176" spans="2:27" hidden="1" x14ac:dyDescent="0.2">
      <c r="B1176" t="s">
        <v>867</v>
      </c>
      <c r="C1176" t="s">
        <v>7</v>
      </c>
      <c r="D1176" t="s">
        <v>6</v>
      </c>
      <c r="E1176" t="s">
        <v>450</v>
      </c>
      <c r="F1176" t="s">
        <v>3649</v>
      </c>
      <c r="G1176" s="11">
        <v>-128914.69</v>
      </c>
      <c r="H1176" s="11">
        <v>-270653.82</v>
      </c>
      <c r="I1176" s="11">
        <v>-329052.49</v>
      </c>
      <c r="J1176" s="11">
        <v>-266661.07</v>
      </c>
      <c r="K1176" s="11">
        <v>-214188.19</v>
      </c>
      <c r="L1176" s="11">
        <v>-166864.26</v>
      </c>
      <c r="M1176" s="11">
        <v>-129144</v>
      </c>
      <c r="N1176" s="11">
        <v>-134894.08000000002</v>
      </c>
      <c r="O1176" s="11">
        <v>-212644.78</v>
      </c>
      <c r="P1176" s="11">
        <v>-264143.75</v>
      </c>
      <c r="Q1176" s="11">
        <v>-268991.68</v>
      </c>
      <c r="R1176" s="11">
        <v>-272675.49</v>
      </c>
      <c r="S1176" s="11">
        <v>-330138.14</v>
      </c>
      <c r="T1176" s="6">
        <f t="shared" si="40"/>
        <v>-229953.3354166667</v>
      </c>
      <c r="U1176" s="1">
        <v>22</v>
      </c>
      <c r="V1176" t="s">
        <v>903</v>
      </c>
      <c r="W1176">
        <v>19</v>
      </c>
      <c r="X1176" t="s">
        <v>903</v>
      </c>
      <c r="Y1176" s="1">
        <v>0</v>
      </c>
      <c r="Z1176" s="1">
        <v>0</v>
      </c>
      <c r="AA1176" s="26" t="str">
        <f t="shared" si="41"/>
        <v>22.0.0</v>
      </c>
    </row>
    <row r="1177" spans="2:27" hidden="1" x14ac:dyDescent="0.2">
      <c r="B1177" t="s">
        <v>1029</v>
      </c>
      <c r="C1177" t="s">
        <v>7</v>
      </c>
      <c r="D1177" t="s">
        <v>4</v>
      </c>
      <c r="E1177" t="s">
        <v>983</v>
      </c>
      <c r="F1177" t="s">
        <v>3650</v>
      </c>
      <c r="G1177" s="11">
        <v>552135.94000000006</v>
      </c>
      <c r="H1177" s="11">
        <v>532416.80000000005</v>
      </c>
      <c r="I1177" s="11">
        <v>1064833.6000000001</v>
      </c>
      <c r="J1177" s="11">
        <v>1064833.6000000001</v>
      </c>
      <c r="K1177" s="11">
        <v>1064833.6000000001</v>
      </c>
      <c r="L1177" s="11">
        <v>1064833.6000000001</v>
      </c>
      <c r="M1177" s="11">
        <v>1064833.6000000001</v>
      </c>
      <c r="N1177" s="11">
        <v>1064833.6000000001</v>
      </c>
      <c r="O1177" s="11">
        <v>1064833.6000000001</v>
      </c>
      <c r="P1177" s="11">
        <v>1064833.6000000001</v>
      </c>
      <c r="Q1177" s="11">
        <v>1064833.6000000001</v>
      </c>
      <c r="R1177" s="11">
        <v>1064833.6000000001</v>
      </c>
      <c r="S1177" s="11">
        <v>1064833.6000000001</v>
      </c>
      <c r="T1177" s="6">
        <f t="shared" si="40"/>
        <v>999103.13083333324</v>
      </c>
      <c r="U1177" s="1">
        <v>47</v>
      </c>
      <c r="V1177" t="s">
        <v>903</v>
      </c>
      <c r="W1177">
        <v>19</v>
      </c>
      <c r="X1177" t="s">
        <v>903</v>
      </c>
      <c r="Y1177" s="1">
        <v>0</v>
      </c>
      <c r="Z1177" s="1">
        <v>0</v>
      </c>
      <c r="AA1177" s="26" t="str">
        <f t="shared" si="41"/>
        <v>47.0.0</v>
      </c>
    </row>
    <row r="1178" spans="2:27" hidden="1" x14ac:dyDescent="0.2">
      <c r="B1178" t="s">
        <v>1029</v>
      </c>
      <c r="C1178" t="s">
        <v>7</v>
      </c>
      <c r="D1178" t="s">
        <v>6</v>
      </c>
      <c r="E1178" t="s">
        <v>983</v>
      </c>
      <c r="F1178" t="s">
        <v>3651</v>
      </c>
      <c r="G1178" s="11">
        <v>0</v>
      </c>
      <c r="H1178" s="11">
        <v>0</v>
      </c>
      <c r="I1178" s="11">
        <v>0</v>
      </c>
      <c r="J1178" s="11">
        <v>-19719.14</v>
      </c>
      <c r="K1178" s="11">
        <v>-39438.28</v>
      </c>
      <c r="L1178" s="11">
        <v>-59157.42</v>
      </c>
      <c r="M1178" s="11">
        <v>-78876.56</v>
      </c>
      <c r="N1178" s="11">
        <v>-98595.7</v>
      </c>
      <c r="O1178" s="11">
        <v>-118314.84</v>
      </c>
      <c r="P1178" s="11">
        <v>-138033.98000000001</v>
      </c>
      <c r="Q1178" s="11">
        <v>-157753.12</v>
      </c>
      <c r="R1178" s="11">
        <v>-177472.26</v>
      </c>
      <c r="S1178" s="11">
        <v>-197191.4</v>
      </c>
      <c r="T1178" s="6">
        <f t="shared" si="40"/>
        <v>-82163.083333333328</v>
      </c>
      <c r="U1178" s="1">
        <v>47</v>
      </c>
      <c r="V1178" t="s">
        <v>903</v>
      </c>
      <c r="W1178">
        <v>19</v>
      </c>
      <c r="X1178" t="s">
        <v>903</v>
      </c>
      <c r="Y1178" s="1">
        <v>0</v>
      </c>
      <c r="Z1178" s="1">
        <v>0</v>
      </c>
      <c r="AA1178" s="26" t="str">
        <f t="shared" si="41"/>
        <v>47.0.0</v>
      </c>
    </row>
    <row r="1179" spans="2:27" hidden="1" x14ac:dyDescent="0.2">
      <c r="B1179" t="s">
        <v>868</v>
      </c>
      <c r="C1179" t="s">
        <v>13</v>
      </c>
      <c r="D1179" t="s">
        <v>13</v>
      </c>
      <c r="E1179" t="s">
        <v>869</v>
      </c>
      <c r="F1179" t="s">
        <v>3652</v>
      </c>
      <c r="G1179" s="11">
        <v>-10752543.109999999</v>
      </c>
      <c r="H1179" s="11">
        <v>-10329437.48</v>
      </c>
      <c r="I1179" s="11">
        <v>-9903411.6600000001</v>
      </c>
      <c r="J1179" s="11">
        <v>-9474383.6699999999</v>
      </c>
      <c r="K1179" s="11">
        <v>-9042340.3000000007</v>
      </c>
      <c r="L1179" s="11">
        <v>-8607303.9600000009</v>
      </c>
      <c r="M1179" s="11">
        <v>-8174978.6200000001</v>
      </c>
      <c r="N1179" s="11">
        <v>-7733805.5</v>
      </c>
      <c r="O1179" s="11">
        <v>-7289566.9100000001</v>
      </c>
      <c r="P1179" s="11">
        <v>-6841996.6500000004</v>
      </c>
      <c r="Q1179" s="11">
        <v>-6391498.8300000001</v>
      </c>
      <c r="R1179" s="11">
        <v>-5937862.1799999997</v>
      </c>
      <c r="S1179" s="11">
        <v>-5484004.2699999996</v>
      </c>
      <c r="T1179" s="6">
        <f t="shared" si="40"/>
        <v>-8153738.2874999987</v>
      </c>
      <c r="U1179" s="1">
        <v>47</v>
      </c>
      <c r="V1179" t="s">
        <v>903</v>
      </c>
      <c r="W1179">
        <v>19</v>
      </c>
      <c r="X1179" t="s">
        <v>903</v>
      </c>
      <c r="Y1179" s="1">
        <v>0</v>
      </c>
      <c r="Z1179" s="1">
        <v>0</v>
      </c>
      <c r="AA1179" s="26" t="str">
        <f t="shared" si="41"/>
        <v>47.0.0</v>
      </c>
    </row>
    <row r="1180" spans="2:27" hidden="1" x14ac:dyDescent="0.2">
      <c r="B1180" t="s">
        <v>870</v>
      </c>
      <c r="C1180" t="s">
        <v>7</v>
      </c>
      <c r="D1180" t="s">
        <v>6</v>
      </c>
      <c r="E1180" t="s">
        <v>871</v>
      </c>
      <c r="F1180" t="s">
        <v>3653</v>
      </c>
      <c r="G1180" s="11">
        <v>-75253</v>
      </c>
      <c r="H1180" s="11">
        <v>-75253</v>
      </c>
      <c r="I1180" s="11">
        <v>-75253</v>
      </c>
      <c r="J1180" s="11">
        <v>-75253</v>
      </c>
      <c r="K1180" s="11">
        <v>-75253</v>
      </c>
      <c r="L1180" s="11">
        <v>-75253</v>
      </c>
      <c r="M1180" s="11">
        <v>-75253</v>
      </c>
      <c r="N1180" s="11">
        <v>-75253</v>
      </c>
      <c r="O1180" s="11">
        <v>-75253</v>
      </c>
      <c r="P1180" s="11">
        <v>-119331</v>
      </c>
      <c r="Q1180" s="11">
        <v>-75253</v>
      </c>
      <c r="R1180" s="11">
        <v>-75253</v>
      </c>
      <c r="S1180" s="11">
        <v>-75253</v>
      </c>
      <c r="T1180" s="6">
        <f t="shared" si="40"/>
        <v>-78926.166666666672</v>
      </c>
      <c r="U1180" s="1">
        <v>25</v>
      </c>
      <c r="V1180" t="s">
        <v>903</v>
      </c>
      <c r="W1180">
        <v>19</v>
      </c>
      <c r="X1180" t="s">
        <v>903</v>
      </c>
      <c r="Y1180" s="1">
        <v>0</v>
      </c>
      <c r="Z1180" s="1">
        <v>0</v>
      </c>
      <c r="AA1180" s="26" t="str">
        <f t="shared" si="41"/>
        <v>25.0.0</v>
      </c>
    </row>
    <row r="1181" spans="2:27" hidden="1" x14ac:dyDescent="0.2">
      <c r="B1181" t="s">
        <v>870</v>
      </c>
      <c r="C1181" t="s">
        <v>9</v>
      </c>
      <c r="D1181" t="s">
        <v>12</v>
      </c>
      <c r="E1181" t="s">
        <v>871</v>
      </c>
      <c r="F1181" t="s">
        <v>3654</v>
      </c>
      <c r="G1181" s="11">
        <v>-737427.9</v>
      </c>
      <c r="H1181" s="11">
        <v>-671521.35</v>
      </c>
      <c r="I1181" s="11">
        <v>-658142.92000000004</v>
      </c>
      <c r="J1181" s="11">
        <v>-659899.82999999996</v>
      </c>
      <c r="K1181" s="11">
        <v>-689029.81</v>
      </c>
      <c r="L1181" s="11">
        <v>-705264.83</v>
      </c>
      <c r="M1181" s="11">
        <v>-728400.5</v>
      </c>
      <c r="N1181" s="11">
        <v>-740321.42</v>
      </c>
      <c r="O1181" s="11">
        <v>-764368.22</v>
      </c>
      <c r="P1181" s="11">
        <v>-798127.16</v>
      </c>
      <c r="Q1181" s="11">
        <v>-850575.45000000007</v>
      </c>
      <c r="R1181" s="11">
        <v>-860995.41</v>
      </c>
      <c r="S1181" s="11">
        <v>-814577.85</v>
      </c>
      <c r="T1181" s="6">
        <f t="shared" si="40"/>
        <v>-741887.48125000007</v>
      </c>
      <c r="U1181" s="1">
        <v>25</v>
      </c>
      <c r="V1181" t="s">
        <v>903</v>
      </c>
      <c r="W1181">
        <v>19</v>
      </c>
      <c r="X1181" t="s">
        <v>903</v>
      </c>
      <c r="Y1181" s="1">
        <v>0</v>
      </c>
      <c r="Z1181" s="1">
        <v>0</v>
      </c>
      <c r="AA1181" s="26" t="str">
        <f t="shared" si="41"/>
        <v>25.0.0</v>
      </c>
    </row>
    <row r="1182" spans="2:27" hidden="1" x14ac:dyDescent="0.2">
      <c r="B1182" t="s">
        <v>872</v>
      </c>
      <c r="C1182" t="s">
        <v>7</v>
      </c>
      <c r="D1182" t="s">
        <v>5</v>
      </c>
      <c r="E1182" t="s">
        <v>873</v>
      </c>
      <c r="F1182" t="s">
        <v>3655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  <c r="S1182" s="11">
        <v>0</v>
      </c>
      <c r="T1182" s="6">
        <f t="shared" si="40"/>
        <v>0</v>
      </c>
      <c r="U1182" s="1">
        <v>25</v>
      </c>
      <c r="V1182" t="s">
        <v>903</v>
      </c>
      <c r="W1182">
        <v>19</v>
      </c>
      <c r="X1182" t="s">
        <v>903</v>
      </c>
      <c r="Y1182" s="1">
        <v>0</v>
      </c>
      <c r="Z1182" s="1">
        <v>0</v>
      </c>
      <c r="AA1182" s="26" t="str">
        <f t="shared" si="41"/>
        <v>25.0.0</v>
      </c>
    </row>
    <row r="1183" spans="2:27" hidden="1" x14ac:dyDescent="0.2">
      <c r="B1183" t="s">
        <v>872</v>
      </c>
      <c r="C1183" t="s">
        <v>9</v>
      </c>
      <c r="D1183" t="s">
        <v>5</v>
      </c>
      <c r="E1183" t="s">
        <v>873</v>
      </c>
      <c r="F1183" t="s">
        <v>3656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6">
        <f t="shared" si="40"/>
        <v>0</v>
      </c>
      <c r="U1183" s="1"/>
      <c r="V1183" t="s">
        <v>903</v>
      </c>
      <c r="W1183">
        <v>19</v>
      </c>
      <c r="X1183" t="s">
        <v>903</v>
      </c>
      <c r="Y1183" s="1"/>
      <c r="Z1183" s="1"/>
      <c r="AA1183" s="26"/>
    </row>
    <row r="1184" spans="2:27" hidden="1" x14ac:dyDescent="0.2">
      <c r="B1184" t="s">
        <v>872</v>
      </c>
      <c r="C1184" t="s">
        <v>9</v>
      </c>
      <c r="D1184" t="s">
        <v>6</v>
      </c>
      <c r="E1184" t="s">
        <v>873</v>
      </c>
      <c r="F1184" t="s">
        <v>3657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6">
        <f t="shared" si="40"/>
        <v>0</v>
      </c>
      <c r="U1184" s="1">
        <v>25</v>
      </c>
      <c r="V1184" t="s">
        <v>903</v>
      </c>
      <c r="W1184">
        <v>19</v>
      </c>
      <c r="X1184" t="s">
        <v>903</v>
      </c>
      <c r="Y1184" s="1">
        <v>0</v>
      </c>
      <c r="Z1184" s="1">
        <v>0</v>
      </c>
      <c r="AA1184" s="26" t="str">
        <f t="shared" si="41"/>
        <v>25.0.0</v>
      </c>
    </row>
    <row r="1185" spans="2:27" hidden="1" x14ac:dyDescent="0.2">
      <c r="B1185" t="s">
        <v>874</v>
      </c>
      <c r="C1185" t="s">
        <v>13</v>
      </c>
      <c r="D1185" t="s">
        <v>13</v>
      </c>
      <c r="E1185" t="s">
        <v>456</v>
      </c>
      <c r="F1185" t="s">
        <v>3658</v>
      </c>
      <c r="G1185" s="11">
        <v>-22954085.57</v>
      </c>
      <c r="H1185" s="11">
        <v>-22954856.620000001</v>
      </c>
      <c r="I1185" s="11">
        <v>-22954856.620000001</v>
      </c>
      <c r="J1185" s="11">
        <v>-14858274.77</v>
      </c>
      <c r="K1185" s="11">
        <v>-14859930.970000001</v>
      </c>
      <c r="L1185" s="11">
        <v>-14859930.970000001</v>
      </c>
      <c r="M1185" s="11">
        <v>-21665829.370000001</v>
      </c>
      <c r="N1185" s="11">
        <v>-21664309.670000002</v>
      </c>
      <c r="O1185" s="11">
        <v>-21664309.670000002</v>
      </c>
      <c r="P1185" s="11">
        <v>-17116101.670000002</v>
      </c>
      <c r="Q1185" s="11">
        <v>-17116090.469999999</v>
      </c>
      <c r="R1185" s="11">
        <v>-17116090.469999999</v>
      </c>
      <c r="S1185" s="11">
        <v>-13305163.77</v>
      </c>
      <c r="T1185" s="6">
        <f t="shared" si="40"/>
        <v>-18746683.828333337</v>
      </c>
      <c r="U1185" s="1">
        <v>46</v>
      </c>
      <c r="V1185" t="s">
        <v>903</v>
      </c>
      <c r="W1185">
        <v>19</v>
      </c>
      <c r="X1185" t="s">
        <v>903</v>
      </c>
      <c r="Y1185" s="1">
        <v>0</v>
      </c>
      <c r="Z1185" s="1">
        <v>0</v>
      </c>
      <c r="AA1185" s="26" t="str">
        <f t="shared" si="41"/>
        <v>46.0.0</v>
      </c>
    </row>
    <row r="1186" spans="2:27" hidden="1" x14ac:dyDescent="0.2">
      <c r="B1186" t="s">
        <v>1030</v>
      </c>
      <c r="C1186" t="s">
        <v>13</v>
      </c>
      <c r="D1186" t="s">
        <v>13</v>
      </c>
      <c r="E1186" t="s">
        <v>1031</v>
      </c>
      <c r="F1186" t="s">
        <v>3659</v>
      </c>
      <c r="G1186" s="11">
        <v>2050651.29</v>
      </c>
      <c r="H1186" s="11">
        <v>4609218.97</v>
      </c>
      <c r="I1186" s="11">
        <v>4071379.78</v>
      </c>
      <c r="J1186" s="11">
        <v>4516278.4800000004</v>
      </c>
      <c r="K1186" s="11">
        <v>2366728.17</v>
      </c>
      <c r="L1186" s="11">
        <v>6065899.2699999996</v>
      </c>
      <c r="M1186" s="11">
        <v>7391825.2400000002</v>
      </c>
      <c r="N1186" s="11">
        <v>8681007.9199999999</v>
      </c>
      <c r="O1186" s="11">
        <v>8811629.8599999994</v>
      </c>
      <c r="P1186" s="11">
        <v>8647463.7799999993</v>
      </c>
      <c r="Q1186" s="11">
        <v>8002807.7400000002</v>
      </c>
      <c r="R1186" s="11">
        <v>9715019.5899999999</v>
      </c>
      <c r="S1186" s="11">
        <v>11740140.24</v>
      </c>
      <c r="T1186" s="6">
        <f t="shared" si="40"/>
        <v>6647887.880416668</v>
      </c>
      <c r="U1186" s="1">
        <v>46</v>
      </c>
      <c r="V1186" t="s">
        <v>903</v>
      </c>
      <c r="W1186">
        <v>19</v>
      </c>
      <c r="X1186" t="s">
        <v>903</v>
      </c>
      <c r="Y1186" s="1">
        <v>0</v>
      </c>
      <c r="Z1186" s="1">
        <v>0</v>
      </c>
      <c r="AA1186" s="26" t="str">
        <f t="shared" si="41"/>
        <v>46.0.0</v>
      </c>
    </row>
    <row r="1187" spans="2:27" hidden="1" x14ac:dyDescent="0.2">
      <c r="B1187" t="s">
        <v>1032</v>
      </c>
      <c r="C1187" t="s">
        <v>2</v>
      </c>
      <c r="D1187" t="s">
        <v>3</v>
      </c>
      <c r="E1187" t="s">
        <v>1033</v>
      </c>
      <c r="F1187" t="s">
        <v>3660</v>
      </c>
      <c r="G1187" s="11">
        <v>-309025.76</v>
      </c>
      <c r="H1187" s="11">
        <v>-309025.76</v>
      </c>
      <c r="I1187" s="11">
        <v>-309025.76</v>
      </c>
      <c r="J1187" s="11">
        <v>-309025.76</v>
      </c>
      <c r="K1187" s="11">
        <v>-309025.76</v>
      </c>
      <c r="L1187" s="11">
        <v>-309025.76</v>
      </c>
      <c r="M1187" s="11">
        <v>-309025.76</v>
      </c>
      <c r="N1187" s="11">
        <v>-309025.76</v>
      </c>
      <c r="O1187" s="11">
        <v>-309025.76</v>
      </c>
      <c r="P1187" s="11">
        <v>-309025.76</v>
      </c>
      <c r="Q1187" s="11">
        <v>-546394.76</v>
      </c>
      <c r="R1187" s="11">
        <v>-546394.76</v>
      </c>
      <c r="S1187" s="11">
        <v>-546394.76</v>
      </c>
      <c r="T1187" s="6">
        <f t="shared" si="40"/>
        <v>-358477.63499999995</v>
      </c>
      <c r="U1187" s="1">
        <v>22</v>
      </c>
      <c r="V1187" t="s">
        <v>903</v>
      </c>
      <c r="W1187">
        <v>19</v>
      </c>
      <c r="X1187" t="s">
        <v>903</v>
      </c>
      <c r="Y1187" s="1">
        <v>0</v>
      </c>
      <c r="Z1187" s="1">
        <v>0</v>
      </c>
      <c r="AA1187" s="26" t="str">
        <f t="shared" si="41"/>
        <v>22.0.0</v>
      </c>
    </row>
    <row r="1188" spans="2:27" hidden="1" x14ac:dyDescent="0.2">
      <c r="B1188" t="s">
        <v>1032</v>
      </c>
      <c r="C1188" t="s">
        <v>9</v>
      </c>
      <c r="D1188" t="s">
        <v>12</v>
      </c>
      <c r="E1188" t="s">
        <v>1033</v>
      </c>
      <c r="F1188" t="s">
        <v>3661</v>
      </c>
      <c r="G1188" s="11">
        <v>0</v>
      </c>
      <c r="H1188" s="11">
        <v>0</v>
      </c>
      <c r="I1188" s="11">
        <v>0</v>
      </c>
      <c r="J1188" s="11">
        <v>0</v>
      </c>
      <c r="K1188" s="11">
        <v>0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v>0</v>
      </c>
      <c r="R1188" s="11">
        <v>0</v>
      </c>
      <c r="S1188" s="11">
        <v>0</v>
      </c>
      <c r="T1188" s="6">
        <f t="shared" si="40"/>
        <v>0</v>
      </c>
      <c r="U1188" s="1"/>
      <c r="V1188" t="s">
        <v>903</v>
      </c>
      <c r="W1188">
        <v>19</v>
      </c>
      <c r="X1188" t="s">
        <v>903</v>
      </c>
      <c r="Y1188" s="1"/>
      <c r="Z1188" s="1"/>
      <c r="AA1188" s="26"/>
    </row>
    <row r="1189" spans="2:27" hidden="1" x14ac:dyDescent="0.2">
      <c r="B1189" t="s">
        <v>1032</v>
      </c>
      <c r="C1189" t="s">
        <v>13</v>
      </c>
      <c r="D1189" t="s">
        <v>13</v>
      </c>
      <c r="E1189" t="s">
        <v>1033</v>
      </c>
      <c r="F1189" t="s">
        <v>3662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-237369</v>
      </c>
      <c r="Q1189" s="11">
        <v>0</v>
      </c>
      <c r="R1189" s="11">
        <v>0</v>
      </c>
      <c r="S1189" s="11">
        <v>0</v>
      </c>
      <c r="T1189" s="6">
        <f t="shared" si="40"/>
        <v>-19780.75</v>
      </c>
      <c r="U1189" s="1">
        <v>22</v>
      </c>
      <c r="V1189" t="s">
        <v>903</v>
      </c>
      <c r="W1189">
        <v>19</v>
      </c>
      <c r="X1189" t="s">
        <v>903</v>
      </c>
      <c r="Y1189" s="1">
        <v>0</v>
      </c>
      <c r="Z1189" s="1">
        <v>0</v>
      </c>
      <c r="AA1189" s="26" t="str">
        <f t="shared" si="41"/>
        <v>22.0.0</v>
      </c>
    </row>
    <row r="1190" spans="2:27" hidden="1" x14ac:dyDescent="0.2">
      <c r="B1190" t="s">
        <v>1522</v>
      </c>
      <c r="C1190" t="s">
        <v>7</v>
      </c>
      <c r="D1190" t="s">
        <v>5</v>
      </c>
      <c r="E1190" t="s">
        <v>1523</v>
      </c>
      <c r="F1190" t="s">
        <v>3663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  <c r="T1190" s="6">
        <f t="shared" si="40"/>
        <v>0</v>
      </c>
      <c r="U1190" s="1"/>
      <c r="V1190" t="s">
        <v>903</v>
      </c>
      <c r="W1190">
        <v>19</v>
      </c>
      <c r="X1190" t="s">
        <v>903</v>
      </c>
      <c r="Y1190" s="1"/>
      <c r="Z1190" s="1"/>
      <c r="AA1190" s="26"/>
    </row>
    <row r="1191" spans="2:27" hidden="1" x14ac:dyDescent="0.2">
      <c r="B1191" t="s">
        <v>875</v>
      </c>
      <c r="C1191" t="s">
        <v>13</v>
      </c>
      <c r="D1191" t="s">
        <v>13</v>
      </c>
      <c r="E1191" t="s">
        <v>876</v>
      </c>
      <c r="F1191" t="s">
        <v>3664</v>
      </c>
      <c r="G1191" s="11">
        <v>-59813.4</v>
      </c>
      <c r="H1191" s="11">
        <v>-59813.4</v>
      </c>
      <c r="I1191" s="11">
        <v>-59813.4</v>
      </c>
      <c r="J1191" s="11">
        <v>-59813.4</v>
      </c>
      <c r="K1191" s="11">
        <v>-59813.4</v>
      </c>
      <c r="L1191" s="11">
        <v>-59813.4</v>
      </c>
      <c r="M1191" s="11">
        <v>-59813.4</v>
      </c>
      <c r="N1191" s="11">
        <v>-59813.4</v>
      </c>
      <c r="O1191" s="11">
        <v>-59813.4</v>
      </c>
      <c r="P1191" s="11">
        <v>-103432.40000000001</v>
      </c>
      <c r="Q1191" s="11">
        <v>-103432.40000000001</v>
      </c>
      <c r="R1191" s="11">
        <v>-103432.40000000001</v>
      </c>
      <c r="S1191" s="11">
        <v>-103432.40000000001</v>
      </c>
      <c r="T1191" s="6">
        <f t="shared" si="40"/>
        <v>-72535.608333333352</v>
      </c>
      <c r="U1191" s="1">
        <v>47</v>
      </c>
      <c r="V1191" t="s">
        <v>903</v>
      </c>
      <c r="W1191">
        <v>19</v>
      </c>
      <c r="X1191" t="s">
        <v>903</v>
      </c>
      <c r="Y1191" s="1">
        <v>0</v>
      </c>
      <c r="Z1191" s="1">
        <v>0</v>
      </c>
      <c r="AA1191" s="26" t="str">
        <f t="shared" si="41"/>
        <v>47.0.0</v>
      </c>
    </row>
    <row r="1192" spans="2:27" hidden="1" x14ac:dyDescent="0.2">
      <c r="B1192" t="s">
        <v>1034</v>
      </c>
      <c r="C1192" t="s">
        <v>7</v>
      </c>
      <c r="D1192" t="s">
        <v>6</v>
      </c>
      <c r="E1192" t="s">
        <v>1035</v>
      </c>
      <c r="F1192" t="s">
        <v>3665</v>
      </c>
      <c r="G1192" s="11">
        <v>28270.95</v>
      </c>
      <c r="H1192" s="11">
        <v>28270.95</v>
      </c>
      <c r="I1192" s="11">
        <v>28270.95</v>
      </c>
      <c r="J1192" s="11">
        <v>0</v>
      </c>
      <c r="K1192" s="11">
        <v>0</v>
      </c>
      <c r="L1192" s="11">
        <v>0</v>
      </c>
      <c r="M1192" s="11">
        <v>0</v>
      </c>
      <c r="N1192" s="11">
        <v>0</v>
      </c>
      <c r="O1192" s="11">
        <v>0</v>
      </c>
      <c r="P1192" s="11">
        <v>0</v>
      </c>
      <c r="Q1192" s="11">
        <v>0</v>
      </c>
      <c r="R1192" s="11">
        <v>0</v>
      </c>
      <c r="S1192" s="11">
        <v>0</v>
      </c>
      <c r="T1192" s="6">
        <f t="shared" si="40"/>
        <v>5889.78125</v>
      </c>
      <c r="U1192" s="1">
        <v>23</v>
      </c>
      <c r="V1192" t="s">
        <v>903</v>
      </c>
      <c r="W1192">
        <v>19</v>
      </c>
      <c r="X1192" t="s">
        <v>903</v>
      </c>
      <c r="Y1192" s="1">
        <v>0</v>
      </c>
      <c r="Z1192" s="1">
        <v>0</v>
      </c>
      <c r="AA1192" s="26" t="str">
        <f t="shared" si="41"/>
        <v>23.0.0</v>
      </c>
    </row>
    <row r="1193" spans="2:27" hidden="1" x14ac:dyDescent="0.2">
      <c r="B1193" t="s">
        <v>877</v>
      </c>
      <c r="C1193" t="s">
        <v>2</v>
      </c>
      <c r="D1193" t="s">
        <v>3</v>
      </c>
      <c r="E1193" t="s">
        <v>878</v>
      </c>
      <c r="F1193" t="s">
        <v>3666</v>
      </c>
      <c r="G1193" s="11">
        <v>-6391307.6399999997</v>
      </c>
      <c r="H1193" s="11">
        <v>-6336362.8700000001</v>
      </c>
      <c r="I1193" s="11">
        <v>-6281418.0999999996</v>
      </c>
      <c r="J1193" s="11">
        <v>-6226473.3300000001</v>
      </c>
      <c r="K1193" s="11">
        <v>-6171528.5499999998</v>
      </c>
      <c r="L1193" s="11">
        <v>-6116583.7800000003</v>
      </c>
      <c r="M1193" s="11">
        <v>-6061639.0099999998</v>
      </c>
      <c r="N1193" s="11">
        <v>-6006694.2400000002</v>
      </c>
      <c r="O1193" s="11">
        <v>-5951749.4699999997</v>
      </c>
      <c r="P1193" s="11">
        <v>-5896804.7000000002</v>
      </c>
      <c r="Q1193" s="11">
        <v>-5841859.9299999997</v>
      </c>
      <c r="R1193" s="11">
        <v>-5786915.1600000001</v>
      </c>
      <c r="S1193" s="11">
        <v>-5731970.3899999997</v>
      </c>
      <c r="T1193" s="6">
        <f t="shared" si="40"/>
        <v>-6061639.0129166665</v>
      </c>
      <c r="U1193" s="1">
        <v>22</v>
      </c>
      <c r="V1193" t="s">
        <v>903</v>
      </c>
      <c r="W1193">
        <v>19</v>
      </c>
      <c r="X1193" t="s">
        <v>903</v>
      </c>
      <c r="Y1193" s="1">
        <v>0</v>
      </c>
      <c r="Z1193" s="1">
        <v>0</v>
      </c>
      <c r="AA1193" s="26" t="str">
        <f t="shared" si="41"/>
        <v>22.0.0</v>
      </c>
    </row>
    <row r="1194" spans="2:27" hidden="1" x14ac:dyDescent="0.2">
      <c r="B1194" t="s">
        <v>877</v>
      </c>
      <c r="C1194" t="s">
        <v>7</v>
      </c>
      <c r="D1194" t="s">
        <v>4</v>
      </c>
      <c r="E1194" t="s">
        <v>878</v>
      </c>
      <c r="F1194" t="s">
        <v>3667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1">
        <v>0</v>
      </c>
      <c r="T1194" s="6">
        <f t="shared" si="40"/>
        <v>0</v>
      </c>
      <c r="U1194" s="1"/>
      <c r="V1194" t="s">
        <v>903</v>
      </c>
      <c r="W1194">
        <v>19</v>
      </c>
      <c r="X1194" t="s">
        <v>903</v>
      </c>
      <c r="Y1194" s="1"/>
      <c r="Z1194" s="1"/>
      <c r="AA1194" s="26"/>
    </row>
    <row r="1195" spans="2:27" hidden="1" x14ac:dyDescent="0.2">
      <c r="B1195" t="s">
        <v>877</v>
      </c>
      <c r="C1195" t="s">
        <v>13</v>
      </c>
      <c r="D1195" t="s">
        <v>13</v>
      </c>
      <c r="E1195" t="s">
        <v>878</v>
      </c>
      <c r="F1195" t="s">
        <v>3668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6">
        <f t="shared" si="40"/>
        <v>0</v>
      </c>
      <c r="U1195" s="1"/>
      <c r="V1195" t="s">
        <v>903</v>
      </c>
      <c r="W1195">
        <v>19</v>
      </c>
      <c r="X1195" t="s">
        <v>903</v>
      </c>
      <c r="Y1195" s="1"/>
      <c r="Z1195" s="1"/>
      <c r="AA1195" s="26"/>
    </row>
    <row r="1196" spans="2:27" hidden="1" x14ac:dyDescent="0.2">
      <c r="B1196" t="s">
        <v>879</v>
      </c>
      <c r="C1196" t="s">
        <v>7</v>
      </c>
      <c r="D1196" t="s">
        <v>4</v>
      </c>
      <c r="E1196" t="s">
        <v>880</v>
      </c>
      <c r="F1196" t="s">
        <v>3669</v>
      </c>
      <c r="G1196" s="11">
        <v>-56984.37</v>
      </c>
      <c r="H1196" s="11">
        <v>-55597.130000000005</v>
      </c>
      <c r="I1196" s="11">
        <v>-54209.89</v>
      </c>
      <c r="J1196" s="11">
        <v>-52822.65</v>
      </c>
      <c r="K1196" s="11">
        <v>-51435.41</v>
      </c>
      <c r="L1196" s="11">
        <v>-50048.17</v>
      </c>
      <c r="M1196" s="11">
        <v>-48660.93</v>
      </c>
      <c r="N1196" s="11">
        <v>-47273.69</v>
      </c>
      <c r="O1196" s="11">
        <v>-45886.450000000004</v>
      </c>
      <c r="P1196" s="11">
        <v>-44499.21</v>
      </c>
      <c r="Q1196" s="11">
        <v>-43111.97</v>
      </c>
      <c r="R1196" s="11">
        <v>-41724.730000000003</v>
      </c>
      <c r="S1196" s="11">
        <v>-40337.49</v>
      </c>
      <c r="T1196" s="6">
        <f t="shared" si="40"/>
        <v>-48660.93</v>
      </c>
      <c r="U1196" s="1">
        <v>22</v>
      </c>
      <c r="V1196" t="s">
        <v>903</v>
      </c>
      <c r="W1196">
        <v>19</v>
      </c>
      <c r="X1196" t="s">
        <v>903</v>
      </c>
      <c r="Y1196" s="1">
        <v>0</v>
      </c>
      <c r="Z1196" s="1">
        <v>0</v>
      </c>
      <c r="AA1196" s="26" t="str">
        <f t="shared" si="41"/>
        <v>22.0.0</v>
      </c>
    </row>
    <row r="1197" spans="2:27" hidden="1" x14ac:dyDescent="0.2">
      <c r="B1197" t="s">
        <v>881</v>
      </c>
      <c r="C1197" t="s">
        <v>13</v>
      </c>
      <c r="D1197" t="s">
        <v>13</v>
      </c>
      <c r="E1197" t="s">
        <v>882</v>
      </c>
      <c r="F1197" t="s">
        <v>3670</v>
      </c>
      <c r="G1197" s="11">
        <v>-1664766</v>
      </c>
      <c r="H1197" s="11">
        <v>-1664766</v>
      </c>
      <c r="I1197" s="11">
        <v>-1664766</v>
      </c>
      <c r="J1197" s="11">
        <v>-1401061</v>
      </c>
      <c r="K1197" s="11">
        <v>-1401061</v>
      </c>
      <c r="L1197" s="11">
        <v>-1401061</v>
      </c>
      <c r="M1197" s="11">
        <v>-1140050</v>
      </c>
      <c r="N1197" s="11">
        <v>-1140050</v>
      </c>
      <c r="O1197" s="11">
        <v>-1140050</v>
      </c>
      <c r="P1197" s="11">
        <v>-1131216</v>
      </c>
      <c r="Q1197" s="11">
        <v>-1131216</v>
      </c>
      <c r="R1197" s="11">
        <v>-1131216</v>
      </c>
      <c r="S1197" s="11">
        <v>-1257594</v>
      </c>
      <c r="T1197" s="6">
        <f t="shared" si="40"/>
        <v>-1317307.75</v>
      </c>
      <c r="U1197" s="1">
        <v>48</v>
      </c>
      <c r="V1197" t="s">
        <v>903</v>
      </c>
      <c r="W1197">
        <v>19</v>
      </c>
      <c r="X1197" t="s">
        <v>903</v>
      </c>
      <c r="Y1197" s="1">
        <v>0</v>
      </c>
      <c r="Z1197" s="1">
        <v>0</v>
      </c>
      <c r="AA1197" s="26" t="str">
        <f t="shared" si="41"/>
        <v>48.0.0</v>
      </c>
    </row>
    <row r="1198" spans="2:27" hidden="1" x14ac:dyDescent="0.2">
      <c r="B1198" t="s">
        <v>1524</v>
      </c>
      <c r="C1198" t="s">
        <v>9</v>
      </c>
      <c r="D1198" t="s">
        <v>3</v>
      </c>
      <c r="E1198" t="s">
        <v>1525</v>
      </c>
      <c r="F1198" t="s">
        <v>3671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0</v>
      </c>
      <c r="T1198" s="6">
        <f t="shared" si="40"/>
        <v>0</v>
      </c>
      <c r="U1198" s="1"/>
      <c r="V1198" t="s">
        <v>903</v>
      </c>
      <c r="W1198">
        <v>19</v>
      </c>
      <c r="X1198" t="s">
        <v>903</v>
      </c>
      <c r="Y1198" s="1"/>
      <c r="Z1198" s="1"/>
      <c r="AA1198" s="26"/>
    </row>
    <row r="1199" spans="2:27" hidden="1" x14ac:dyDescent="0.2">
      <c r="B1199" t="s">
        <v>1524</v>
      </c>
      <c r="C1199" t="s">
        <v>9</v>
      </c>
      <c r="D1199" t="s">
        <v>4</v>
      </c>
      <c r="E1199" t="s">
        <v>1525</v>
      </c>
      <c r="F1199" t="s">
        <v>3672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6">
        <f t="shared" si="40"/>
        <v>0</v>
      </c>
      <c r="U1199" s="1"/>
      <c r="V1199" t="s">
        <v>903</v>
      </c>
      <c r="W1199">
        <v>19</v>
      </c>
      <c r="X1199" t="s">
        <v>903</v>
      </c>
      <c r="Y1199" s="1"/>
      <c r="Z1199" s="1"/>
      <c r="AA1199" s="26"/>
    </row>
    <row r="1200" spans="2:27" s="7" customFormat="1" ht="13.5" hidden="1" thickBot="1" x14ac:dyDescent="0.25">
      <c r="B1200" s="3" t="s">
        <v>1546</v>
      </c>
      <c r="C1200"/>
      <c r="D1200" s="4"/>
      <c r="E1200" s="4"/>
      <c r="F1200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8">
        <f>SUM(T696:T1199)</f>
        <v>-3839938205.3324976</v>
      </c>
      <c r="U1200" s="1"/>
      <c r="V1200" t="e">
        <v>#N/A</v>
      </c>
      <c r="W1200" t="e">
        <v>#N/A</v>
      </c>
      <c r="X1200" t="e">
        <v>#N/A</v>
      </c>
      <c r="Y1200"/>
      <c r="Z1200"/>
    </row>
    <row r="1201" spans="1:21" x14ac:dyDescent="0.2">
      <c r="A1201">
        <v>221</v>
      </c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04">
        <f>SUBTOTAL(9,T33:T1123)</f>
        <v>76113783.499999911</v>
      </c>
    </row>
    <row r="1202" spans="1:21" x14ac:dyDescent="0.2"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U1202" s="10">
        <f>T2878</f>
        <v>-65198925.344166391</v>
      </c>
    </row>
    <row r="1203" spans="1:21" hidden="1" x14ac:dyDescent="0.2"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</row>
    <row r="1204" spans="1:21" hidden="1" x14ac:dyDescent="0.2">
      <c r="B1204" t="s">
        <v>1553</v>
      </c>
      <c r="C1204" t="s">
        <v>2</v>
      </c>
      <c r="D1204" t="s">
        <v>3</v>
      </c>
      <c r="E1204" t="s">
        <v>1554</v>
      </c>
      <c r="F1204" t="s">
        <v>3673</v>
      </c>
      <c r="G1204" s="11">
        <v>10729625.689999999</v>
      </c>
      <c r="H1204" s="11">
        <v>1046186.18</v>
      </c>
      <c r="I1204" s="11">
        <v>2091077.14</v>
      </c>
      <c r="J1204" s="11">
        <v>3151174.69</v>
      </c>
      <c r="K1204" s="11">
        <v>4220779.57</v>
      </c>
      <c r="L1204" s="11">
        <v>5295732.18</v>
      </c>
      <c r="M1204" s="11">
        <v>6390163.2000000002</v>
      </c>
      <c r="N1204" s="11">
        <v>7508446.8799999999</v>
      </c>
      <c r="O1204" s="11">
        <v>8648352.1699999999</v>
      </c>
      <c r="P1204" s="11">
        <v>9830237.9399999995</v>
      </c>
      <c r="Q1204" s="11">
        <v>11028100.6</v>
      </c>
      <c r="R1204" s="11">
        <v>12236084.720000001</v>
      </c>
      <c r="S1204" s="11">
        <v>13404401.99</v>
      </c>
      <c r="T1204" s="6">
        <f t="shared" ref="T1204:T1267" si="42">(G1204+S1204+SUM(H1204:R1204)*2)/24</f>
        <v>6959445.7591666663</v>
      </c>
    </row>
    <row r="1205" spans="1:21" hidden="1" x14ac:dyDescent="0.2">
      <c r="B1205" t="s">
        <v>1553</v>
      </c>
      <c r="C1205" t="s">
        <v>2</v>
      </c>
      <c r="D1205" t="s">
        <v>4</v>
      </c>
      <c r="E1205" t="s">
        <v>1554</v>
      </c>
      <c r="F1205" t="s">
        <v>3674</v>
      </c>
      <c r="G1205" s="11">
        <v>391899.02</v>
      </c>
      <c r="H1205" s="11">
        <v>53608.85</v>
      </c>
      <c r="I1205" s="11">
        <v>102517.14</v>
      </c>
      <c r="J1205" s="11">
        <v>154482.75</v>
      </c>
      <c r="K1205" s="11">
        <v>206480.29</v>
      </c>
      <c r="L1205" s="11">
        <v>262180.05</v>
      </c>
      <c r="M1205" s="11">
        <v>321808.56</v>
      </c>
      <c r="N1205" s="11">
        <v>381645.60000000003</v>
      </c>
      <c r="O1205" s="11">
        <v>441523.33</v>
      </c>
      <c r="P1205" s="11">
        <v>501563.45</v>
      </c>
      <c r="Q1205" s="11">
        <v>561761.59</v>
      </c>
      <c r="R1205" s="11">
        <v>622179.55000000005</v>
      </c>
      <c r="S1205" s="11">
        <v>682354.15</v>
      </c>
      <c r="T1205" s="6">
        <f t="shared" si="42"/>
        <v>345573.1454166667</v>
      </c>
    </row>
    <row r="1206" spans="1:21" hidden="1" x14ac:dyDescent="0.2">
      <c r="B1206" t="s">
        <v>1553</v>
      </c>
      <c r="C1206" t="s">
        <v>2</v>
      </c>
      <c r="D1206" t="s">
        <v>5</v>
      </c>
      <c r="E1206" t="s">
        <v>1554</v>
      </c>
      <c r="F1206" t="s">
        <v>3675</v>
      </c>
      <c r="G1206" s="11">
        <v>424273.74</v>
      </c>
      <c r="H1206" s="11">
        <v>36145.14</v>
      </c>
      <c r="I1206" s="11">
        <v>67428.210000000006</v>
      </c>
      <c r="J1206" s="11">
        <v>101145.33</v>
      </c>
      <c r="K1206" s="11">
        <v>122945.78</v>
      </c>
      <c r="L1206" s="11">
        <v>144884.88</v>
      </c>
      <c r="M1206" s="11">
        <v>166819.49</v>
      </c>
      <c r="N1206" s="11">
        <v>188702.6</v>
      </c>
      <c r="O1206" s="11">
        <v>210536.73</v>
      </c>
      <c r="P1206" s="11">
        <v>232367.80000000002</v>
      </c>
      <c r="Q1206" s="11">
        <v>254162.7</v>
      </c>
      <c r="R1206" s="11">
        <v>275952.95</v>
      </c>
      <c r="S1206" s="11">
        <v>297828.36</v>
      </c>
      <c r="T1206" s="6">
        <f t="shared" si="42"/>
        <v>180178.55499999996</v>
      </c>
      <c r="U1206" s="10"/>
    </row>
    <row r="1207" spans="1:21" hidden="1" x14ac:dyDescent="0.2">
      <c r="B1207" t="s">
        <v>1553</v>
      </c>
      <c r="C1207" t="s">
        <v>2</v>
      </c>
      <c r="D1207" t="s">
        <v>1555</v>
      </c>
      <c r="E1207" t="s">
        <v>1554</v>
      </c>
      <c r="F1207" t="s">
        <v>3676</v>
      </c>
      <c r="G1207" s="11">
        <v>-11694986.9</v>
      </c>
      <c r="H1207" s="11">
        <v>-1149636.6000000001</v>
      </c>
      <c r="I1207" s="11">
        <v>-2286215.7400000002</v>
      </c>
      <c r="J1207" s="11">
        <v>-3445942.52</v>
      </c>
      <c r="K1207" s="11">
        <v>-4603317.2300000004</v>
      </c>
      <c r="L1207" s="11">
        <v>-5769902.7999999998</v>
      </c>
      <c r="M1207" s="11">
        <v>-6959999.6299999999</v>
      </c>
      <c r="N1207" s="11">
        <v>-8174134.1299999999</v>
      </c>
      <c r="O1207" s="11">
        <v>-9409896</v>
      </c>
      <c r="P1207" s="11">
        <v>-10687891.630000001</v>
      </c>
      <c r="Q1207" s="11">
        <v>-11981963.25</v>
      </c>
      <c r="R1207" s="11">
        <v>-13286339.189999999</v>
      </c>
      <c r="S1207" s="11">
        <v>-14550888.15</v>
      </c>
      <c r="T1207" s="6">
        <f t="shared" si="42"/>
        <v>-7573181.3537500007</v>
      </c>
    </row>
    <row r="1208" spans="1:21" hidden="1" x14ac:dyDescent="0.2">
      <c r="B1208" t="s">
        <v>1553</v>
      </c>
      <c r="C1208" t="s">
        <v>2</v>
      </c>
      <c r="D1208" t="s">
        <v>6</v>
      </c>
      <c r="E1208" t="s">
        <v>1554</v>
      </c>
      <c r="F1208" t="s">
        <v>3677</v>
      </c>
      <c r="G1208" s="11">
        <v>149188.44</v>
      </c>
      <c r="H1208" s="11">
        <v>13696.43</v>
      </c>
      <c r="I1208" s="11">
        <v>25193.25</v>
      </c>
      <c r="J1208" s="11">
        <v>39139.75</v>
      </c>
      <c r="K1208" s="11">
        <v>53111.590000000004</v>
      </c>
      <c r="L1208" s="11">
        <v>67105.680000000008</v>
      </c>
      <c r="M1208" s="11">
        <v>81208.37</v>
      </c>
      <c r="N1208" s="11">
        <v>95339.040000000008</v>
      </c>
      <c r="O1208" s="11">
        <v>109483.76000000001</v>
      </c>
      <c r="P1208" s="11">
        <v>123722.43000000001</v>
      </c>
      <c r="Q1208" s="11">
        <v>137938.35</v>
      </c>
      <c r="R1208" s="11">
        <v>152121.96</v>
      </c>
      <c r="S1208" s="11">
        <v>166303.65</v>
      </c>
      <c r="T1208" s="6">
        <f t="shared" si="42"/>
        <v>87983.887916666674</v>
      </c>
    </row>
    <row r="1209" spans="1:21" hidden="1" x14ac:dyDescent="0.2">
      <c r="B1209" t="s">
        <v>1553</v>
      </c>
      <c r="C1209" t="s">
        <v>1556</v>
      </c>
      <c r="D1209" t="s">
        <v>4</v>
      </c>
      <c r="E1209" t="s">
        <v>1554</v>
      </c>
      <c r="F1209" t="s">
        <v>3678</v>
      </c>
      <c r="G1209" s="11">
        <v>7730051.5199999996</v>
      </c>
      <c r="H1209" s="11">
        <v>756873.85</v>
      </c>
      <c r="I1209" s="11">
        <v>1512810.6600000001</v>
      </c>
      <c r="J1209" s="11">
        <v>2279748.83</v>
      </c>
      <c r="K1209" s="11">
        <v>3053565.18</v>
      </c>
      <c r="L1209" s="11">
        <v>3831250.4</v>
      </c>
      <c r="M1209" s="11">
        <v>4623027.47</v>
      </c>
      <c r="N1209" s="11">
        <v>5432060.9800000004</v>
      </c>
      <c r="O1209" s="11">
        <v>6256736.8600000003</v>
      </c>
      <c r="P1209" s="11">
        <v>7111783.9400000004</v>
      </c>
      <c r="Q1209" s="11">
        <v>7978389.6600000001</v>
      </c>
      <c r="R1209" s="11">
        <v>8852317.8499999996</v>
      </c>
      <c r="S1209" s="11">
        <v>9697548.6600000001</v>
      </c>
      <c r="T1209" s="6">
        <f t="shared" si="42"/>
        <v>5033530.480833333</v>
      </c>
    </row>
    <row r="1210" spans="1:21" hidden="1" x14ac:dyDescent="0.2">
      <c r="B1210" t="s">
        <v>1553</v>
      </c>
      <c r="C1210" t="s">
        <v>1557</v>
      </c>
      <c r="D1210" t="s">
        <v>4</v>
      </c>
      <c r="E1210" t="s">
        <v>1554</v>
      </c>
      <c r="F1210" t="s">
        <v>3679</v>
      </c>
      <c r="G1210" s="11">
        <v>308271.68</v>
      </c>
      <c r="H1210" s="11">
        <v>42469.47</v>
      </c>
      <c r="I1210" s="11">
        <v>81215.11</v>
      </c>
      <c r="J1210" s="11">
        <v>122382.79000000001</v>
      </c>
      <c r="K1210" s="11">
        <v>163575.76</v>
      </c>
      <c r="L1210" s="11">
        <v>207701.67</v>
      </c>
      <c r="M1210" s="11">
        <v>254939.97</v>
      </c>
      <c r="N1210" s="11">
        <v>302343.47000000003</v>
      </c>
      <c r="O1210" s="11">
        <v>349779.21</v>
      </c>
      <c r="P1210" s="11">
        <v>397343.59</v>
      </c>
      <c r="Q1210" s="11">
        <v>445033.16000000003</v>
      </c>
      <c r="R1210" s="11">
        <v>492896.87</v>
      </c>
      <c r="S1210" s="11">
        <v>540567.79</v>
      </c>
      <c r="T1210" s="6">
        <f t="shared" si="42"/>
        <v>273675.06708333333</v>
      </c>
    </row>
    <row r="1211" spans="1:21" hidden="1" x14ac:dyDescent="0.2">
      <c r="B1211" t="s">
        <v>1553</v>
      </c>
      <c r="C1211" t="s">
        <v>1557</v>
      </c>
      <c r="D1211" t="s">
        <v>5</v>
      </c>
      <c r="E1211" t="s">
        <v>1554</v>
      </c>
      <c r="F1211" t="s">
        <v>3680</v>
      </c>
      <c r="G1211" s="11">
        <v>333737.94</v>
      </c>
      <c r="H1211" s="11">
        <v>28634.54</v>
      </c>
      <c r="I1211" s="11">
        <v>53417.3</v>
      </c>
      <c r="J1211" s="11">
        <v>80128.34</v>
      </c>
      <c r="K1211" s="11">
        <v>97398.87</v>
      </c>
      <c r="L1211" s="11">
        <v>114779.24</v>
      </c>
      <c r="M1211" s="11">
        <v>132156.06</v>
      </c>
      <c r="N1211" s="11">
        <v>149492.08000000002</v>
      </c>
      <c r="O1211" s="11">
        <v>166789.30000000002</v>
      </c>
      <c r="P1211" s="11">
        <v>184084.09</v>
      </c>
      <c r="Q1211" s="11">
        <v>201350.23</v>
      </c>
      <c r="R1211" s="11">
        <v>218612.68</v>
      </c>
      <c r="S1211" s="11">
        <v>235942.6</v>
      </c>
      <c r="T1211" s="6">
        <f t="shared" si="42"/>
        <v>142640.25</v>
      </c>
    </row>
    <row r="1212" spans="1:21" hidden="1" x14ac:dyDescent="0.2">
      <c r="B1212" t="s">
        <v>1553</v>
      </c>
      <c r="C1212" t="s">
        <v>1557</v>
      </c>
      <c r="D1212" t="s">
        <v>6</v>
      </c>
      <c r="E1212" t="s">
        <v>1554</v>
      </c>
      <c r="F1212" t="s">
        <v>3681</v>
      </c>
      <c r="G1212" s="11">
        <v>117353.11</v>
      </c>
      <c r="H1212" s="11">
        <v>10850.45</v>
      </c>
      <c r="I1212" s="11">
        <v>19958.350000000002</v>
      </c>
      <c r="J1212" s="11">
        <v>31006.91</v>
      </c>
      <c r="K1212" s="11">
        <v>42075.54</v>
      </c>
      <c r="L1212" s="11">
        <v>53161.8</v>
      </c>
      <c r="M1212" s="11">
        <v>64334.090000000004</v>
      </c>
      <c r="N1212" s="11">
        <v>75528.55</v>
      </c>
      <c r="O1212" s="11">
        <v>86734.14</v>
      </c>
      <c r="P1212" s="11">
        <v>98014.16</v>
      </c>
      <c r="Q1212" s="11">
        <v>109276.15000000001</v>
      </c>
      <c r="R1212" s="11">
        <v>120512.55</v>
      </c>
      <c r="S1212" s="11">
        <v>131747.43</v>
      </c>
      <c r="T1212" s="6">
        <f t="shared" si="42"/>
        <v>69666.913333333345</v>
      </c>
    </row>
    <row r="1213" spans="1:21" hidden="1" x14ac:dyDescent="0.2">
      <c r="B1213" t="s">
        <v>1553</v>
      </c>
      <c r="C1213" t="s">
        <v>7</v>
      </c>
      <c r="D1213" t="s">
        <v>4</v>
      </c>
      <c r="E1213" t="s">
        <v>1554</v>
      </c>
      <c r="F1213" t="s">
        <v>3682</v>
      </c>
      <c r="G1213" s="11">
        <v>41414665.57</v>
      </c>
      <c r="H1213" s="11">
        <v>3081282.83</v>
      </c>
      <c r="I1213" s="11">
        <v>6131759.6699999999</v>
      </c>
      <c r="J1213" s="11">
        <v>9214524.9900000002</v>
      </c>
      <c r="K1213" s="11">
        <v>12308295.539999999</v>
      </c>
      <c r="L1213" s="11">
        <v>15414086.699999999</v>
      </c>
      <c r="M1213" s="11">
        <v>18540244.329999998</v>
      </c>
      <c r="N1213" s="11">
        <v>21680642.739999998</v>
      </c>
      <c r="O1213" s="11">
        <v>24825147.109999999</v>
      </c>
      <c r="P1213" s="11">
        <v>27980153.75</v>
      </c>
      <c r="Q1213" s="11">
        <v>31143397.57</v>
      </c>
      <c r="R1213" s="11">
        <v>34307193.039999999</v>
      </c>
      <c r="S1213" s="11">
        <v>37473741.909999996</v>
      </c>
      <c r="T1213" s="6">
        <f t="shared" si="42"/>
        <v>20339244.334166665</v>
      </c>
    </row>
    <row r="1214" spans="1:21" hidden="1" x14ac:dyDescent="0.2">
      <c r="B1214" t="s">
        <v>1553</v>
      </c>
      <c r="C1214" t="s">
        <v>7</v>
      </c>
      <c r="D1214" t="s">
        <v>5</v>
      </c>
      <c r="E1214" t="s">
        <v>1554</v>
      </c>
      <c r="F1214" t="s">
        <v>3683</v>
      </c>
      <c r="G1214" s="11">
        <v>11343177.68</v>
      </c>
      <c r="H1214" s="11">
        <v>952359.07000000007</v>
      </c>
      <c r="I1214" s="11">
        <v>1883482.35</v>
      </c>
      <c r="J1214" s="11">
        <v>2824115.2</v>
      </c>
      <c r="K1214" s="11">
        <v>3962000.67</v>
      </c>
      <c r="L1214" s="11">
        <v>5117263.87</v>
      </c>
      <c r="M1214" s="11">
        <v>6276122.5499999998</v>
      </c>
      <c r="N1214" s="11">
        <v>7438852.9500000002</v>
      </c>
      <c r="O1214" s="11">
        <v>8605425.1500000004</v>
      </c>
      <c r="P1214" s="11">
        <v>9776273.5399999991</v>
      </c>
      <c r="Q1214" s="11">
        <v>10952204.52</v>
      </c>
      <c r="R1214" s="11">
        <v>12132486.83</v>
      </c>
      <c r="S1214" s="11">
        <v>13319177.15</v>
      </c>
      <c r="T1214" s="6">
        <f t="shared" si="42"/>
        <v>6854313.6762500005</v>
      </c>
    </row>
    <row r="1215" spans="1:21" hidden="1" x14ac:dyDescent="0.2">
      <c r="B1215" t="s">
        <v>1553</v>
      </c>
      <c r="C1215" t="s">
        <v>7</v>
      </c>
      <c r="D1215" t="s">
        <v>8</v>
      </c>
      <c r="E1215" t="s">
        <v>1554</v>
      </c>
      <c r="F1215" t="s">
        <v>3684</v>
      </c>
      <c r="G1215" s="11">
        <v>6021.2300000000005</v>
      </c>
      <c r="H1215" s="11">
        <v>529.96</v>
      </c>
      <c r="I1215" s="11">
        <v>1063.06</v>
      </c>
      <c r="J1215" s="11">
        <v>1595.3500000000001</v>
      </c>
      <c r="K1215" s="11">
        <v>2131.16</v>
      </c>
      <c r="L1215" s="11">
        <v>2671.14</v>
      </c>
      <c r="M1215" s="11">
        <v>3211.12</v>
      </c>
      <c r="N1215" s="11">
        <v>3750.14</v>
      </c>
      <c r="O1215" s="11">
        <v>4288.2</v>
      </c>
      <c r="P1215" s="11">
        <v>4826.26</v>
      </c>
      <c r="Q1215" s="11">
        <v>5265.43</v>
      </c>
      <c r="R1215" s="11">
        <v>5727.97</v>
      </c>
      <c r="S1215" s="11">
        <v>6215.6500000000005</v>
      </c>
      <c r="T1215" s="6">
        <f t="shared" si="42"/>
        <v>3431.5191666666669</v>
      </c>
    </row>
    <row r="1216" spans="1:21" hidden="1" x14ac:dyDescent="0.2">
      <c r="B1216" t="s">
        <v>1553</v>
      </c>
      <c r="C1216" t="s">
        <v>7</v>
      </c>
      <c r="D1216" t="s">
        <v>6</v>
      </c>
      <c r="E1216" t="s">
        <v>1554</v>
      </c>
      <c r="F1216" t="s">
        <v>3685</v>
      </c>
      <c r="G1216" s="11">
        <v>21763924.850000001</v>
      </c>
      <c r="H1216" s="11">
        <v>1888639.2000000002</v>
      </c>
      <c r="I1216" s="11">
        <v>3760404.5300000003</v>
      </c>
      <c r="J1216" s="11">
        <v>5657854.2000000002</v>
      </c>
      <c r="K1216" s="11">
        <v>7571091.6399999997</v>
      </c>
      <c r="L1216" s="11">
        <v>9495993.3499999996</v>
      </c>
      <c r="M1216" s="11">
        <v>11432266.41</v>
      </c>
      <c r="N1216" s="11">
        <v>13376654.779999999</v>
      </c>
      <c r="O1216" s="11">
        <v>15327125.26</v>
      </c>
      <c r="P1216" s="11">
        <v>17287300.760000002</v>
      </c>
      <c r="Q1216" s="11">
        <v>19259368.32</v>
      </c>
      <c r="R1216" s="11">
        <v>21240477.640000001</v>
      </c>
      <c r="S1216" s="11">
        <v>23226503.460000001</v>
      </c>
      <c r="T1216" s="6">
        <f t="shared" si="42"/>
        <v>12399365.85375</v>
      </c>
    </row>
    <row r="1217" spans="2:20" hidden="1" x14ac:dyDescent="0.2">
      <c r="B1217" t="s">
        <v>1553</v>
      </c>
      <c r="C1217" t="s">
        <v>1558</v>
      </c>
      <c r="D1217" t="s">
        <v>4</v>
      </c>
      <c r="E1217" t="s">
        <v>1554</v>
      </c>
      <c r="F1217" t="s">
        <v>3686</v>
      </c>
      <c r="G1217" s="11">
        <v>2134015.2599999998</v>
      </c>
      <c r="H1217" s="11">
        <v>202970.58000000002</v>
      </c>
      <c r="I1217" s="11">
        <v>405689.88</v>
      </c>
      <c r="J1217" s="11">
        <v>611359.41</v>
      </c>
      <c r="K1217" s="11">
        <v>818873.45000000007</v>
      </c>
      <c r="L1217" s="11">
        <v>1027425.01</v>
      </c>
      <c r="M1217" s="11">
        <v>1239755.57</v>
      </c>
      <c r="N1217" s="11">
        <v>1456713.79</v>
      </c>
      <c r="O1217" s="11">
        <v>1677866.82</v>
      </c>
      <c r="P1217" s="11">
        <v>1907164.48</v>
      </c>
      <c r="Q1217" s="11">
        <v>2139561.81</v>
      </c>
      <c r="R1217" s="11">
        <v>2373922.81</v>
      </c>
      <c r="S1217" s="11">
        <v>2600588.04</v>
      </c>
      <c r="T1217" s="6">
        <f t="shared" si="42"/>
        <v>1352383.7716666667</v>
      </c>
    </row>
    <row r="1218" spans="2:20" hidden="1" x14ac:dyDescent="0.2">
      <c r="B1218" t="s">
        <v>1553</v>
      </c>
      <c r="C1218" t="s">
        <v>1558</v>
      </c>
      <c r="D1218" t="s">
        <v>10</v>
      </c>
      <c r="E1218" t="s">
        <v>1554</v>
      </c>
      <c r="F1218" t="s">
        <v>3687</v>
      </c>
      <c r="G1218" s="11">
        <v>865558.92</v>
      </c>
      <c r="H1218" s="11">
        <v>86341.75</v>
      </c>
      <c r="I1218" s="11">
        <v>172576.6</v>
      </c>
      <c r="J1218" s="11">
        <v>260066.45</v>
      </c>
      <c r="K1218" s="11">
        <v>348340.94</v>
      </c>
      <c r="L1218" s="11">
        <v>437056.78</v>
      </c>
      <c r="M1218" s="11">
        <v>527380.17000000004</v>
      </c>
      <c r="N1218" s="11">
        <v>619672.12</v>
      </c>
      <c r="O1218" s="11">
        <v>713748.5</v>
      </c>
      <c r="P1218" s="11">
        <v>811289.53</v>
      </c>
      <c r="Q1218" s="11">
        <v>910149.14</v>
      </c>
      <c r="R1218" s="11">
        <v>1009844.07</v>
      </c>
      <c r="S1218" s="11">
        <v>1106265.29</v>
      </c>
      <c r="T1218" s="6">
        <f t="shared" si="42"/>
        <v>573531.51291666657</v>
      </c>
    </row>
    <row r="1219" spans="2:20" hidden="1" x14ac:dyDescent="0.2">
      <c r="B1219" t="s">
        <v>1553</v>
      </c>
      <c r="C1219" t="s">
        <v>1559</v>
      </c>
      <c r="D1219" t="s">
        <v>4</v>
      </c>
      <c r="E1219" t="s">
        <v>1554</v>
      </c>
      <c r="F1219" t="s">
        <v>3688</v>
      </c>
      <c r="G1219" s="11">
        <v>83627.34</v>
      </c>
      <c r="H1219" s="11">
        <v>11139.380000000001</v>
      </c>
      <c r="I1219" s="11">
        <v>21302.03</v>
      </c>
      <c r="J1219" s="11">
        <v>32099.96</v>
      </c>
      <c r="K1219" s="11">
        <v>42904.53</v>
      </c>
      <c r="L1219" s="11">
        <v>54478.380000000005</v>
      </c>
      <c r="M1219" s="11">
        <v>66868.59</v>
      </c>
      <c r="N1219" s="11">
        <v>79302.13</v>
      </c>
      <c r="O1219" s="11">
        <v>91744.12</v>
      </c>
      <c r="P1219" s="11">
        <v>104219.86</v>
      </c>
      <c r="Q1219" s="11">
        <v>116728.43000000001</v>
      </c>
      <c r="R1219" s="11">
        <v>129282.68000000001</v>
      </c>
      <c r="S1219" s="11">
        <v>141786.36000000002</v>
      </c>
      <c r="T1219" s="6">
        <f t="shared" si="42"/>
        <v>71898.078333333338</v>
      </c>
    </row>
    <row r="1220" spans="2:20" hidden="1" x14ac:dyDescent="0.2">
      <c r="B1220" t="s">
        <v>1553</v>
      </c>
      <c r="C1220" t="s">
        <v>1559</v>
      </c>
      <c r="D1220" t="s">
        <v>5</v>
      </c>
      <c r="E1220" t="s">
        <v>1554</v>
      </c>
      <c r="F1220" t="s">
        <v>3689</v>
      </c>
      <c r="G1220" s="11">
        <v>90535.8</v>
      </c>
      <c r="H1220" s="11">
        <v>7510.6</v>
      </c>
      <c r="I1220" s="11">
        <v>14010.91</v>
      </c>
      <c r="J1220" s="11">
        <v>21016.99</v>
      </c>
      <c r="K1220" s="11">
        <v>25546.91</v>
      </c>
      <c r="L1220" s="11">
        <v>30105.64</v>
      </c>
      <c r="M1220" s="11">
        <v>34663.43</v>
      </c>
      <c r="N1220" s="11">
        <v>39210.520000000004</v>
      </c>
      <c r="O1220" s="11">
        <v>43747.43</v>
      </c>
      <c r="P1220" s="11">
        <v>48283.71</v>
      </c>
      <c r="Q1220" s="11">
        <v>52812.47</v>
      </c>
      <c r="R1220" s="11">
        <v>57340.270000000004</v>
      </c>
      <c r="S1220" s="11">
        <v>61885.760000000002</v>
      </c>
      <c r="T1220" s="6">
        <f t="shared" si="42"/>
        <v>37538.305</v>
      </c>
    </row>
    <row r="1221" spans="2:20" hidden="1" x14ac:dyDescent="0.2">
      <c r="B1221" t="s">
        <v>1553</v>
      </c>
      <c r="C1221" t="s">
        <v>1559</v>
      </c>
      <c r="D1221" t="s">
        <v>6</v>
      </c>
      <c r="E1221" t="s">
        <v>1554</v>
      </c>
      <c r="F1221" t="s">
        <v>3690</v>
      </c>
      <c r="G1221" s="11">
        <v>31835.33</v>
      </c>
      <c r="H1221" s="11">
        <v>2845.98</v>
      </c>
      <c r="I1221" s="11">
        <v>5234.9000000000005</v>
      </c>
      <c r="J1221" s="11">
        <v>8132.84</v>
      </c>
      <c r="K1221" s="11">
        <v>11036.050000000001</v>
      </c>
      <c r="L1221" s="11">
        <v>13943.880000000001</v>
      </c>
      <c r="M1221" s="11">
        <v>16874.28</v>
      </c>
      <c r="N1221" s="11">
        <v>19810.490000000002</v>
      </c>
      <c r="O1221" s="11">
        <v>22749.62</v>
      </c>
      <c r="P1221" s="11">
        <v>25708.27</v>
      </c>
      <c r="Q1221" s="11">
        <v>28662.2</v>
      </c>
      <c r="R1221" s="11">
        <v>31609.41</v>
      </c>
      <c r="S1221" s="11">
        <v>34556.22</v>
      </c>
      <c r="T1221" s="6">
        <f t="shared" si="42"/>
        <v>18316.974583333333</v>
      </c>
    </row>
    <row r="1222" spans="2:20" hidden="1" x14ac:dyDescent="0.2">
      <c r="B1222" t="s">
        <v>1553</v>
      </c>
      <c r="C1222" t="s">
        <v>1560</v>
      </c>
      <c r="D1222" t="s">
        <v>4</v>
      </c>
      <c r="E1222" t="s">
        <v>1554</v>
      </c>
      <c r="F1222" t="s">
        <v>3691</v>
      </c>
      <c r="G1222" s="11">
        <v>119978.91</v>
      </c>
      <c r="H1222" s="11">
        <v>9122.33</v>
      </c>
      <c r="I1222" s="11">
        <v>18244.66</v>
      </c>
      <c r="J1222" s="11">
        <v>27373.360000000001</v>
      </c>
      <c r="K1222" s="11">
        <v>36517.74</v>
      </c>
      <c r="L1222" s="11">
        <v>45713.440000000002</v>
      </c>
      <c r="M1222" s="11">
        <v>54951.17</v>
      </c>
      <c r="N1222" s="11">
        <v>64198.630000000005</v>
      </c>
      <c r="O1222" s="11">
        <v>73455.820000000007</v>
      </c>
      <c r="P1222" s="11">
        <v>82713.009999999995</v>
      </c>
      <c r="Q1222" s="11">
        <v>91970.2</v>
      </c>
      <c r="R1222" s="11">
        <v>101233.73</v>
      </c>
      <c r="S1222" s="11">
        <v>110503.59</v>
      </c>
      <c r="T1222" s="6">
        <f t="shared" si="42"/>
        <v>60061.278333333343</v>
      </c>
    </row>
    <row r="1223" spans="2:20" hidden="1" x14ac:dyDescent="0.2">
      <c r="B1223" t="s">
        <v>1553</v>
      </c>
      <c r="C1223" t="s">
        <v>1560</v>
      </c>
      <c r="D1223" t="s">
        <v>10</v>
      </c>
      <c r="E1223" t="s">
        <v>1554</v>
      </c>
      <c r="F1223" t="s">
        <v>3692</v>
      </c>
      <c r="G1223" s="11">
        <v>48221.340000000004</v>
      </c>
      <c r="H1223" s="11">
        <v>3850.26</v>
      </c>
      <c r="I1223" s="11">
        <v>7700.52</v>
      </c>
      <c r="J1223" s="11">
        <v>11553.48</v>
      </c>
      <c r="K1223" s="11">
        <v>15413.06</v>
      </c>
      <c r="L1223" s="11">
        <v>19294.3</v>
      </c>
      <c r="M1223" s="11">
        <v>23193.27</v>
      </c>
      <c r="N1223" s="11">
        <v>27096.350000000002</v>
      </c>
      <c r="O1223" s="11">
        <v>31003.54</v>
      </c>
      <c r="P1223" s="11">
        <v>34910.730000000003</v>
      </c>
      <c r="Q1223" s="11">
        <v>38817.919999999998</v>
      </c>
      <c r="R1223" s="11">
        <v>42727.78</v>
      </c>
      <c r="S1223" s="11">
        <v>46640.32</v>
      </c>
      <c r="T1223" s="6">
        <f t="shared" si="42"/>
        <v>25249.336666666666</v>
      </c>
    </row>
    <row r="1224" spans="2:20" hidden="1" x14ac:dyDescent="0.2">
      <c r="B1224" t="s">
        <v>1553</v>
      </c>
      <c r="C1224" t="s">
        <v>9</v>
      </c>
      <c r="D1224" t="s">
        <v>3</v>
      </c>
      <c r="E1224" t="s">
        <v>1554</v>
      </c>
      <c r="F1224" t="s">
        <v>3693</v>
      </c>
      <c r="G1224" s="11">
        <v>168200.25</v>
      </c>
      <c r="H1224" s="11">
        <v>12972.59</v>
      </c>
      <c r="I1224" s="11">
        <v>25945.18</v>
      </c>
      <c r="J1224" s="11">
        <v>38926.840000000004</v>
      </c>
      <c r="K1224" s="11">
        <v>51930.8</v>
      </c>
      <c r="L1224" s="11">
        <v>65007.74</v>
      </c>
      <c r="M1224" s="11">
        <v>78144.44</v>
      </c>
      <c r="N1224" s="11">
        <v>91294.98</v>
      </c>
      <c r="O1224" s="11">
        <v>104459.36</v>
      </c>
      <c r="P1224" s="11">
        <v>117623.74</v>
      </c>
      <c r="Q1224" s="11">
        <v>130788.12000000001</v>
      </c>
      <c r="R1224" s="11">
        <v>143961.51</v>
      </c>
      <c r="S1224" s="11">
        <v>157143.91</v>
      </c>
      <c r="T1224" s="6">
        <f t="shared" si="42"/>
        <v>85310.615000000005</v>
      </c>
    </row>
    <row r="1225" spans="2:20" hidden="1" x14ac:dyDescent="0.2">
      <c r="B1225" t="s">
        <v>1553</v>
      </c>
      <c r="C1225" t="s">
        <v>9</v>
      </c>
      <c r="D1225" t="s">
        <v>4</v>
      </c>
      <c r="E1225" t="s">
        <v>1554</v>
      </c>
      <c r="F1225" t="s">
        <v>3694</v>
      </c>
      <c r="G1225" s="11">
        <v>705365.65</v>
      </c>
      <c r="H1225" s="11">
        <v>53209.19</v>
      </c>
      <c r="I1225" s="11">
        <v>105839.31</v>
      </c>
      <c r="J1225" s="11">
        <v>158778.94</v>
      </c>
      <c r="K1225" s="11">
        <v>211972.30000000002</v>
      </c>
      <c r="L1225" s="11">
        <v>265312.14</v>
      </c>
      <c r="M1225" s="11">
        <v>318691.64</v>
      </c>
      <c r="N1225" s="11">
        <v>371641.59</v>
      </c>
      <c r="O1225" s="11">
        <v>424034.29000000004</v>
      </c>
      <c r="P1225" s="11">
        <v>477277.17</v>
      </c>
      <c r="Q1225" s="11">
        <v>531251.25</v>
      </c>
      <c r="R1225" s="11">
        <v>585033.07999999996</v>
      </c>
      <c r="S1225" s="11">
        <v>638881.82000000007</v>
      </c>
      <c r="T1225" s="6">
        <f t="shared" si="42"/>
        <v>347930.38625000004</v>
      </c>
    </row>
    <row r="1226" spans="2:20" hidden="1" x14ac:dyDescent="0.2">
      <c r="B1226" t="s">
        <v>1553</v>
      </c>
      <c r="C1226" t="s">
        <v>9</v>
      </c>
      <c r="D1226" t="s">
        <v>10</v>
      </c>
      <c r="E1226" t="s">
        <v>1554</v>
      </c>
      <c r="F1226" t="s">
        <v>3695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0</v>
      </c>
      <c r="T1226" s="6">
        <f t="shared" si="42"/>
        <v>0</v>
      </c>
    </row>
    <row r="1227" spans="2:20" hidden="1" x14ac:dyDescent="0.2">
      <c r="B1227" t="s">
        <v>1553</v>
      </c>
      <c r="C1227" t="s">
        <v>9</v>
      </c>
      <c r="D1227" t="s">
        <v>11</v>
      </c>
      <c r="E1227" t="s">
        <v>1554</v>
      </c>
      <c r="F1227" t="s">
        <v>3696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6">
        <f t="shared" si="42"/>
        <v>0</v>
      </c>
    </row>
    <row r="1228" spans="2:20" hidden="1" x14ac:dyDescent="0.2">
      <c r="B1228" t="s">
        <v>1553</v>
      </c>
      <c r="C1228" t="s">
        <v>9</v>
      </c>
      <c r="D1228" t="s">
        <v>5</v>
      </c>
      <c r="E1228" t="s">
        <v>1554</v>
      </c>
      <c r="F1228" t="s">
        <v>3697</v>
      </c>
      <c r="G1228" s="11">
        <v>3740438.17</v>
      </c>
      <c r="H1228" s="11">
        <v>318071</v>
      </c>
      <c r="I1228" s="11">
        <v>632647.69000000006</v>
      </c>
      <c r="J1228" s="11">
        <v>948905.21</v>
      </c>
      <c r="K1228" s="11">
        <v>1282199.3400000001</v>
      </c>
      <c r="L1228" s="11">
        <v>1616004.08</v>
      </c>
      <c r="M1228" s="11">
        <v>1952207.0899999999</v>
      </c>
      <c r="N1228" s="11">
        <v>2290431.7599999998</v>
      </c>
      <c r="O1228" s="11">
        <v>2629716.15</v>
      </c>
      <c r="P1228" s="11">
        <v>2970164.69</v>
      </c>
      <c r="Q1228" s="11">
        <v>3311827.14</v>
      </c>
      <c r="R1228" s="11">
        <v>3655056.11</v>
      </c>
      <c r="S1228" s="11">
        <v>4000430.55</v>
      </c>
      <c r="T1228" s="6">
        <f t="shared" si="42"/>
        <v>2123138.7183333333</v>
      </c>
    </row>
    <row r="1229" spans="2:20" hidden="1" x14ac:dyDescent="0.2">
      <c r="B1229" t="s">
        <v>1553</v>
      </c>
      <c r="C1229" t="s">
        <v>9</v>
      </c>
      <c r="D1229" t="s">
        <v>12</v>
      </c>
      <c r="E1229" t="s">
        <v>1554</v>
      </c>
      <c r="F1229" t="s">
        <v>3698</v>
      </c>
      <c r="G1229" s="11">
        <v>4156399.6</v>
      </c>
      <c r="H1229" s="11">
        <v>349807.4</v>
      </c>
      <c r="I1229" s="11">
        <v>701226.18</v>
      </c>
      <c r="J1229" s="11">
        <v>1056045.47</v>
      </c>
      <c r="K1229" s="11">
        <v>1412168.49</v>
      </c>
      <c r="L1229" s="11">
        <v>1771235.7000000002</v>
      </c>
      <c r="M1229" s="11">
        <v>2134215.7400000002</v>
      </c>
      <c r="N1229" s="11">
        <v>2499354.5099999998</v>
      </c>
      <c r="O1229" s="11">
        <v>2866803.8</v>
      </c>
      <c r="P1229" s="11">
        <v>3236368.33</v>
      </c>
      <c r="Q1229" s="11">
        <v>3607413.61</v>
      </c>
      <c r="R1229" s="11">
        <v>3979843.6</v>
      </c>
      <c r="S1229" s="11">
        <v>4354770.32</v>
      </c>
      <c r="T1229" s="6">
        <f t="shared" si="42"/>
        <v>2322505.6491666669</v>
      </c>
    </row>
    <row r="1230" spans="2:20" hidden="1" x14ac:dyDescent="0.2">
      <c r="B1230" t="s">
        <v>1553</v>
      </c>
      <c r="C1230" t="s">
        <v>9</v>
      </c>
      <c r="D1230" t="s">
        <v>1555</v>
      </c>
      <c r="E1230" t="s">
        <v>1554</v>
      </c>
      <c r="F1230" t="s">
        <v>3699</v>
      </c>
      <c r="G1230" s="11">
        <v>-168200.25</v>
      </c>
      <c r="H1230" s="11">
        <v>-12972.59</v>
      </c>
      <c r="I1230" s="11">
        <v>-25945.18</v>
      </c>
      <c r="J1230" s="11">
        <v>-38926.840000000004</v>
      </c>
      <c r="K1230" s="11">
        <v>-51930.8</v>
      </c>
      <c r="L1230" s="11">
        <v>-65007.74</v>
      </c>
      <c r="M1230" s="11">
        <v>-78144.44</v>
      </c>
      <c r="N1230" s="11">
        <v>-91294.98</v>
      </c>
      <c r="O1230" s="11">
        <v>-104459.36</v>
      </c>
      <c r="P1230" s="11">
        <v>-117623.74</v>
      </c>
      <c r="Q1230" s="11">
        <v>-130788.12000000001</v>
      </c>
      <c r="R1230" s="11">
        <v>-143961.51</v>
      </c>
      <c r="S1230" s="11">
        <v>-157143.91</v>
      </c>
      <c r="T1230" s="6">
        <f t="shared" si="42"/>
        <v>-85310.615000000005</v>
      </c>
    </row>
    <row r="1231" spans="2:20" hidden="1" x14ac:dyDescent="0.2">
      <c r="B1231" t="s">
        <v>1553</v>
      </c>
      <c r="C1231" t="s">
        <v>9</v>
      </c>
      <c r="D1231" t="s">
        <v>6</v>
      </c>
      <c r="E1231" t="s">
        <v>1554</v>
      </c>
      <c r="F1231" t="s">
        <v>3700</v>
      </c>
      <c r="G1231" s="11">
        <v>7195132.1399999997</v>
      </c>
      <c r="H1231" s="11">
        <v>651332.85</v>
      </c>
      <c r="I1231" s="11">
        <v>1295500.92</v>
      </c>
      <c r="J1231" s="11">
        <v>1952461.3599999999</v>
      </c>
      <c r="K1231" s="11">
        <v>2611833.38</v>
      </c>
      <c r="L1231" s="11">
        <v>3275229.85</v>
      </c>
      <c r="M1231" s="11">
        <v>3945647.0700000003</v>
      </c>
      <c r="N1231" s="11">
        <v>4622965.21</v>
      </c>
      <c r="O1231" s="11">
        <v>5306616.95</v>
      </c>
      <c r="P1231" s="11">
        <v>5996338.5600000005</v>
      </c>
      <c r="Q1231" s="11">
        <v>6691549.2400000002</v>
      </c>
      <c r="R1231" s="11">
        <v>7391474.0800000001</v>
      </c>
      <c r="S1231" s="11">
        <v>8094998.4800000004</v>
      </c>
      <c r="T1231" s="6">
        <f t="shared" si="42"/>
        <v>4282167.8983333334</v>
      </c>
    </row>
    <row r="1232" spans="2:20" hidden="1" x14ac:dyDescent="0.2">
      <c r="B1232" t="s">
        <v>1553</v>
      </c>
      <c r="C1232" t="s">
        <v>13</v>
      </c>
      <c r="D1232" t="s">
        <v>13</v>
      </c>
      <c r="E1232" t="s">
        <v>1554</v>
      </c>
      <c r="F1232" t="s">
        <v>3701</v>
      </c>
      <c r="G1232" s="11">
        <v>0</v>
      </c>
      <c r="H1232" s="11">
        <v>0</v>
      </c>
      <c r="I1232" s="11">
        <v>0</v>
      </c>
      <c r="J1232" s="11">
        <v>0</v>
      </c>
      <c r="K1232" s="11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0</v>
      </c>
      <c r="Q1232" s="11">
        <v>0</v>
      </c>
      <c r="R1232" s="11">
        <v>0</v>
      </c>
      <c r="S1232" s="11">
        <v>0</v>
      </c>
      <c r="T1232" s="6">
        <f t="shared" si="42"/>
        <v>0</v>
      </c>
    </row>
    <row r="1233" spans="2:20" hidden="1" x14ac:dyDescent="0.2">
      <c r="B1233" t="s">
        <v>1561</v>
      </c>
      <c r="C1233" t="s">
        <v>9</v>
      </c>
      <c r="D1233" t="s">
        <v>11</v>
      </c>
      <c r="E1233" t="s">
        <v>1562</v>
      </c>
      <c r="F1233" t="s">
        <v>3702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11">
        <v>0</v>
      </c>
      <c r="M1233" s="11">
        <v>0</v>
      </c>
      <c r="N1233" s="11">
        <v>0</v>
      </c>
      <c r="O1233" s="11">
        <v>0</v>
      </c>
      <c r="P1233" s="11">
        <v>0</v>
      </c>
      <c r="Q1233" s="11">
        <v>0</v>
      </c>
      <c r="R1233" s="11">
        <v>0</v>
      </c>
      <c r="S1233" s="11">
        <v>0</v>
      </c>
      <c r="T1233" s="6">
        <f t="shared" si="42"/>
        <v>0</v>
      </c>
    </row>
    <row r="1234" spans="2:20" hidden="1" x14ac:dyDescent="0.2">
      <c r="B1234" t="s">
        <v>1561</v>
      </c>
      <c r="C1234" t="s">
        <v>9</v>
      </c>
      <c r="D1234" t="s">
        <v>12</v>
      </c>
      <c r="E1234" t="s">
        <v>1562</v>
      </c>
      <c r="F1234" t="s">
        <v>3703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v>0</v>
      </c>
      <c r="R1234" s="11">
        <v>0</v>
      </c>
      <c r="S1234" s="11">
        <v>0</v>
      </c>
      <c r="T1234" s="6">
        <f t="shared" si="42"/>
        <v>0</v>
      </c>
    </row>
    <row r="1235" spans="2:20" hidden="1" x14ac:dyDescent="0.2">
      <c r="B1235" t="s">
        <v>1563</v>
      </c>
      <c r="C1235" t="s">
        <v>2</v>
      </c>
      <c r="D1235" t="s">
        <v>3</v>
      </c>
      <c r="E1235" t="s">
        <v>1564</v>
      </c>
      <c r="F1235" t="s">
        <v>3704</v>
      </c>
      <c r="G1235" s="11">
        <v>7892552.8899999997</v>
      </c>
      <c r="H1235" s="11">
        <v>706712.62</v>
      </c>
      <c r="I1235" s="11">
        <v>1413091.1099999999</v>
      </c>
      <c r="J1235" s="11">
        <v>2106494.2799999998</v>
      </c>
      <c r="K1235" s="11">
        <v>2810025.09</v>
      </c>
      <c r="L1235" s="11">
        <v>3524010.75</v>
      </c>
      <c r="M1235" s="11">
        <v>4254091.3899999997</v>
      </c>
      <c r="N1235" s="11">
        <v>5017997.78</v>
      </c>
      <c r="O1235" s="11">
        <v>5793868.9699999997</v>
      </c>
      <c r="P1235" s="11">
        <v>6642792.5999999996</v>
      </c>
      <c r="Q1235" s="11">
        <v>7450182.6200000001</v>
      </c>
      <c r="R1235" s="11">
        <v>8300917.1799999997</v>
      </c>
      <c r="S1235" s="11">
        <v>9163371.3900000006</v>
      </c>
      <c r="T1235" s="6">
        <f t="shared" si="42"/>
        <v>4712345.5441666665</v>
      </c>
    </row>
    <row r="1236" spans="2:20" hidden="1" x14ac:dyDescent="0.2">
      <c r="B1236" t="s">
        <v>1563</v>
      </c>
      <c r="C1236" t="s">
        <v>2</v>
      </c>
      <c r="D1236" t="s">
        <v>4</v>
      </c>
      <c r="E1236" t="s">
        <v>1564</v>
      </c>
      <c r="F1236" t="s">
        <v>3705</v>
      </c>
      <c r="G1236" s="11">
        <v>9715.92</v>
      </c>
      <c r="H1236" s="11">
        <v>810.75</v>
      </c>
      <c r="I1236" s="11">
        <v>1621.5</v>
      </c>
      <c r="J1236" s="11">
        <v>2432.25</v>
      </c>
      <c r="K1236" s="11">
        <v>3243</v>
      </c>
      <c r="L1236" s="11">
        <v>4467.76</v>
      </c>
      <c r="M1236" s="11">
        <v>6114.42</v>
      </c>
      <c r="N1236" s="11">
        <v>7771.39</v>
      </c>
      <c r="O1236" s="11">
        <v>9430.7000000000007</v>
      </c>
      <c r="P1236" s="11">
        <v>11090.01</v>
      </c>
      <c r="Q1236" s="11">
        <v>12749.32</v>
      </c>
      <c r="R1236" s="11">
        <v>14408.630000000001</v>
      </c>
      <c r="S1236" s="11">
        <v>16067.94</v>
      </c>
      <c r="T1236" s="6">
        <f t="shared" si="42"/>
        <v>7252.6383333333333</v>
      </c>
    </row>
    <row r="1237" spans="2:20" hidden="1" x14ac:dyDescent="0.2">
      <c r="B1237" t="s">
        <v>1563</v>
      </c>
      <c r="C1237" t="s">
        <v>2</v>
      </c>
      <c r="D1237" t="s">
        <v>5</v>
      </c>
      <c r="E1237" t="s">
        <v>1564</v>
      </c>
      <c r="F1237" t="s">
        <v>3706</v>
      </c>
      <c r="G1237" s="11">
        <v>0</v>
      </c>
      <c r="H1237" s="11">
        <v>0</v>
      </c>
      <c r="I1237" s="11">
        <v>0</v>
      </c>
      <c r="J1237" s="11">
        <v>0</v>
      </c>
      <c r="K1237" s="11">
        <v>446.33</v>
      </c>
      <c r="L1237" s="11">
        <v>1339.73</v>
      </c>
      <c r="M1237" s="11">
        <v>2233.89</v>
      </c>
      <c r="N1237" s="11">
        <v>3128.05</v>
      </c>
      <c r="O1237" s="11">
        <v>4022.21</v>
      </c>
      <c r="P1237" s="11">
        <v>4916.37</v>
      </c>
      <c r="Q1237" s="11">
        <v>5810.53</v>
      </c>
      <c r="R1237" s="11">
        <v>6704.6900000000005</v>
      </c>
      <c r="S1237" s="11">
        <v>7598.85</v>
      </c>
      <c r="T1237" s="6">
        <f t="shared" si="42"/>
        <v>2700.1020833333328</v>
      </c>
    </row>
    <row r="1238" spans="2:20" hidden="1" x14ac:dyDescent="0.2">
      <c r="B1238" t="s">
        <v>1563</v>
      </c>
      <c r="C1238" t="s">
        <v>2</v>
      </c>
      <c r="D1238" t="s">
        <v>1555</v>
      </c>
      <c r="E1238" t="s">
        <v>1564</v>
      </c>
      <c r="F1238" t="s">
        <v>3707</v>
      </c>
      <c r="G1238" s="11">
        <v>-7902268.79</v>
      </c>
      <c r="H1238" s="11">
        <v>-707523.37</v>
      </c>
      <c r="I1238" s="11">
        <v>-1414712.6099999999</v>
      </c>
      <c r="J1238" s="11">
        <v>-2108926.5299999998</v>
      </c>
      <c r="K1238" s="11">
        <v>-2813714.42</v>
      </c>
      <c r="L1238" s="11">
        <v>-3529818.25</v>
      </c>
      <c r="M1238" s="11">
        <v>-4262439.71</v>
      </c>
      <c r="N1238" s="11">
        <v>-5028897.2300000004</v>
      </c>
      <c r="O1238" s="11">
        <v>-5807321.8899999997</v>
      </c>
      <c r="P1238" s="11">
        <v>-6658798.9900000002</v>
      </c>
      <c r="Q1238" s="11">
        <v>-7468742.4800000004</v>
      </c>
      <c r="R1238" s="11">
        <v>-8322030.5</v>
      </c>
      <c r="S1238" s="11">
        <v>-9187038.1799999997</v>
      </c>
      <c r="T1238" s="6">
        <f t="shared" si="42"/>
        <v>-4722298.2887500003</v>
      </c>
    </row>
    <row r="1239" spans="2:20" hidden="1" x14ac:dyDescent="0.2">
      <c r="B1239" t="s">
        <v>1563</v>
      </c>
      <c r="C1239" t="s">
        <v>1556</v>
      </c>
      <c r="D1239" t="s">
        <v>4</v>
      </c>
      <c r="E1239" t="s">
        <v>1564</v>
      </c>
      <c r="F1239" t="s">
        <v>3708</v>
      </c>
      <c r="G1239" s="11">
        <v>5686110.79</v>
      </c>
      <c r="H1239" s="11">
        <v>511278.31</v>
      </c>
      <c r="I1239" s="11">
        <v>1022314.89</v>
      </c>
      <c r="J1239" s="11">
        <v>1523964.35</v>
      </c>
      <c r="K1239" s="11">
        <v>2032940.75</v>
      </c>
      <c r="L1239" s="11">
        <v>2549480.8200000003</v>
      </c>
      <c r="M1239" s="11">
        <v>3077664.96</v>
      </c>
      <c r="N1239" s="11">
        <v>3630320.68</v>
      </c>
      <c r="O1239" s="11">
        <v>4191632.45</v>
      </c>
      <c r="P1239" s="11">
        <v>4805794.74</v>
      </c>
      <c r="Q1239" s="11">
        <v>5389909.1200000001</v>
      </c>
      <c r="R1239" s="11">
        <v>6005381.54</v>
      </c>
      <c r="S1239" s="11">
        <v>6629332.6600000001</v>
      </c>
      <c r="T1239" s="6">
        <f t="shared" si="42"/>
        <v>3408200.3612500005</v>
      </c>
    </row>
    <row r="1240" spans="2:20" hidden="1" x14ac:dyDescent="0.2">
      <c r="B1240" t="s">
        <v>1563</v>
      </c>
      <c r="C1240" t="s">
        <v>1557</v>
      </c>
      <c r="D1240" t="s">
        <v>4</v>
      </c>
      <c r="E1240" t="s">
        <v>1564</v>
      </c>
      <c r="F1240" t="s">
        <v>3709</v>
      </c>
      <c r="G1240" s="11">
        <v>7642.62</v>
      </c>
      <c r="H1240" s="11">
        <v>642.28</v>
      </c>
      <c r="I1240" s="11">
        <v>1284.56</v>
      </c>
      <c r="J1240" s="11">
        <v>1926.8400000000001</v>
      </c>
      <c r="K1240" s="11">
        <v>2569.12</v>
      </c>
      <c r="L1240" s="11">
        <v>3539.39</v>
      </c>
      <c r="M1240" s="11">
        <v>4843.8900000000003</v>
      </c>
      <c r="N1240" s="11">
        <v>6156.56</v>
      </c>
      <c r="O1240" s="11">
        <v>7471.08</v>
      </c>
      <c r="P1240" s="11">
        <v>8785.6</v>
      </c>
      <c r="Q1240" s="11">
        <v>10100.120000000001</v>
      </c>
      <c r="R1240" s="11">
        <v>11414.64</v>
      </c>
      <c r="S1240" s="11">
        <v>12729.16</v>
      </c>
      <c r="T1240" s="6">
        <f t="shared" si="42"/>
        <v>5743.3308333333334</v>
      </c>
    </row>
    <row r="1241" spans="2:20" hidden="1" x14ac:dyDescent="0.2">
      <c r="B1241" t="s">
        <v>1563</v>
      </c>
      <c r="C1241" t="s">
        <v>1557</v>
      </c>
      <c r="D1241" t="s">
        <v>5</v>
      </c>
      <c r="E1241" t="s">
        <v>1564</v>
      </c>
      <c r="F1241" t="s">
        <v>3710</v>
      </c>
      <c r="G1241" s="11">
        <v>0</v>
      </c>
      <c r="H1241" s="11">
        <v>0</v>
      </c>
      <c r="I1241" s="11">
        <v>0</v>
      </c>
      <c r="J1241" s="11">
        <v>0</v>
      </c>
      <c r="K1241" s="11">
        <v>353.59000000000003</v>
      </c>
      <c r="L1241" s="11">
        <v>1061.3499999999999</v>
      </c>
      <c r="M1241" s="11">
        <v>1769.71</v>
      </c>
      <c r="N1241" s="11">
        <v>2478.0700000000002</v>
      </c>
      <c r="O1241" s="11">
        <v>3186.4300000000003</v>
      </c>
      <c r="P1241" s="11">
        <v>3894.79</v>
      </c>
      <c r="Q1241" s="11">
        <v>4603.1500000000005</v>
      </c>
      <c r="R1241" s="11">
        <v>5311.51</v>
      </c>
      <c r="S1241" s="11">
        <v>6019.87</v>
      </c>
      <c r="T1241" s="6">
        <f t="shared" si="42"/>
        <v>2139.0445833333338</v>
      </c>
    </row>
    <row r="1242" spans="2:20" hidden="1" x14ac:dyDescent="0.2">
      <c r="B1242" t="s">
        <v>1563</v>
      </c>
      <c r="C1242" t="s">
        <v>7</v>
      </c>
      <c r="D1242" t="s">
        <v>4</v>
      </c>
      <c r="E1242" t="s">
        <v>1564</v>
      </c>
      <c r="F1242" t="s">
        <v>3711</v>
      </c>
      <c r="G1242" s="11">
        <v>1229737.58</v>
      </c>
      <c r="H1242" s="11">
        <v>98365.91</v>
      </c>
      <c r="I1242" s="11">
        <v>196238.37</v>
      </c>
      <c r="J1242" s="11">
        <v>294693.61</v>
      </c>
      <c r="K1242" s="11">
        <v>393970.12</v>
      </c>
      <c r="L1242" s="11">
        <v>492711.54000000004</v>
      </c>
      <c r="M1242" s="11">
        <v>592216.48</v>
      </c>
      <c r="N1242" s="11">
        <v>692830.87</v>
      </c>
      <c r="O1242" s="11">
        <v>786507.45000000007</v>
      </c>
      <c r="P1242" s="11">
        <v>887035.56</v>
      </c>
      <c r="Q1242" s="11">
        <v>987934.12</v>
      </c>
      <c r="R1242" s="11">
        <v>1089670.05</v>
      </c>
      <c r="S1242" s="11">
        <v>1191812.43</v>
      </c>
      <c r="T1242" s="6">
        <f t="shared" si="42"/>
        <v>643579.0904166667</v>
      </c>
    </row>
    <row r="1243" spans="2:20" hidden="1" x14ac:dyDescent="0.2">
      <c r="B1243" t="s">
        <v>1563</v>
      </c>
      <c r="C1243" t="s">
        <v>7</v>
      </c>
      <c r="D1243" t="s">
        <v>5</v>
      </c>
      <c r="E1243" t="s">
        <v>1564</v>
      </c>
      <c r="F1243" t="s">
        <v>3712</v>
      </c>
      <c r="G1243" s="11">
        <v>3745.57</v>
      </c>
      <c r="H1243" s="11">
        <v>395.56</v>
      </c>
      <c r="I1243" s="11">
        <v>791.12</v>
      </c>
      <c r="J1243" s="11">
        <v>1186.68</v>
      </c>
      <c r="K1243" s="11">
        <v>1582.24</v>
      </c>
      <c r="L1243" s="11">
        <v>1977.8</v>
      </c>
      <c r="M1243" s="11">
        <v>2373.36</v>
      </c>
      <c r="N1243" s="11">
        <v>2768.92</v>
      </c>
      <c r="O1243" s="11">
        <v>3164.48</v>
      </c>
      <c r="P1243" s="11">
        <v>3560.04</v>
      </c>
      <c r="Q1243" s="11">
        <v>3955.6</v>
      </c>
      <c r="R1243" s="11">
        <v>4351.16</v>
      </c>
      <c r="S1243" s="11">
        <v>4746.72</v>
      </c>
      <c r="T1243" s="6">
        <f t="shared" si="42"/>
        <v>2529.4254166666665</v>
      </c>
    </row>
    <row r="1244" spans="2:20" hidden="1" x14ac:dyDescent="0.2">
      <c r="B1244" t="s">
        <v>1563</v>
      </c>
      <c r="C1244" t="s">
        <v>7</v>
      </c>
      <c r="D1244" t="s">
        <v>8</v>
      </c>
      <c r="E1244" t="s">
        <v>1564</v>
      </c>
      <c r="F1244" t="s">
        <v>3713</v>
      </c>
      <c r="G1244" s="11">
        <v>63.01</v>
      </c>
      <c r="H1244" s="11">
        <v>0</v>
      </c>
      <c r="I1244" s="11">
        <v>0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1">
        <v>0</v>
      </c>
      <c r="R1244" s="11">
        <v>0</v>
      </c>
      <c r="S1244" s="11">
        <v>0</v>
      </c>
      <c r="T1244" s="6">
        <f t="shared" si="42"/>
        <v>2.6254166666666667</v>
      </c>
    </row>
    <row r="1245" spans="2:20" hidden="1" x14ac:dyDescent="0.2">
      <c r="B1245" t="s">
        <v>1563</v>
      </c>
      <c r="C1245" t="s">
        <v>7</v>
      </c>
      <c r="D1245" t="s">
        <v>6</v>
      </c>
      <c r="E1245" t="s">
        <v>1564</v>
      </c>
      <c r="F1245" t="s">
        <v>3714</v>
      </c>
      <c r="G1245" s="11">
        <v>348572.82</v>
      </c>
      <c r="H1245" s="11">
        <v>36907.090000000004</v>
      </c>
      <c r="I1245" s="11">
        <v>73723.839999999997</v>
      </c>
      <c r="J1245" s="11">
        <v>110514.18000000001</v>
      </c>
      <c r="K1245" s="11">
        <v>147291.98000000001</v>
      </c>
      <c r="L1245" s="11">
        <v>184060.22</v>
      </c>
      <c r="M1245" s="11">
        <v>220817.18</v>
      </c>
      <c r="N1245" s="11">
        <v>257575.55000000002</v>
      </c>
      <c r="O1245" s="11">
        <v>294338.16000000003</v>
      </c>
      <c r="P1245" s="11">
        <v>337225.06</v>
      </c>
      <c r="Q1245" s="11">
        <v>386239.17</v>
      </c>
      <c r="R1245" s="11">
        <v>435262.32</v>
      </c>
      <c r="S1245" s="11">
        <v>484288.25</v>
      </c>
      <c r="T1245" s="6">
        <f t="shared" si="42"/>
        <v>241698.77375000002</v>
      </c>
    </row>
    <row r="1246" spans="2:20" hidden="1" x14ac:dyDescent="0.2">
      <c r="B1246" t="s">
        <v>1563</v>
      </c>
      <c r="C1246" t="s">
        <v>1558</v>
      </c>
      <c r="D1246" t="s">
        <v>4</v>
      </c>
      <c r="E1246" t="s">
        <v>1564</v>
      </c>
      <c r="F1246" t="s">
        <v>3715</v>
      </c>
      <c r="G1246" s="11">
        <v>1569749.8399999999</v>
      </c>
      <c r="H1246" s="11">
        <v>137109.32</v>
      </c>
      <c r="I1246" s="11">
        <v>274153.81</v>
      </c>
      <c r="J1246" s="11">
        <v>408680.96000000002</v>
      </c>
      <c r="K1246" s="11">
        <v>545172.97</v>
      </c>
      <c r="L1246" s="11">
        <v>683693.33</v>
      </c>
      <c r="M1246" s="11">
        <v>825336.27</v>
      </c>
      <c r="N1246" s="11">
        <v>973541.75</v>
      </c>
      <c r="O1246" s="11">
        <v>1124068.52</v>
      </c>
      <c r="P1246" s="11">
        <v>1288768.19</v>
      </c>
      <c r="Q1246" s="11">
        <v>1445409.93</v>
      </c>
      <c r="R1246" s="11">
        <v>1610460.94</v>
      </c>
      <c r="S1246" s="11">
        <v>1777785.6800000002</v>
      </c>
      <c r="T1246" s="6">
        <f t="shared" si="42"/>
        <v>915846.97916666651</v>
      </c>
    </row>
    <row r="1247" spans="2:20" hidden="1" x14ac:dyDescent="0.2">
      <c r="B1247" t="s">
        <v>1563</v>
      </c>
      <c r="C1247" t="s">
        <v>1558</v>
      </c>
      <c r="D1247" t="s">
        <v>10</v>
      </c>
      <c r="E1247" t="s">
        <v>1564</v>
      </c>
      <c r="F1247" t="s">
        <v>3716</v>
      </c>
      <c r="G1247" s="11">
        <v>636692.24</v>
      </c>
      <c r="H1247" s="11">
        <v>58324.99</v>
      </c>
      <c r="I1247" s="11">
        <v>116622.41</v>
      </c>
      <c r="J1247" s="11">
        <v>173848.97</v>
      </c>
      <c r="K1247" s="11">
        <v>231911.37</v>
      </c>
      <c r="L1247" s="11">
        <v>290836.61</v>
      </c>
      <c r="M1247" s="11">
        <v>351090.17</v>
      </c>
      <c r="N1247" s="11">
        <v>414135.36</v>
      </c>
      <c r="O1247" s="11">
        <v>478168.01</v>
      </c>
      <c r="P1247" s="11">
        <v>548229.68000000005</v>
      </c>
      <c r="Q1247" s="11">
        <v>614863.57999999996</v>
      </c>
      <c r="R1247" s="11">
        <v>685074.70000000007</v>
      </c>
      <c r="S1247" s="11">
        <v>756253.05</v>
      </c>
      <c r="T1247" s="6">
        <f t="shared" si="42"/>
        <v>388298.2079166667</v>
      </c>
    </row>
    <row r="1248" spans="2:20" hidden="1" x14ac:dyDescent="0.2">
      <c r="B1248" t="s">
        <v>1563</v>
      </c>
      <c r="C1248" t="s">
        <v>1559</v>
      </c>
      <c r="D1248" t="s">
        <v>4</v>
      </c>
      <c r="E1248" t="s">
        <v>1564</v>
      </c>
      <c r="F1248" t="s">
        <v>3717</v>
      </c>
      <c r="G1248" s="11">
        <v>2073.3000000000002</v>
      </c>
      <c r="H1248" s="11">
        <v>168.47</v>
      </c>
      <c r="I1248" s="11">
        <v>336.94</v>
      </c>
      <c r="J1248" s="11">
        <v>505.41</v>
      </c>
      <c r="K1248" s="11">
        <v>673.88</v>
      </c>
      <c r="L1248" s="11">
        <v>928.37</v>
      </c>
      <c r="M1248" s="11">
        <v>1270.53</v>
      </c>
      <c r="N1248" s="11">
        <v>1614.83</v>
      </c>
      <c r="O1248" s="11">
        <v>1959.6200000000001</v>
      </c>
      <c r="P1248" s="11">
        <v>2304.41</v>
      </c>
      <c r="Q1248" s="11">
        <v>2649.2000000000003</v>
      </c>
      <c r="R1248" s="11">
        <v>2993.9900000000002</v>
      </c>
      <c r="S1248" s="11">
        <v>3338.78</v>
      </c>
      <c r="T1248" s="6">
        <f t="shared" si="42"/>
        <v>1509.3074999999999</v>
      </c>
    </row>
    <row r="1249" spans="2:20" hidden="1" x14ac:dyDescent="0.2">
      <c r="B1249" t="s">
        <v>1563</v>
      </c>
      <c r="C1249" t="s">
        <v>1559</v>
      </c>
      <c r="D1249" t="s">
        <v>5</v>
      </c>
      <c r="E1249" t="s">
        <v>1564</v>
      </c>
      <c r="F1249" t="s">
        <v>3718</v>
      </c>
      <c r="G1249" s="11">
        <v>0</v>
      </c>
      <c r="H1249" s="11">
        <v>0</v>
      </c>
      <c r="I1249" s="11">
        <v>0</v>
      </c>
      <c r="J1249" s="11">
        <v>0</v>
      </c>
      <c r="K1249" s="11">
        <v>92.74</v>
      </c>
      <c r="L1249" s="11">
        <v>278.38</v>
      </c>
      <c r="M1249" s="11">
        <v>464.18</v>
      </c>
      <c r="N1249" s="11">
        <v>649.98</v>
      </c>
      <c r="O1249" s="11">
        <v>835.78</v>
      </c>
      <c r="P1249" s="11">
        <v>1021.58</v>
      </c>
      <c r="Q1249" s="11">
        <v>1207.3800000000001</v>
      </c>
      <c r="R1249" s="11">
        <v>1393.18</v>
      </c>
      <c r="S1249" s="11">
        <v>1578.98</v>
      </c>
      <c r="T1249" s="6">
        <f t="shared" si="42"/>
        <v>561.0575</v>
      </c>
    </row>
    <row r="1250" spans="2:20" hidden="1" x14ac:dyDescent="0.2">
      <c r="B1250" t="s">
        <v>1563</v>
      </c>
      <c r="C1250" t="s">
        <v>1560</v>
      </c>
      <c r="D1250" t="s">
        <v>4</v>
      </c>
      <c r="E1250" t="s">
        <v>1564</v>
      </c>
      <c r="F1250" t="s">
        <v>3719</v>
      </c>
      <c r="G1250" s="11">
        <v>265744.15000000002</v>
      </c>
      <c r="H1250" s="11">
        <v>25874.34</v>
      </c>
      <c r="I1250" s="11">
        <v>51748.69</v>
      </c>
      <c r="J1250" s="11">
        <v>77623.040000000008</v>
      </c>
      <c r="K1250" s="11">
        <v>103497.38</v>
      </c>
      <c r="L1250" s="11">
        <v>129371.74</v>
      </c>
      <c r="M1250" s="11">
        <v>155246.1</v>
      </c>
      <c r="N1250" s="11">
        <v>181120.48</v>
      </c>
      <c r="O1250" s="11">
        <v>206994.83000000002</v>
      </c>
      <c r="P1250" s="11">
        <v>232869.18</v>
      </c>
      <c r="Q1250" s="11">
        <v>258743.54</v>
      </c>
      <c r="R1250" s="11">
        <v>284617.90000000002</v>
      </c>
      <c r="S1250" s="11">
        <v>310492.25</v>
      </c>
      <c r="T1250" s="6">
        <f t="shared" si="42"/>
        <v>166318.785</v>
      </c>
    </row>
    <row r="1251" spans="2:20" hidden="1" x14ac:dyDescent="0.2">
      <c r="B1251" t="s">
        <v>1563</v>
      </c>
      <c r="C1251" t="s">
        <v>1560</v>
      </c>
      <c r="D1251" t="s">
        <v>10</v>
      </c>
      <c r="E1251" t="s">
        <v>1564</v>
      </c>
      <c r="F1251" t="s">
        <v>3720</v>
      </c>
      <c r="G1251" s="11">
        <v>106806.56</v>
      </c>
      <c r="H1251" s="11">
        <v>10920.800000000001</v>
      </c>
      <c r="I1251" s="11">
        <v>21841.600000000002</v>
      </c>
      <c r="J1251" s="11">
        <v>32762.400000000001</v>
      </c>
      <c r="K1251" s="11">
        <v>43683.200000000004</v>
      </c>
      <c r="L1251" s="11">
        <v>54604</v>
      </c>
      <c r="M1251" s="11">
        <v>65524.810000000005</v>
      </c>
      <c r="N1251" s="11">
        <v>76445.62</v>
      </c>
      <c r="O1251" s="11">
        <v>87366.42</v>
      </c>
      <c r="P1251" s="11">
        <v>98287.22</v>
      </c>
      <c r="Q1251" s="11">
        <v>109208.02</v>
      </c>
      <c r="R1251" s="11">
        <v>120128.82</v>
      </c>
      <c r="S1251" s="11">
        <v>131049.62000000001</v>
      </c>
      <c r="T1251" s="6">
        <f t="shared" si="42"/>
        <v>69975.083333333328</v>
      </c>
    </row>
    <row r="1252" spans="2:20" hidden="1" x14ac:dyDescent="0.2">
      <c r="B1252" t="s">
        <v>1563</v>
      </c>
      <c r="C1252" t="s">
        <v>9</v>
      </c>
      <c r="D1252" t="s">
        <v>3</v>
      </c>
      <c r="E1252" t="s">
        <v>1564</v>
      </c>
      <c r="F1252" t="s">
        <v>3721</v>
      </c>
      <c r="G1252" s="11">
        <v>372550.71</v>
      </c>
      <c r="H1252" s="11">
        <v>36795.14</v>
      </c>
      <c r="I1252" s="11">
        <v>73590.290000000008</v>
      </c>
      <c r="J1252" s="11">
        <v>110385.44</v>
      </c>
      <c r="K1252" s="11">
        <v>147180.58000000002</v>
      </c>
      <c r="L1252" s="11">
        <v>183975.74</v>
      </c>
      <c r="M1252" s="11">
        <v>220770.91</v>
      </c>
      <c r="N1252" s="11">
        <v>257566.1</v>
      </c>
      <c r="O1252" s="11">
        <v>294361.25</v>
      </c>
      <c r="P1252" s="11">
        <v>331156.40000000002</v>
      </c>
      <c r="Q1252" s="11">
        <v>367951.56</v>
      </c>
      <c r="R1252" s="11">
        <v>404746.72000000003</v>
      </c>
      <c r="S1252" s="11">
        <v>441541.87</v>
      </c>
      <c r="T1252" s="6">
        <f t="shared" si="42"/>
        <v>236293.86833333338</v>
      </c>
    </row>
    <row r="1253" spans="2:20" hidden="1" x14ac:dyDescent="0.2">
      <c r="B1253" t="s">
        <v>1563</v>
      </c>
      <c r="C1253" t="s">
        <v>9</v>
      </c>
      <c r="D1253" t="s">
        <v>4</v>
      </c>
      <c r="E1253" t="s">
        <v>1564</v>
      </c>
      <c r="F1253" t="s">
        <v>3722</v>
      </c>
      <c r="G1253" s="11">
        <v>2556.3000000000002</v>
      </c>
      <c r="H1253" s="11">
        <v>215.01</v>
      </c>
      <c r="I1253" s="11">
        <v>430.02</v>
      </c>
      <c r="J1253" s="11">
        <v>645.03</v>
      </c>
      <c r="K1253" s="11">
        <v>860.04</v>
      </c>
      <c r="L1253" s="11">
        <v>1075.05</v>
      </c>
      <c r="M1253" s="11">
        <v>1290.05</v>
      </c>
      <c r="N1253" s="11">
        <v>1505.06</v>
      </c>
      <c r="O1253" s="11">
        <v>1720.06</v>
      </c>
      <c r="P1253" s="11">
        <v>1935.08</v>
      </c>
      <c r="Q1253" s="11">
        <v>2150.09</v>
      </c>
      <c r="R1253" s="11">
        <v>2365.1</v>
      </c>
      <c r="S1253" s="11">
        <v>2580.13</v>
      </c>
      <c r="T1253" s="6">
        <f t="shared" si="42"/>
        <v>1396.5670833333334</v>
      </c>
    </row>
    <row r="1254" spans="2:20" hidden="1" x14ac:dyDescent="0.2">
      <c r="B1254" t="s">
        <v>1563</v>
      </c>
      <c r="C1254" t="s">
        <v>9</v>
      </c>
      <c r="D1254" t="s">
        <v>10</v>
      </c>
      <c r="E1254" t="s">
        <v>1564</v>
      </c>
      <c r="F1254" t="s">
        <v>3723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0</v>
      </c>
      <c r="T1254" s="6">
        <f t="shared" si="42"/>
        <v>0</v>
      </c>
    </row>
    <row r="1255" spans="2:20" hidden="1" x14ac:dyDescent="0.2">
      <c r="B1255" t="s">
        <v>1563</v>
      </c>
      <c r="C1255" t="s">
        <v>9</v>
      </c>
      <c r="D1255" t="s">
        <v>11</v>
      </c>
      <c r="E1255" t="s">
        <v>1564</v>
      </c>
      <c r="F1255" t="s">
        <v>3724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6">
        <f t="shared" si="42"/>
        <v>0</v>
      </c>
    </row>
    <row r="1256" spans="2:20" hidden="1" x14ac:dyDescent="0.2">
      <c r="B1256" t="s">
        <v>1563</v>
      </c>
      <c r="C1256" t="s">
        <v>9</v>
      </c>
      <c r="D1256" t="s">
        <v>5</v>
      </c>
      <c r="E1256" t="s">
        <v>1564</v>
      </c>
      <c r="F1256" t="s">
        <v>3725</v>
      </c>
      <c r="G1256" s="11">
        <v>3950.9900000000002</v>
      </c>
      <c r="H1256" s="11">
        <v>338.21</v>
      </c>
      <c r="I1256" s="11">
        <v>676.42</v>
      </c>
      <c r="J1256" s="11">
        <v>1014.63</v>
      </c>
      <c r="K1256" s="11">
        <v>1352.83</v>
      </c>
      <c r="L1256" s="11">
        <v>1691.04</v>
      </c>
      <c r="M1256" s="11">
        <v>2029.25</v>
      </c>
      <c r="N1256" s="11">
        <v>2367.4500000000003</v>
      </c>
      <c r="O1256" s="11">
        <v>2705.65</v>
      </c>
      <c r="P1256" s="11">
        <v>3043.85</v>
      </c>
      <c r="Q1256" s="11">
        <v>3382.06</v>
      </c>
      <c r="R1256" s="11">
        <v>3720.27</v>
      </c>
      <c r="S1256" s="11">
        <v>4058.4700000000003</v>
      </c>
      <c r="T1256" s="6">
        <f t="shared" si="42"/>
        <v>2193.8658333333333</v>
      </c>
    </row>
    <row r="1257" spans="2:20" hidden="1" x14ac:dyDescent="0.2">
      <c r="B1257" t="s">
        <v>1563</v>
      </c>
      <c r="C1257" t="s">
        <v>9</v>
      </c>
      <c r="D1257" t="s">
        <v>12</v>
      </c>
      <c r="E1257" t="s">
        <v>1564</v>
      </c>
      <c r="F1257" t="s">
        <v>3726</v>
      </c>
      <c r="G1257" s="11">
        <v>16688.21</v>
      </c>
      <c r="H1257" s="11">
        <v>930.63</v>
      </c>
      <c r="I1257" s="11">
        <v>1861.26</v>
      </c>
      <c r="J1257" s="11">
        <v>2791.89</v>
      </c>
      <c r="K1257" s="11">
        <v>3722.52</v>
      </c>
      <c r="L1257" s="11">
        <v>4653.1500000000005</v>
      </c>
      <c r="M1257" s="11">
        <v>5583.78</v>
      </c>
      <c r="N1257" s="11">
        <v>6514.41</v>
      </c>
      <c r="O1257" s="11">
        <v>7445.04</v>
      </c>
      <c r="P1257" s="11">
        <v>8375.67</v>
      </c>
      <c r="Q1257" s="11">
        <v>9306.3000000000011</v>
      </c>
      <c r="R1257" s="11">
        <v>10236.92</v>
      </c>
      <c r="S1257" s="11">
        <v>11167.550000000001</v>
      </c>
      <c r="T1257" s="6">
        <f t="shared" si="42"/>
        <v>6279.1208333333334</v>
      </c>
    </row>
    <row r="1258" spans="2:20" hidden="1" x14ac:dyDescent="0.2">
      <c r="B1258" t="s">
        <v>1563</v>
      </c>
      <c r="C1258" t="s">
        <v>9</v>
      </c>
      <c r="D1258" t="s">
        <v>1555</v>
      </c>
      <c r="E1258" t="s">
        <v>1564</v>
      </c>
      <c r="F1258" t="s">
        <v>3727</v>
      </c>
      <c r="G1258" s="11">
        <v>-372550.71</v>
      </c>
      <c r="H1258" s="11">
        <v>-36795.14</v>
      </c>
      <c r="I1258" s="11">
        <v>-73590.290000000008</v>
      </c>
      <c r="J1258" s="11">
        <v>-110385.44</v>
      </c>
      <c r="K1258" s="11">
        <v>-147180.58000000002</v>
      </c>
      <c r="L1258" s="11">
        <v>-183975.74</v>
      </c>
      <c r="M1258" s="11">
        <v>-220770.91</v>
      </c>
      <c r="N1258" s="11">
        <v>-257566.1</v>
      </c>
      <c r="O1258" s="11">
        <v>-294361.25</v>
      </c>
      <c r="P1258" s="11">
        <v>-331156.40000000002</v>
      </c>
      <c r="Q1258" s="11">
        <v>-367951.56</v>
      </c>
      <c r="R1258" s="11">
        <v>-404746.72000000003</v>
      </c>
      <c r="S1258" s="11">
        <v>-441541.87</v>
      </c>
      <c r="T1258" s="6">
        <f t="shared" si="42"/>
        <v>-236293.86833333338</v>
      </c>
    </row>
    <row r="1259" spans="2:20" hidden="1" x14ac:dyDescent="0.2">
      <c r="B1259" t="s">
        <v>1563</v>
      </c>
      <c r="C1259" t="s">
        <v>9</v>
      </c>
      <c r="D1259" t="s">
        <v>6</v>
      </c>
      <c r="E1259" t="s">
        <v>1564</v>
      </c>
      <c r="F1259" t="s">
        <v>3728</v>
      </c>
      <c r="G1259" s="11">
        <v>23217.06</v>
      </c>
      <c r="H1259" s="11">
        <v>1943.6000000000001</v>
      </c>
      <c r="I1259" s="11">
        <v>3887.2000000000003</v>
      </c>
      <c r="J1259" s="11">
        <v>5830.8</v>
      </c>
      <c r="K1259" s="11">
        <v>7754.09</v>
      </c>
      <c r="L1259" s="11">
        <v>9697.73</v>
      </c>
      <c r="M1259" s="11">
        <v>11682.130000000001</v>
      </c>
      <c r="N1259" s="11">
        <v>13666.53</v>
      </c>
      <c r="O1259" s="11">
        <v>15650.93</v>
      </c>
      <c r="P1259" s="11">
        <v>17635.330000000002</v>
      </c>
      <c r="Q1259" s="11">
        <v>19619.73</v>
      </c>
      <c r="R1259" s="11">
        <v>21604.13</v>
      </c>
      <c r="S1259" s="11">
        <v>23588.53</v>
      </c>
      <c r="T1259" s="6">
        <f t="shared" si="42"/>
        <v>12697.91625</v>
      </c>
    </row>
    <row r="1260" spans="2:20" hidden="1" x14ac:dyDescent="0.2">
      <c r="B1260" t="s">
        <v>1565</v>
      </c>
      <c r="C1260" t="s">
        <v>7</v>
      </c>
      <c r="D1260" t="s">
        <v>6</v>
      </c>
      <c r="E1260" t="s">
        <v>1566</v>
      </c>
      <c r="F1260" t="s">
        <v>3729</v>
      </c>
      <c r="G1260" s="11">
        <v>2450030.7599999998</v>
      </c>
      <c r="H1260" s="11">
        <v>204169.23</v>
      </c>
      <c r="I1260" s="11">
        <v>408338.46</v>
      </c>
      <c r="J1260" s="11">
        <v>612507.69000000006</v>
      </c>
      <c r="K1260" s="11">
        <v>816676.92</v>
      </c>
      <c r="L1260" s="11">
        <v>1020846.15</v>
      </c>
      <c r="M1260" s="11">
        <v>1225015.3799999999</v>
      </c>
      <c r="N1260" s="11">
        <v>1429184.6099999999</v>
      </c>
      <c r="O1260" s="11">
        <v>1633353.8399999999</v>
      </c>
      <c r="P1260" s="11">
        <v>1837523.07</v>
      </c>
      <c r="Q1260" s="11">
        <v>2041692.3</v>
      </c>
      <c r="R1260" s="11">
        <v>2245861.5299999998</v>
      </c>
      <c r="S1260" s="11">
        <v>2450030.7599999998</v>
      </c>
      <c r="T1260" s="6">
        <f t="shared" si="42"/>
        <v>1327099.9949999999</v>
      </c>
    </row>
    <row r="1261" spans="2:20" hidden="1" x14ac:dyDescent="0.2">
      <c r="B1261" t="s">
        <v>1567</v>
      </c>
      <c r="C1261" t="s">
        <v>7</v>
      </c>
      <c r="D1261" t="s">
        <v>5</v>
      </c>
      <c r="E1261" t="s">
        <v>1568</v>
      </c>
      <c r="F1261" t="s">
        <v>3730</v>
      </c>
      <c r="G1261" s="11">
        <v>67304.040000000008</v>
      </c>
      <c r="H1261" s="11">
        <v>5608.67</v>
      </c>
      <c r="I1261" s="11">
        <v>11217.34</v>
      </c>
      <c r="J1261" s="11">
        <v>16826.010000000002</v>
      </c>
      <c r="K1261" s="11">
        <v>22434.68</v>
      </c>
      <c r="L1261" s="11">
        <v>28043.350000000002</v>
      </c>
      <c r="M1261" s="11">
        <v>33652.020000000004</v>
      </c>
      <c r="N1261" s="11">
        <v>39260.69</v>
      </c>
      <c r="O1261" s="11">
        <v>44869.36</v>
      </c>
      <c r="P1261" s="11">
        <v>50478.03</v>
      </c>
      <c r="Q1261" s="11">
        <v>56086.700000000004</v>
      </c>
      <c r="R1261" s="11">
        <v>61695.37</v>
      </c>
      <c r="S1261" s="11">
        <v>67304.040000000008</v>
      </c>
      <c r="T1261" s="6">
        <f t="shared" si="42"/>
        <v>36456.355000000003</v>
      </c>
    </row>
    <row r="1262" spans="2:20" hidden="1" x14ac:dyDescent="0.2">
      <c r="B1262" t="s">
        <v>1567</v>
      </c>
      <c r="C1262" t="s">
        <v>7</v>
      </c>
      <c r="D1262" t="s">
        <v>6</v>
      </c>
      <c r="E1262" t="s">
        <v>1568</v>
      </c>
      <c r="F1262" t="s">
        <v>3731</v>
      </c>
      <c r="G1262" s="11">
        <v>31742.880000000001</v>
      </c>
      <c r="H1262" s="11">
        <v>2645.2400000000002</v>
      </c>
      <c r="I1262" s="11">
        <v>5290.4800000000005</v>
      </c>
      <c r="J1262" s="11">
        <v>7935.72</v>
      </c>
      <c r="K1262" s="11">
        <v>10580.960000000001</v>
      </c>
      <c r="L1262" s="11">
        <v>13226.2</v>
      </c>
      <c r="M1262" s="11">
        <v>15871.44</v>
      </c>
      <c r="N1262" s="11">
        <v>18516.68</v>
      </c>
      <c r="O1262" s="11">
        <v>21161.920000000002</v>
      </c>
      <c r="P1262" s="11">
        <v>23807.16</v>
      </c>
      <c r="Q1262" s="11">
        <v>26452.400000000001</v>
      </c>
      <c r="R1262" s="11">
        <v>29097.64</v>
      </c>
      <c r="S1262" s="11">
        <v>31742.880000000001</v>
      </c>
      <c r="T1262" s="6">
        <f t="shared" si="42"/>
        <v>17194.060000000001</v>
      </c>
    </row>
    <row r="1263" spans="2:20" hidden="1" x14ac:dyDescent="0.2">
      <c r="B1263" t="s">
        <v>1569</v>
      </c>
      <c r="C1263" t="s">
        <v>7</v>
      </c>
      <c r="D1263" t="s">
        <v>4</v>
      </c>
      <c r="E1263" t="s">
        <v>1570</v>
      </c>
      <c r="F1263" t="s">
        <v>3732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6">
        <f t="shared" si="42"/>
        <v>0</v>
      </c>
    </row>
    <row r="1264" spans="2:20" hidden="1" x14ac:dyDescent="0.2">
      <c r="B1264" t="s">
        <v>1569</v>
      </c>
      <c r="C1264" t="s">
        <v>7</v>
      </c>
      <c r="D1264" t="s">
        <v>5</v>
      </c>
      <c r="E1264" t="s">
        <v>1570</v>
      </c>
      <c r="F1264" t="s">
        <v>3733</v>
      </c>
      <c r="G1264" s="11">
        <v>0</v>
      </c>
      <c r="H1264" s="11">
        <v>0</v>
      </c>
      <c r="I1264" s="11">
        <v>0</v>
      </c>
      <c r="J1264" s="11">
        <v>0</v>
      </c>
      <c r="K1264" s="11">
        <v>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0</v>
      </c>
      <c r="R1264" s="11">
        <v>0</v>
      </c>
      <c r="S1264" s="11">
        <v>0</v>
      </c>
      <c r="T1264" s="6">
        <f t="shared" si="42"/>
        <v>0</v>
      </c>
    </row>
    <row r="1265" spans="2:20" hidden="1" x14ac:dyDescent="0.2">
      <c r="B1265" t="s">
        <v>1571</v>
      </c>
      <c r="C1265" t="s">
        <v>9</v>
      </c>
      <c r="D1265" t="s">
        <v>6</v>
      </c>
      <c r="E1265" t="s">
        <v>1572</v>
      </c>
      <c r="F1265" t="s">
        <v>3734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  <c r="R1265" s="11">
        <v>0</v>
      </c>
      <c r="S1265" s="11">
        <v>0</v>
      </c>
      <c r="T1265" s="6">
        <f t="shared" si="42"/>
        <v>0</v>
      </c>
    </row>
    <row r="1266" spans="2:20" hidden="1" x14ac:dyDescent="0.2">
      <c r="B1266" t="s">
        <v>1571</v>
      </c>
      <c r="C1266" t="s">
        <v>13</v>
      </c>
      <c r="D1266" t="s">
        <v>13</v>
      </c>
      <c r="E1266" t="s">
        <v>1572</v>
      </c>
      <c r="F1266" t="s">
        <v>3735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0</v>
      </c>
      <c r="R1266" s="11">
        <v>0</v>
      </c>
      <c r="S1266" s="11">
        <v>0</v>
      </c>
      <c r="T1266" s="6">
        <f t="shared" si="42"/>
        <v>0</v>
      </c>
    </row>
    <row r="1267" spans="2:20" hidden="1" x14ac:dyDescent="0.2">
      <c r="B1267" t="s">
        <v>1573</v>
      </c>
      <c r="C1267" t="s">
        <v>7</v>
      </c>
      <c r="D1267" t="s">
        <v>6</v>
      </c>
      <c r="E1267" t="s">
        <v>1574</v>
      </c>
      <c r="F1267" t="s">
        <v>3736</v>
      </c>
      <c r="G1267" s="11">
        <v>1359999.96</v>
      </c>
      <c r="H1267" s="11">
        <v>113333.33</v>
      </c>
      <c r="I1267" s="11">
        <v>226666.66</v>
      </c>
      <c r="J1267" s="11">
        <v>339999.99</v>
      </c>
      <c r="K1267" s="11">
        <v>453333.32</v>
      </c>
      <c r="L1267" s="11">
        <v>566666.65</v>
      </c>
      <c r="M1267" s="11">
        <v>679999.98</v>
      </c>
      <c r="N1267" s="11">
        <v>793333.31</v>
      </c>
      <c r="O1267" s="11">
        <v>906666.64</v>
      </c>
      <c r="P1267" s="11">
        <v>1019999.97</v>
      </c>
      <c r="Q1267" s="11">
        <v>1133333.3</v>
      </c>
      <c r="R1267" s="11">
        <v>1246666.6299999999</v>
      </c>
      <c r="S1267" s="11">
        <v>1359999.96</v>
      </c>
      <c r="T1267" s="6">
        <f t="shared" si="42"/>
        <v>736666.64500000002</v>
      </c>
    </row>
    <row r="1268" spans="2:20" hidden="1" x14ac:dyDescent="0.2">
      <c r="B1268" t="s">
        <v>2479</v>
      </c>
      <c r="C1268" t="s">
        <v>7</v>
      </c>
      <c r="D1268" t="s">
        <v>6</v>
      </c>
      <c r="E1268" t="s">
        <v>2478</v>
      </c>
      <c r="F1268" t="s">
        <v>3737</v>
      </c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v>0</v>
      </c>
      <c r="R1268" s="11">
        <v>0</v>
      </c>
      <c r="S1268" s="11">
        <v>70084</v>
      </c>
      <c r="T1268" s="6">
        <f t="shared" ref="T1268:T1331" si="43">(G1268+S1268+SUM(H1268:R1268)*2)/24</f>
        <v>2920.1666666666665</v>
      </c>
    </row>
    <row r="1269" spans="2:20" hidden="1" x14ac:dyDescent="0.2">
      <c r="B1269" t="s">
        <v>1575</v>
      </c>
      <c r="C1269" t="s">
        <v>9</v>
      </c>
      <c r="D1269" t="s">
        <v>12</v>
      </c>
      <c r="E1269" t="s">
        <v>1576</v>
      </c>
      <c r="F1269" t="s">
        <v>3738</v>
      </c>
      <c r="G1269" s="11">
        <v>200121.80000000002</v>
      </c>
      <c r="H1269" s="11">
        <v>90962.92</v>
      </c>
      <c r="I1269" s="11">
        <v>157628.91</v>
      </c>
      <c r="J1269" s="11">
        <v>207276.21</v>
      </c>
      <c r="K1269" s="11">
        <v>240012.89</v>
      </c>
      <c r="L1269" s="11">
        <v>259848.68</v>
      </c>
      <c r="M1269" s="11">
        <v>273739.87</v>
      </c>
      <c r="N1269" s="11">
        <v>273739.87</v>
      </c>
      <c r="O1269" s="11">
        <v>273739.87</v>
      </c>
      <c r="P1269" s="11">
        <v>273739.87</v>
      </c>
      <c r="Q1269" s="11">
        <v>273739.87</v>
      </c>
      <c r="R1269" s="11">
        <v>273739.87</v>
      </c>
      <c r="S1269" s="11">
        <v>273739.87</v>
      </c>
      <c r="T1269" s="6">
        <f t="shared" si="43"/>
        <v>236258.3054166667</v>
      </c>
    </row>
    <row r="1270" spans="2:20" hidden="1" x14ac:dyDescent="0.2">
      <c r="B1270" t="s">
        <v>1577</v>
      </c>
      <c r="C1270" t="s">
        <v>7</v>
      </c>
      <c r="D1270" t="s">
        <v>5</v>
      </c>
      <c r="E1270" t="s">
        <v>1578</v>
      </c>
      <c r="F1270" t="s">
        <v>3739</v>
      </c>
      <c r="G1270" s="11">
        <v>5796.6</v>
      </c>
      <c r="H1270" s="11">
        <v>483.05</v>
      </c>
      <c r="I1270" s="11">
        <v>966.1</v>
      </c>
      <c r="J1270" s="11">
        <v>1449.15</v>
      </c>
      <c r="K1270" s="11">
        <v>1932.2</v>
      </c>
      <c r="L1270" s="11">
        <v>2415.25</v>
      </c>
      <c r="M1270" s="11">
        <v>2898.3</v>
      </c>
      <c r="N1270" s="11">
        <v>3381.35</v>
      </c>
      <c r="O1270" s="11">
        <v>3864.4</v>
      </c>
      <c r="P1270" s="11">
        <v>4347.45</v>
      </c>
      <c r="Q1270" s="11">
        <v>4830.5</v>
      </c>
      <c r="R1270" s="11">
        <v>5313.55</v>
      </c>
      <c r="S1270" s="11">
        <v>5796.6</v>
      </c>
      <c r="T1270" s="6">
        <f t="shared" si="43"/>
        <v>3139.8250000000003</v>
      </c>
    </row>
    <row r="1271" spans="2:20" hidden="1" x14ac:dyDescent="0.2">
      <c r="B1271" t="s">
        <v>1577</v>
      </c>
      <c r="C1271" t="s">
        <v>7</v>
      </c>
      <c r="D1271" t="s">
        <v>6</v>
      </c>
      <c r="E1271" t="s">
        <v>1578</v>
      </c>
      <c r="F1271" t="s">
        <v>3740</v>
      </c>
      <c r="G1271" s="11">
        <v>72939.48</v>
      </c>
      <c r="H1271" s="11">
        <v>6078.29</v>
      </c>
      <c r="I1271" s="11">
        <v>12156.58</v>
      </c>
      <c r="J1271" s="11">
        <v>18234.87</v>
      </c>
      <c r="K1271" s="11">
        <v>24313.16</v>
      </c>
      <c r="L1271" s="11">
        <v>30391.45</v>
      </c>
      <c r="M1271" s="11">
        <v>36469.74</v>
      </c>
      <c r="N1271" s="11">
        <v>42548.03</v>
      </c>
      <c r="O1271" s="11">
        <v>48626.32</v>
      </c>
      <c r="P1271" s="11">
        <v>54704.61</v>
      </c>
      <c r="Q1271" s="11">
        <v>60782.9</v>
      </c>
      <c r="R1271" s="11">
        <v>66861.19</v>
      </c>
      <c r="S1271" s="11">
        <v>72939.48</v>
      </c>
      <c r="T1271" s="6">
        <f t="shared" si="43"/>
        <v>39508.885000000002</v>
      </c>
    </row>
    <row r="1272" spans="2:20" hidden="1" x14ac:dyDescent="0.2">
      <c r="B1272" t="s">
        <v>1579</v>
      </c>
      <c r="C1272" t="s">
        <v>7</v>
      </c>
      <c r="D1272" t="s">
        <v>4</v>
      </c>
      <c r="E1272" t="s">
        <v>1580</v>
      </c>
      <c r="F1272" t="s">
        <v>3741</v>
      </c>
      <c r="G1272" s="11">
        <v>200000.04</v>
      </c>
      <c r="H1272" s="11">
        <v>16666.670000000002</v>
      </c>
      <c r="I1272" s="11">
        <v>33333.340000000004</v>
      </c>
      <c r="J1272" s="11">
        <v>50000.01</v>
      </c>
      <c r="K1272" s="11">
        <v>66666.680000000008</v>
      </c>
      <c r="L1272" s="11">
        <v>83333.350000000006</v>
      </c>
      <c r="M1272" s="11">
        <v>100000.02</v>
      </c>
      <c r="N1272" s="11">
        <v>116666.69</v>
      </c>
      <c r="O1272" s="11">
        <v>133333.36000000002</v>
      </c>
      <c r="P1272" s="11">
        <v>150000.03</v>
      </c>
      <c r="Q1272" s="11">
        <v>166666.70000000001</v>
      </c>
      <c r="R1272" s="11">
        <v>183333.37</v>
      </c>
      <c r="S1272" s="11">
        <v>200000.04</v>
      </c>
      <c r="T1272" s="6">
        <f t="shared" si="43"/>
        <v>108333.35500000003</v>
      </c>
    </row>
    <row r="1273" spans="2:20" hidden="1" x14ac:dyDescent="0.2">
      <c r="B1273" t="s">
        <v>1579</v>
      </c>
      <c r="C1273" t="s">
        <v>7</v>
      </c>
      <c r="D1273" t="s">
        <v>6</v>
      </c>
      <c r="E1273" t="s">
        <v>1580</v>
      </c>
      <c r="F1273" t="s">
        <v>3742</v>
      </c>
      <c r="G1273" s="11">
        <v>11065.08</v>
      </c>
      <c r="H1273" s="11">
        <v>922.09</v>
      </c>
      <c r="I1273" s="11">
        <v>1844.18</v>
      </c>
      <c r="J1273" s="11">
        <v>2766.27</v>
      </c>
      <c r="K1273" s="11">
        <v>3688.36</v>
      </c>
      <c r="L1273" s="11">
        <v>4610.45</v>
      </c>
      <c r="M1273" s="11">
        <v>5532.54</v>
      </c>
      <c r="N1273" s="11">
        <v>6454.63</v>
      </c>
      <c r="O1273" s="11">
        <v>7376.72</v>
      </c>
      <c r="P1273" s="11">
        <v>8298.81</v>
      </c>
      <c r="Q1273" s="11">
        <v>9220.9</v>
      </c>
      <c r="R1273" s="11">
        <v>10142.99</v>
      </c>
      <c r="S1273" s="11">
        <v>11065.08</v>
      </c>
      <c r="T1273" s="6">
        <f t="shared" si="43"/>
        <v>5993.5849999999991</v>
      </c>
    </row>
    <row r="1274" spans="2:20" hidden="1" x14ac:dyDescent="0.2">
      <c r="B1274" t="s">
        <v>1581</v>
      </c>
      <c r="C1274" t="s">
        <v>7</v>
      </c>
      <c r="D1274" t="s">
        <v>4</v>
      </c>
      <c r="E1274" t="s">
        <v>1582</v>
      </c>
      <c r="F1274" t="s">
        <v>3743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6">
        <f t="shared" si="43"/>
        <v>0</v>
      </c>
    </row>
    <row r="1275" spans="2:20" hidden="1" x14ac:dyDescent="0.2">
      <c r="B1275" t="s">
        <v>1581</v>
      </c>
      <c r="C1275" t="s">
        <v>7</v>
      </c>
      <c r="D1275" t="s">
        <v>6</v>
      </c>
      <c r="E1275" t="s">
        <v>1582</v>
      </c>
      <c r="F1275" t="s">
        <v>3744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6">
        <f t="shared" si="43"/>
        <v>0</v>
      </c>
    </row>
    <row r="1276" spans="2:20" hidden="1" x14ac:dyDescent="0.2">
      <c r="B1276" t="s">
        <v>1583</v>
      </c>
      <c r="C1276" t="s">
        <v>9</v>
      </c>
      <c r="D1276" t="s">
        <v>5</v>
      </c>
      <c r="E1276" t="s">
        <v>1584</v>
      </c>
      <c r="F1276" t="s">
        <v>3745</v>
      </c>
      <c r="G1276" s="11">
        <v>0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0</v>
      </c>
      <c r="R1276" s="11">
        <v>0</v>
      </c>
      <c r="S1276" s="11">
        <v>0</v>
      </c>
      <c r="T1276" s="6">
        <f t="shared" si="43"/>
        <v>0</v>
      </c>
    </row>
    <row r="1277" spans="2:20" hidden="1" x14ac:dyDescent="0.2">
      <c r="B1277" t="s">
        <v>1583</v>
      </c>
      <c r="C1277" t="s">
        <v>9</v>
      </c>
      <c r="D1277" t="s">
        <v>6</v>
      </c>
      <c r="E1277" t="s">
        <v>1584</v>
      </c>
      <c r="F1277" t="s">
        <v>3746</v>
      </c>
      <c r="G1277" s="11">
        <v>607757</v>
      </c>
      <c r="H1277" s="11">
        <v>0</v>
      </c>
      <c r="I1277" s="11">
        <v>0</v>
      </c>
      <c r="J1277" s="11">
        <v>26429</v>
      </c>
      <c r="K1277" s="11">
        <v>26429</v>
      </c>
      <c r="L1277" s="11">
        <v>362750</v>
      </c>
      <c r="M1277" s="11">
        <v>362750</v>
      </c>
      <c r="N1277" s="11">
        <v>362750</v>
      </c>
      <c r="O1277" s="11">
        <v>362750</v>
      </c>
      <c r="P1277" s="11">
        <v>384135</v>
      </c>
      <c r="Q1277" s="11">
        <v>565700</v>
      </c>
      <c r="R1277" s="11">
        <v>565700</v>
      </c>
      <c r="S1277" s="11">
        <v>589518</v>
      </c>
      <c r="T1277" s="6">
        <f t="shared" si="43"/>
        <v>301502.54166666669</v>
      </c>
    </row>
    <row r="1278" spans="2:20" hidden="1" x14ac:dyDescent="0.2">
      <c r="B1278" t="s">
        <v>1585</v>
      </c>
      <c r="C1278" t="s">
        <v>9</v>
      </c>
      <c r="D1278" t="s">
        <v>6</v>
      </c>
      <c r="E1278" t="s">
        <v>1586</v>
      </c>
      <c r="F1278" t="s">
        <v>3747</v>
      </c>
      <c r="G1278" s="11">
        <v>184434.6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6">
        <f t="shared" si="43"/>
        <v>7684.7750000000005</v>
      </c>
    </row>
    <row r="1279" spans="2:20" hidden="1" x14ac:dyDescent="0.2">
      <c r="B1279" t="s">
        <v>1587</v>
      </c>
      <c r="C1279" t="s">
        <v>9</v>
      </c>
      <c r="D1279" t="s">
        <v>12</v>
      </c>
      <c r="E1279" t="s">
        <v>1588</v>
      </c>
      <c r="F1279" t="s">
        <v>3748</v>
      </c>
      <c r="G1279" s="11">
        <v>1858</v>
      </c>
      <c r="H1279" s="11">
        <v>-118</v>
      </c>
      <c r="I1279" s="11">
        <v>-236</v>
      </c>
      <c r="J1279" s="11">
        <v>-354</v>
      </c>
      <c r="K1279" s="11">
        <v>-473</v>
      </c>
      <c r="L1279" s="11">
        <v>-592</v>
      </c>
      <c r="M1279" s="11">
        <v>-711</v>
      </c>
      <c r="N1279" s="11">
        <v>-830</v>
      </c>
      <c r="O1279" s="11">
        <v>-949</v>
      </c>
      <c r="P1279" s="11">
        <v>-1069</v>
      </c>
      <c r="Q1279" s="11">
        <v>-1189</v>
      </c>
      <c r="R1279" s="11">
        <v>-1309</v>
      </c>
      <c r="S1279" s="11">
        <v>-1429</v>
      </c>
      <c r="T1279" s="6">
        <f t="shared" si="43"/>
        <v>-634.625</v>
      </c>
    </row>
    <row r="1280" spans="2:20" hidden="1" x14ac:dyDescent="0.2">
      <c r="B1280" t="s">
        <v>1589</v>
      </c>
      <c r="C1280" t="s">
        <v>7</v>
      </c>
      <c r="D1280" t="s">
        <v>5</v>
      </c>
      <c r="E1280" t="s">
        <v>1590</v>
      </c>
      <c r="F1280" t="s">
        <v>3749</v>
      </c>
      <c r="G1280" s="11">
        <v>0</v>
      </c>
      <c r="H1280" s="11">
        <v>0</v>
      </c>
      <c r="I1280" s="11">
        <v>4273943</v>
      </c>
      <c r="J1280" s="11">
        <v>3846548</v>
      </c>
      <c r="K1280" s="11">
        <v>3846548</v>
      </c>
      <c r="L1280" s="11">
        <v>3846548</v>
      </c>
      <c r="M1280" s="11">
        <v>3846548</v>
      </c>
      <c r="N1280" s="11">
        <v>3846548</v>
      </c>
      <c r="O1280" s="11">
        <v>3846548</v>
      </c>
      <c r="P1280" s="11">
        <v>3846548</v>
      </c>
      <c r="Q1280" s="11">
        <v>3641801</v>
      </c>
      <c r="R1280" s="11">
        <v>3554519</v>
      </c>
      <c r="S1280" s="11">
        <v>3282886</v>
      </c>
      <c r="T1280" s="6">
        <f t="shared" si="43"/>
        <v>3336461.8333333335</v>
      </c>
    </row>
    <row r="1281" spans="2:20" hidden="1" x14ac:dyDescent="0.2">
      <c r="B1281" t="s">
        <v>1589</v>
      </c>
      <c r="C1281" t="s">
        <v>7</v>
      </c>
      <c r="D1281" t="s">
        <v>6</v>
      </c>
      <c r="E1281" t="s">
        <v>1590</v>
      </c>
      <c r="F1281" t="s">
        <v>3750</v>
      </c>
      <c r="G1281" s="11">
        <v>0</v>
      </c>
      <c r="H1281" s="11">
        <v>0</v>
      </c>
      <c r="I1281" s="11">
        <v>7604044</v>
      </c>
      <c r="J1281" s="11">
        <v>8123063</v>
      </c>
      <c r="K1281" s="11">
        <v>8296069</v>
      </c>
      <c r="L1281" s="11">
        <v>865031</v>
      </c>
      <c r="M1281" s="11">
        <v>1041229</v>
      </c>
      <c r="N1281" s="11">
        <v>1214767</v>
      </c>
      <c r="O1281" s="11">
        <v>1388305</v>
      </c>
      <c r="P1281" s="11">
        <v>1561843</v>
      </c>
      <c r="Q1281" s="11">
        <v>1735381</v>
      </c>
      <c r="R1281" s="11">
        <v>1908919</v>
      </c>
      <c r="S1281" s="11">
        <v>2082457</v>
      </c>
      <c r="T1281" s="6">
        <f t="shared" si="43"/>
        <v>2898323.2916666665</v>
      </c>
    </row>
    <row r="1282" spans="2:20" hidden="1" x14ac:dyDescent="0.2">
      <c r="B1282" t="s">
        <v>1591</v>
      </c>
      <c r="C1282" t="s">
        <v>7</v>
      </c>
      <c r="D1282" t="s">
        <v>4</v>
      </c>
      <c r="E1282" t="s">
        <v>1592</v>
      </c>
      <c r="F1282" t="s">
        <v>3751</v>
      </c>
      <c r="G1282" s="11">
        <v>0</v>
      </c>
      <c r="H1282" s="11">
        <v>2726.62</v>
      </c>
      <c r="I1282" s="11">
        <v>5453.24</v>
      </c>
      <c r="J1282" s="11">
        <v>8179.8600000000006</v>
      </c>
      <c r="K1282" s="11">
        <v>10906.48</v>
      </c>
      <c r="L1282" s="11">
        <v>13633.1</v>
      </c>
      <c r="M1282" s="11">
        <v>16359.720000000001</v>
      </c>
      <c r="N1282" s="11">
        <v>19086.34</v>
      </c>
      <c r="O1282" s="11">
        <v>21812.959999999999</v>
      </c>
      <c r="P1282" s="11">
        <v>24539.58</v>
      </c>
      <c r="Q1282" s="11">
        <v>27266.2</v>
      </c>
      <c r="R1282" s="11">
        <v>29992.82</v>
      </c>
      <c r="S1282" s="11">
        <v>32719.440000000002</v>
      </c>
      <c r="T1282" s="6">
        <f t="shared" si="43"/>
        <v>16359.720000000001</v>
      </c>
    </row>
    <row r="1283" spans="2:20" hidden="1" x14ac:dyDescent="0.2">
      <c r="B1283" t="s">
        <v>1593</v>
      </c>
      <c r="C1283" t="s">
        <v>7</v>
      </c>
      <c r="D1283" t="s">
        <v>5</v>
      </c>
      <c r="E1283" t="s">
        <v>1594</v>
      </c>
      <c r="F1283" t="s">
        <v>3752</v>
      </c>
      <c r="G1283" s="11">
        <v>-2678735.5300000003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-125365</v>
      </c>
      <c r="R1283" s="11">
        <v>-149723</v>
      </c>
      <c r="S1283" s="11">
        <v>-160414</v>
      </c>
      <c r="T1283" s="6">
        <f t="shared" si="43"/>
        <v>-141221.89708333334</v>
      </c>
    </row>
    <row r="1284" spans="2:20" hidden="1" x14ac:dyDescent="0.2">
      <c r="B1284" t="s">
        <v>1593</v>
      </c>
      <c r="C1284" t="s">
        <v>9</v>
      </c>
      <c r="D1284" t="s">
        <v>5</v>
      </c>
      <c r="E1284" t="s">
        <v>1594</v>
      </c>
      <c r="F1284" t="s">
        <v>3753</v>
      </c>
      <c r="G1284" s="11">
        <v>0</v>
      </c>
      <c r="H1284" s="11">
        <v>0</v>
      </c>
      <c r="I1284" s="11">
        <v>0</v>
      </c>
      <c r="J1284" s="11">
        <v>0</v>
      </c>
      <c r="K1284" s="11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v>0</v>
      </c>
      <c r="R1284" s="11">
        <v>0</v>
      </c>
      <c r="S1284" s="11">
        <v>0</v>
      </c>
      <c r="T1284" s="6">
        <f t="shared" si="43"/>
        <v>0</v>
      </c>
    </row>
    <row r="1285" spans="2:20" hidden="1" x14ac:dyDescent="0.2">
      <c r="B1285" t="s">
        <v>1595</v>
      </c>
      <c r="C1285" t="s">
        <v>7</v>
      </c>
      <c r="D1285" t="s">
        <v>6</v>
      </c>
      <c r="E1285" t="s">
        <v>1596</v>
      </c>
      <c r="F1285" t="s">
        <v>3754</v>
      </c>
      <c r="G1285" s="11">
        <v>472410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  <c r="S1285" s="11">
        <v>0</v>
      </c>
      <c r="T1285" s="6">
        <f t="shared" si="43"/>
        <v>19683.75</v>
      </c>
    </row>
    <row r="1286" spans="2:20" hidden="1" x14ac:dyDescent="0.2">
      <c r="B1286" t="s">
        <v>1597</v>
      </c>
      <c r="C1286" t="s">
        <v>7</v>
      </c>
      <c r="D1286" t="s">
        <v>5</v>
      </c>
      <c r="E1286" t="s">
        <v>1598</v>
      </c>
      <c r="F1286" t="s">
        <v>3755</v>
      </c>
      <c r="G1286" s="11">
        <v>88018.680000000008</v>
      </c>
      <c r="H1286" s="11">
        <v>7334.89</v>
      </c>
      <c r="I1286" s="11">
        <v>14669.78</v>
      </c>
      <c r="J1286" s="11">
        <v>22004.670000000002</v>
      </c>
      <c r="K1286" s="11">
        <v>29339.56</v>
      </c>
      <c r="L1286" s="11">
        <v>36674.450000000004</v>
      </c>
      <c r="M1286" s="11">
        <v>44009.340000000004</v>
      </c>
      <c r="N1286" s="11">
        <v>51344.23</v>
      </c>
      <c r="O1286" s="11">
        <v>58679.12</v>
      </c>
      <c r="P1286" s="11">
        <v>66014.009999999995</v>
      </c>
      <c r="Q1286" s="11">
        <v>73348.900000000009</v>
      </c>
      <c r="R1286" s="11">
        <v>80683.790000000008</v>
      </c>
      <c r="S1286" s="11">
        <v>88018.680000000008</v>
      </c>
      <c r="T1286" s="6">
        <f t="shared" si="43"/>
        <v>47676.785000000011</v>
      </c>
    </row>
    <row r="1287" spans="2:20" hidden="1" x14ac:dyDescent="0.2">
      <c r="B1287" t="s">
        <v>1597</v>
      </c>
      <c r="C1287" t="s">
        <v>7</v>
      </c>
      <c r="D1287" t="s">
        <v>6</v>
      </c>
      <c r="E1287" t="s">
        <v>1598</v>
      </c>
      <c r="F1287" t="s">
        <v>3756</v>
      </c>
      <c r="G1287" s="11">
        <v>164618.16</v>
      </c>
      <c r="H1287" s="11">
        <v>13718.18</v>
      </c>
      <c r="I1287" s="11">
        <v>27436.36</v>
      </c>
      <c r="J1287" s="11">
        <v>41154.54</v>
      </c>
      <c r="K1287" s="11">
        <v>54872.72</v>
      </c>
      <c r="L1287" s="11">
        <v>68590.899999999994</v>
      </c>
      <c r="M1287" s="11">
        <v>82309.08</v>
      </c>
      <c r="N1287" s="11">
        <v>96027.26</v>
      </c>
      <c r="O1287" s="11">
        <v>109745.44</v>
      </c>
      <c r="P1287" s="11">
        <v>123463.62</v>
      </c>
      <c r="Q1287" s="11">
        <v>137181.79999999999</v>
      </c>
      <c r="R1287" s="11">
        <v>150899.98000000001</v>
      </c>
      <c r="S1287" s="11">
        <v>164618.16</v>
      </c>
      <c r="T1287" s="6">
        <f t="shared" si="43"/>
        <v>89168.169999999984</v>
      </c>
    </row>
    <row r="1288" spans="2:20" hidden="1" x14ac:dyDescent="0.2">
      <c r="B1288" t="s">
        <v>1599</v>
      </c>
      <c r="C1288" t="s">
        <v>7</v>
      </c>
      <c r="D1288" t="s">
        <v>5</v>
      </c>
      <c r="E1288" t="s">
        <v>1600</v>
      </c>
      <c r="F1288" t="s">
        <v>3757</v>
      </c>
      <c r="G1288" s="11">
        <v>47748</v>
      </c>
      <c r="H1288" s="11">
        <v>64898</v>
      </c>
      <c r="I1288" s="11">
        <v>129796</v>
      </c>
      <c r="J1288" s="11">
        <v>194694</v>
      </c>
      <c r="K1288" s="11">
        <v>259592</v>
      </c>
      <c r="L1288" s="11">
        <v>324490</v>
      </c>
      <c r="M1288" s="11">
        <v>389388</v>
      </c>
      <c r="N1288" s="11">
        <v>454286</v>
      </c>
      <c r="O1288" s="11">
        <v>519184</v>
      </c>
      <c r="P1288" s="11">
        <v>584082</v>
      </c>
      <c r="Q1288" s="11">
        <v>648980</v>
      </c>
      <c r="R1288" s="11">
        <v>713878</v>
      </c>
      <c r="S1288" s="11">
        <v>778776</v>
      </c>
      <c r="T1288" s="6">
        <f t="shared" si="43"/>
        <v>391377.5</v>
      </c>
    </row>
    <row r="1289" spans="2:20" hidden="1" x14ac:dyDescent="0.2">
      <c r="B1289" t="s">
        <v>1599</v>
      </c>
      <c r="C1289" t="s">
        <v>7</v>
      </c>
      <c r="D1289" t="s">
        <v>6</v>
      </c>
      <c r="E1289" t="s">
        <v>1600</v>
      </c>
      <c r="F1289" t="s">
        <v>3758</v>
      </c>
      <c r="G1289" s="11">
        <v>-129060</v>
      </c>
      <c r="H1289" s="11">
        <v>81141</v>
      </c>
      <c r="I1289" s="11">
        <v>162282</v>
      </c>
      <c r="J1289" s="11">
        <v>243423</v>
      </c>
      <c r="K1289" s="11">
        <v>324564</v>
      </c>
      <c r="L1289" s="11">
        <v>405705</v>
      </c>
      <c r="M1289" s="11">
        <v>486846</v>
      </c>
      <c r="N1289" s="11">
        <v>567987</v>
      </c>
      <c r="O1289" s="11">
        <v>649128</v>
      </c>
      <c r="P1289" s="11">
        <v>730269</v>
      </c>
      <c r="Q1289" s="11">
        <v>811410</v>
      </c>
      <c r="R1289" s="11">
        <v>892551</v>
      </c>
      <c r="S1289" s="11">
        <v>973692</v>
      </c>
      <c r="T1289" s="6">
        <f t="shared" si="43"/>
        <v>481468.5</v>
      </c>
    </row>
    <row r="1290" spans="2:20" hidden="1" x14ac:dyDescent="0.2">
      <c r="B1290" t="s">
        <v>1601</v>
      </c>
      <c r="C1290" t="s">
        <v>7</v>
      </c>
      <c r="D1290" t="s">
        <v>6</v>
      </c>
      <c r="E1290" t="s">
        <v>1602</v>
      </c>
      <c r="F1290" t="s">
        <v>3759</v>
      </c>
      <c r="G1290" s="11">
        <v>639996</v>
      </c>
      <c r="H1290" s="11">
        <v>60520</v>
      </c>
      <c r="I1290" s="11">
        <v>121040</v>
      </c>
      <c r="J1290" s="11">
        <v>181560</v>
      </c>
      <c r="K1290" s="11">
        <v>242080</v>
      </c>
      <c r="L1290" s="11">
        <v>302600</v>
      </c>
      <c r="M1290" s="11">
        <v>363120</v>
      </c>
      <c r="N1290" s="11">
        <v>423640</v>
      </c>
      <c r="O1290" s="11">
        <v>484160</v>
      </c>
      <c r="P1290" s="11">
        <v>544680</v>
      </c>
      <c r="Q1290" s="11">
        <v>605200</v>
      </c>
      <c r="R1290" s="11">
        <v>665720</v>
      </c>
      <c r="S1290" s="11">
        <v>726240</v>
      </c>
      <c r="T1290" s="6">
        <f t="shared" si="43"/>
        <v>389786.5</v>
      </c>
    </row>
    <row r="1291" spans="2:20" hidden="1" x14ac:dyDescent="0.2">
      <c r="B1291" t="s">
        <v>1603</v>
      </c>
      <c r="C1291" t="s">
        <v>7</v>
      </c>
      <c r="D1291" t="s">
        <v>5</v>
      </c>
      <c r="E1291" t="s">
        <v>1604</v>
      </c>
      <c r="F1291" t="s">
        <v>3760</v>
      </c>
      <c r="G1291" s="11">
        <v>0</v>
      </c>
      <c r="H1291" s="11">
        <v>0</v>
      </c>
      <c r="I1291" s="11">
        <v>0</v>
      </c>
      <c r="J1291" s="11">
        <v>0</v>
      </c>
      <c r="K1291" s="11">
        <v>72233.650000000009</v>
      </c>
      <c r="L1291" s="11">
        <v>144467.30000000002</v>
      </c>
      <c r="M1291" s="11">
        <v>216700.95</v>
      </c>
      <c r="N1291" s="11">
        <v>288934.60000000003</v>
      </c>
      <c r="O1291" s="11">
        <v>361168.25</v>
      </c>
      <c r="P1291" s="11">
        <v>433401.9</v>
      </c>
      <c r="Q1291" s="11">
        <v>505635.55</v>
      </c>
      <c r="R1291" s="11">
        <v>577869.20000000007</v>
      </c>
      <c r="S1291" s="11">
        <v>650102.85</v>
      </c>
      <c r="T1291" s="6">
        <f t="shared" si="43"/>
        <v>243788.56874999998</v>
      </c>
    </row>
    <row r="1292" spans="2:20" hidden="1" x14ac:dyDescent="0.2">
      <c r="B1292" t="s">
        <v>1605</v>
      </c>
      <c r="C1292" t="s">
        <v>7</v>
      </c>
      <c r="D1292" t="s">
        <v>5</v>
      </c>
      <c r="E1292" t="s">
        <v>1606</v>
      </c>
      <c r="F1292" t="s">
        <v>3761</v>
      </c>
      <c r="G1292" s="11">
        <v>0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11">
        <v>0</v>
      </c>
      <c r="N1292" s="11">
        <v>0</v>
      </c>
      <c r="O1292" s="11">
        <v>0</v>
      </c>
      <c r="P1292" s="11">
        <v>0</v>
      </c>
      <c r="Q1292" s="11">
        <v>0</v>
      </c>
      <c r="R1292" s="11">
        <v>0</v>
      </c>
      <c r="S1292" s="11">
        <v>0</v>
      </c>
      <c r="T1292" s="6">
        <f t="shared" si="43"/>
        <v>0</v>
      </c>
    </row>
    <row r="1293" spans="2:20" hidden="1" x14ac:dyDescent="0.2">
      <c r="B1293" t="s">
        <v>1607</v>
      </c>
      <c r="C1293" t="s">
        <v>7</v>
      </c>
      <c r="D1293" t="s">
        <v>5</v>
      </c>
      <c r="E1293" t="s">
        <v>1608</v>
      </c>
      <c r="F1293" t="s">
        <v>3762</v>
      </c>
      <c r="G1293" s="11">
        <v>184656</v>
      </c>
      <c r="H1293" s="11">
        <v>15388</v>
      </c>
      <c r="I1293" s="11">
        <v>30776</v>
      </c>
      <c r="J1293" s="11">
        <v>46164</v>
      </c>
      <c r="K1293" s="11">
        <v>61552</v>
      </c>
      <c r="L1293" s="11">
        <v>76940</v>
      </c>
      <c r="M1293" s="11">
        <v>92328</v>
      </c>
      <c r="N1293" s="11">
        <v>107716</v>
      </c>
      <c r="O1293" s="11">
        <v>123104</v>
      </c>
      <c r="P1293" s="11">
        <v>138492</v>
      </c>
      <c r="Q1293" s="11">
        <v>153880</v>
      </c>
      <c r="R1293" s="11">
        <v>169268</v>
      </c>
      <c r="S1293" s="11">
        <v>184656</v>
      </c>
      <c r="T1293" s="6">
        <f t="shared" si="43"/>
        <v>100022</v>
      </c>
    </row>
    <row r="1294" spans="2:20" hidden="1" x14ac:dyDescent="0.2">
      <c r="B1294" t="s">
        <v>1607</v>
      </c>
      <c r="C1294" t="s">
        <v>7</v>
      </c>
      <c r="D1294" t="s">
        <v>6</v>
      </c>
      <c r="E1294" t="s">
        <v>1608</v>
      </c>
      <c r="F1294" t="s">
        <v>3763</v>
      </c>
      <c r="G1294" s="11">
        <v>153132</v>
      </c>
      <c r="H1294" s="11">
        <v>12761</v>
      </c>
      <c r="I1294" s="11">
        <v>25522</v>
      </c>
      <c r="J1294" s="11">
        <v>38283</v>
      </c>
      <c r="K1294" s="11">
        <v>51044</v>
      </c>
      <c r="L1294" s="11">
        <v>63805</v>
      </c>
      <c r="M1294" s="11">
        <v>76566</v>
      </c>
      <c r="N1294" s="11">
        <v>89327</v>
      </c>
      <c r="O1294" s="11">
        <v>102088</v>
      </c>
      <c r="P1294" s="11">
        <v>114849</v>
      </c>
      <c r="Q1294" s="11">
        <v>127610</v>
      </c>
      <c r="R1294" s="11">
        <v>140371</v>
      </c>
      <c r="S1294" s="11">
        <v>153132</v>
      </c>
      <c r="T1294" s="6">
        <f t="shared" si="43"/>
        <v>82946.5</v>
      </c>
    </row>
    <row r="1295" spans="2:20" hidden="1" x14ac:dyDescent="0.2">
      <c r="B1295" t="s">
        <v>1609</v>
      </c>
      <c r="C1295" t="s">
        <v>7</v>
      </c>
      <c r="D1295" t="s">
        <v>4</v>
      </c>
      <c r="E1295" t="s">
        <v>1610</v>
      </c>
      <c r="F1295" t="s">
        <v>3764</v>
      </c>
      <c r="G1295" s="11">
        <v>930404.9</v>
      </c>
      <c r="H1295" s="11">
        <v>73673.8</v>
      </c>
      <c r="I1295" s="11">
        <v>147347.6</v>
      </c>
      <c r="J1295" s="11">
        <v>221021.4</v>
      </c>
      <c r="K1295" s="11">
        <v>294695.2</v>
      </c>
      <c r="L1295" s="11">
        <v>368369</v>
      </c>
      <c r="M1295" s="11">
        <v>442042.8</v>
      </c>
      <c r="N1295" s="11">
        <v>515716.60000000003</v>
      </c>
      <c r="O1295" s="11">
        <v>589390.4</v>
      </c>
      <c r="P1295" s="11">
        <v>663064.20000000007</v>
      </c>
      <c r="Q1295" s="11">
        <v>736738</v>
      </c>
      <c r="R1295" s="11">
        <v>810411.8</v>
      </c>
      <c r="S1295" s="11">
        <v>884085.6</v>
      </c>
      <c r="T1295" s="6">
        <f t="shared" si="43"/>
        <v>480809.6708333334</v>
      </c>
    </row>
    <row r="1296" spans="2:20" hidden="1" x14ac:dyDescent="0.2">
      <c r="B1296" t="s">
        <v>1609</v>
      </c>
      <c r="C1296" t="s">
        <v>7</v>
      </c>
      <c r="D1296" t="s">
        <v>5</v>
      </c>
      <c r="E1296" t="s">
        <v>1610</v>
      </c>
      <c r="F1296" t="s">
        <v>3765</v>
      </c>
      <c r="G1296" s="11">
        <v>30974.880000000001</v>
      </c>
      <c r="H1296" s="11">
        <v>2581.2400000000002</v>
      </c>
      <c r="I1296" s="11">
        <v>5162.4800000000005</v>
      </c>
      <c r="J1296" s="11">
        <v>7743.72</v>
      </c>
      <c r="K1296" s="11">
        <v>10324.960000000001</v>
      </c>
      <c r="L1296" s="11">
        <v>12906.2</v>
      </c>
      <c r="M1296" s="11">
        <v>15487.44</v>
      </c>
      <c r="N1296" s="11">
        <v>18068.68</v>
      </c>
      <c r="O1296" s="11">
        <v>20649.920000000002</v>
      </c>
      <c r="P1296" s="11">
        <v>23231.16</v>
      </c>
      <c r="Q1296" s="11">
        <v>25812.400000000001</v>
      </c>
      <c r="R1296" s="11">
        <v>28393.64</v>
      </c>
      <c r="S1296" s="11">
        <v>30974.880000000001</v>
      </c>
      <c r="T1296" s="6">
        <f t="shared" si="43"/>
        <v>16778.060000000001</v>
      </c>
    </row>
    <row r="1297" spans="2:20" hidden="1" x14ac:dyDescent="0.2">
      <c r="B1297" t="s">
        <v>1609</v>
      </c>
      <c r="C1297" t="s">
        <v>7</v>
      </c>
      <c r="D1297" t="s">
        <v>6</v>
      </c>
      <c r="E1297" t="s">
        <v>1610</v>
      </c>
      <c r="F1297" t="s">
        <v>3766</v>
      </c>
      <c r="G1297" s="11">
        <v>152118.24</v>
      </c>
      <c r="H1297" s="11">
        <v>12676.52</v>
      </c>
      <c r="I1297" s="11">
        <v>25353.040000000001</v>
      </c>
      <c r="J1297" s="11">
        <v>38029.56</v>
      </c>
      <c r="K1297" s="11">
        <v>50706.080000000002</v>
      </c>
      <c r="L1297" s="11">
        <v>63382.6</v>
      </c>
      <c r="M1297" s="11">
        <v>76059.12</v>
      </c>
      <c r="N1297" s="11">
        <v>88735.64</v>
      </c>
      <c r="O1297" s="11">
        <v>101412.16</v>
      </c>
      <c r="P1297" s="11">
        <v>114088.68000000001</v>
      </c>
      <c r="Q1297" s="11">
        <v>126765.2</v>
      </c>
      <c r="R1297" s="11">
        <v>139441.72</v>
      </c>
      <c r="S1297" s="11">
        <v>152118.24</v>
      </c>
      <c r="T1297" s="6">
        <f t="shared" si="43"/>
        <v>82397.37999999999</v>
      </c>
    </row>
    <row r="1298" spans="2:20" hidden="1" x14ac:dyDescent="0.2">
      <c r="B1298" t="s">
        <v>1611</v>
      </c>
      <c r="C1298" t="s">
        <v>9</v>
      </c>
      <c r="D1298" t="s">
        <v>5</v>
      </c>
      <c r="E1298" t="s">
        <v>1612</v>
      </c>
      <c r="F1298" t="s">
        <v>3767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1">
        <v>0</v>
      </c>
      <c r="R1298" s="11">
        <v>0</v>
      </c>
      <c r="S1298" s="11">
        <v>0</v>
      </c>
      <c r="T1298" s="6">
        <f t="shared" si="43"/>
        <v>0</v>
      </c>
    </row>
    <row r="1299" spans="2:20" hidden="1" x14ac:dyDescent="0.2">
      <c r="B1299" t="s">
        <v>1611</v>
      </c>
      <c r="C1299" t="s">
        <v>9</v>
      </c>
      <c r="D1299" t="s">
        <v>6</v>
      </c>
      <c r="E1299" t="s">
        <v>1612</v>
      </c>
      <c r="F1299" t="s">
        <v>3768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6">
        <f t="shared" si="43"/>
        <v>0</v>
      </c>
    </row>
    <row r="1300" spans="2:20" hidden="1" x14ac:dyDescent="0.2">
      <c r="B1300" t="s">
        <v>1613</v>
      </c>
      <c r="C1300" t="s">
        <v>7</v>
      </c>
      <c r="D1300" t="s">
        <v>5</v>
      </c>
      <c r="E1300" t="s">
        <v>1614</v>
      </c>
      <c r="F1300" t="s">
        <v>3769</v>
      </c>
      <c r="G1300" s="11">
        <v>55269.51</v>
      </c>
      <c r="H1300" s="11">
        <v>4478.3500000000004</v>
      </c>
      <c r="I1300" s="11">
        <v>9515.6200000000008</v>
      </c>
      <c r="J1300" s="11">
        <v>13419.11</v>
      </c>
      <c r="K1300" s="11">
        <v>17876.75</v>
      </c>
      <c r="L1300" s="11">
        <v>22297.58</v>
      </c>
      <c r="M1300" s="11">
        <v>26477.62</v>
      </c>
      <c r="N1300" s="11">
        <v>30615.87</v>
      </c>
      <c r="O1300" s="11">
        <v>34277.51</v>
      </c>
      <c r="P1300" s="11">
        <v>38398.840000000004</v>
      </c>
      <c r="Q1300" s="11">
        <v>42549.840000000004</v>
      </c>
      <c r="R1300" s="11">
        <v>46588.770000000004</v>
      </c>
      <c r="S1300" s="11">
        <v>50988.700000000004</v>
      </c>
      <c r="T1300" s="6">
        <f t="shared" si="43"/>
        <v>28302.080416666664</v>
      </c>
    </row>
    <row r="1301" spans="2:20" hidden="1" x14ac:dyDescent="0.2">
      <c r="B1301" t="s">
        <v>1613</v>
      </c>
      <c r="C1301" t="s">
        <v>7</v>
      </c>
      <c r="D1301" t="s">
        <v>6</v>
      </c>
      <c r="E1301" t="s">
        <v>1614</v>
      </c>
      <c r="F1301" t="s">
        <v>3770</v>
      </c>
      <c r="G1301" s="11">
        <v>178074.56</v>
      </c>
      <c r="H1301" s="11">
        <v>14631.18</v>
      </c>
      <c r="I1301" s="11">
        <v>29991.100000000002</v>
      </c>
      <c r="J1301" s="11">
        <v>43767.46</v>
      </c>
      <c r="K1301" s="11">
        <v>58254.42</v>
      </c>
      <c r="L1301" s="11">
        <v>72678.34</v>
      </c>
      <c r="M1301" s="11">
        <v>86793.76</v>
      </c>
      <c r="N1301" s="11">
        <v>100834.69</v>
      </c>
      <c r="O1301" s="11">
        <v>113295.88</v>
      </c>
      <c r="P1301" s="11">
        <v>126943.3</v>
      </c>
      <c r="Q1301" s="11">
        <v>141663.30000000002</v>
      </c>
      <c r="R1301" s="11">
        <v>155044.25</v>
      </c>
      <c r="S1301" s="11">
        <v>169791.95</v>
      </c>
      <c r="T1301" s="6">
        <f t="shared" si="43"/>
        <v>93152.577916666676</v>
      </c>
    </row>
    <row r="1302" spans="2:20" hidden="1" x14ac:dyDescent="0.2">
      <c r="B1302" t="s">
        <v>1615</v>
      </c>
      <c r="C1302" t="s">
        <v>7</v>
      </c>
      <c r="D1302" t="s">
        <v>5</v>
      </c>
      <c r="E1302" t="s">
        <v>1616</v>
      </c>
      <c r="F1302" t="s">
        <v>3771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6">
        <f t="shared" si="43"/>
        <v>0</v>
      </c>
    </row>
    <row r="1303" spans="2:20" hidden="1" x14ac:dyDescent="0.2">
      <c r="B1303" t="s">
        <v>1617</v>
      </c>
      <c r="C1303" t="s">
        <v>7</v>
      </c>
      <c r="D1303" t="s">
        <v>6</v>
      </c>
      <c r="E1303" t="s">
        <v>1618</v>
      </c>
      <c r="F1303" t="s">
        <v>3772</v>
      </c>
      <c r="G1303" s="11">
        <v>-134591.76</v>
      </c>
      <c r="H1303" s="11">
        <v>-11215.98</v>
      </c>
      <c r="I1303" s="11">
        <v>-22431.96</v>
      </c>
      <c r="J1303" s="11">
        <v>-33647.94</v>
      </c>
      <c r="K1303" s="11">
        <v>-44863.92</v>
      </c>
      <c r="L1303" s="11">
        <v>-56079.9</v>
      </c>
      <c r="M1303" s="11">
        <v>-67295.88</v>
      </c>
      <c r="N1303" s="11">
        <v>-78511.86</v>
      </c>
      <c r="O1303" s="11">
        <v>-89727.84</v>
      </c>
      <c r="P1303" s="11">
        <v>-100943.82</v>
      </c>
      <c r="Q1303" s="11">
        <v>-112159.8</v>
      </c>
      <c r="R1303" s="11">
        <v>-123375.78</v>
      </c>
      <c r="S1303" s="11">
        <v>-134591.76</v>
      </c>
      <c r="T1303" s="6">
        <f t="shared" si="43"/>
        <v>-72903.87000000001</v>
      </c>
    </row>
    <row r="1304" spans="2:20" hidden="1" x14ac:dyDescent="0.2">
      <c r="B1304" t="s">
        <v>1619</v>
      </c>
      <c r="C1304" t="s">
        <v>7</v>
      </c>
      <c r="D1304" t="s">
        <v>5</v>
      </c>
      <c r="E1304" t="s">
        <v>1620</v>
      </c>
      <c r="F1304" t="s">
        <v>3773</v>
      </c>
      <c r="G1304" s="11">
        <v>-103282.2</v>
      </c>
      <c r="H1304" s="11">
        <v>-8606.85</v>
      </c>
      <c r="I1304" s="11">
        <v>-17213.7</v>
      </c>
      <c r="J1304" s="11">
        <v>-25820.55</v>
      </c>
      <c r="K1304" s="11">
        <v>-34427.4</v>
      </c>
      <c r="L1304" s="11">
        <v>-43034.25</v>
      </c>
      <c r="M1304" s="11">
        <v>-51641.1</v>
      </c>
      <c r="N1304" s="11">
        <v>-60247.950000000004</v>
      </c>
      <c r="O1304" s="11">
        <v>-68854.8</v>
      </c>
      <c r="P1304" s="11">
        <v>-77461.650000000009</v>
      </c>
      <c r="Q1304" s="11">
        <v>-86068.5</v>
      </c>
      <c r="R1304" s="11">
        <v>-94675.35</v>
      </c>
      <c r="S1304" s="11">
        <v>-103282.2</v>
      </c>
      <c r="T1304" s="6">
        <f t="shared" si="43"/>
        <v>-55944.525000000001</v>
      </c>
    </row>
    <row r="1305" spans="2:20" hidden="1" x14ac:dyDescent="0.2">
      <c r="B1305" t="s">
        <v>1621</v>
      </c>
      <c r="C1305" t="s">
        <v>7</v>
      </c>
      <c r="D1305" t="s">
        <v>5</v>
      </c>
      <c r="E1305" t="s">
        <v>1622</v>
      </c>
      <c r="F1305" t="s">
        <v>3774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6">
        <f t="shared" si="43"/>
        <v>0</v>
      </c>
    </row>
    <row r="1306" spans="2:20" hidden="1" x14ac:dyDescent="0.2">
      <c r="B1306" t="s">
        <v>1623</v>
      </c>
      <c r="C1306" t="s">
        <v>9</v>
      </c>
      <c r="D1306" t="s">
        <v>12</v>
      </c>
      <c r="E1306" t="s">
        <v>1624</v>
      </c>
      <c r="F1306" t="s">
        <v>3775</v>
      </c>
      <c r="G1306" s="11">
        <v>155950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6">
        <f t="shared" si="43"/>
        <v>6497.916666666667</v>
      </c>
    </row>
    <row r="1307" spans="2:20" hidden="1" x14ac:dyDescent="0.2">
      <c r="B1307" t="s">
        <v>1625</v>
      </c>
      <c r="C1307" t="s">
        <v>7</v>
      </c>
      <c r="D1307" t="s">
        <v>5</v>
      </c>
      <c r="E1307" t="s">
        <v>1626</v>
      </c>
      <c r="F1307" t="s">
        <v>3776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6">
        <f t="shared" si="43"/>
        <v>0</v>
      </c>
    </row>
    <row r="1308" spans="2:20" hidden="1" x14ac:dyDescent="0.2">
      <c r="B1308" t="s">
        <v>1627</v>
      </c>
      <c r="C1308" t="s">
        <v>7</v>
      </c>
      <c r="D1308" t="s">
        <v>5</v>
      </c>
      <c r="E1308" t="s">
        <v>1628</v>
      </c>
      <c r="F1308" t="s">
        <v>3777</v>
      </c>
      <c r="G1308" s="11">
        <v>340600</v>
      </c>
      <c r="H1308" s="11">
        <v>37000</v>
      </c>
      <c r="I1308" s="11">
        <v>74000</v>
      </c>
      <c r="J1308" s="11">
        <v>111000</v>
      </c>
      <c r="K1308" s="11">
        <v>148000</v>
      </c>
      <c r="L1308" s="11">
        <v>185000</v>
      </c>
      <c r="M1308" s="11">
        <v>222000</v>
      </c>
      <c r="N1308" s="11">
        <v>259000</v>
      </c>
      <c r="O1308" s="11">
        <v>296000</v>
      </c>
      <c r="P1308" s="11">
        <v>347125</v>
      </c>
      <c r="Q1308" s="11">
        <v>398250</v>
      </c>
      <c r="R1308" s="11">
        <v>449375</v>
      </c>
      <c r="S1308" s="11">
        <v>500500</v>
      </c>
      <c r="T1308" s="6">
        <f t="shared" si="43"/>
        <v>245608.33333333334</v>
      </c>
    </row>
    <row r="1309" spans="2:20" hidden="1" x14ac:dyDescent="0.2">
      <c r="B1309" t="s">
        <v>1629</v>
      </c>
      <c r="C1309" t="s">
        <v>9</v>
      </c>
      <c r="D1309" t="s">
        <v>12</v>
      </c>
      <c r="E1309" t="s">
        <v>1630</v>
      </c>
      <c r="F1309" t="s">
        <v>3778</v>
      </c>
      <c r="G1309" s="11">
        <v>-322663</v>
      </c>
      <c r="H1309" s="11">
        <v>0</v>
      </c>
      <c r="I1309" s="11">
        <v>0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0</v>
      </c>
      <c r="T1309" s="6">
        <f t="shared" si="43"/>
        <v>-13444.291666666666</v>
      </c>
    </row>
    <row r="1310" spans="2:20" hidden="1" x14ac:dyDescent="0.2">
      <c r="B1310" t="s">
        <v>1631</v>
      </c>
      <c r="C1310" t="s">
        <v>7</v>
      </c>
      <c r="D1310" t="s">
        <v>5</v>
      </c>
      <c r="E1310" t="s">
        <v>1632</v>
      </c>
      <c r="F1310" t="s">
        <v>3779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0</v>
      </c>
      <c r="T1310" s="6">
        <f t="shared" si="43"/>
        <v>0</v>
      </c>
    </row>
    <row r="1311" spans="2:20" hidden="1" x14ac:dyDescent="0.2">
      <c r="B1311" t="s">
        <v>1631</v>
      </c>
      <c r="C1311" t="s">
        <v>7</v>
      </c>
      <c r="D1311" t="s">
        <v>6</v>
      </c>
      <c r="E1311" t="s">
        <v>1632</v>
      </c>
      <c r="F1311" t="s">
        <v>3780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6">
        <f t="shared" si="43"/>
        <v>0</v>
      </c>
    </row>
    <row r="1312" spans="2:20" hidden="1" x14ac:dyDescent="0.2">
      <c r="B1312" t="s">
        <v>1633</v>
      </c>
      <c r="C1312" t="s">
        <v>7</v>
      </c>
      <c r="D1312" t="s">
        <v>6</v>
      </c>
      <c r="E1312" t="s">
        <v>1634</v>
      </c>
      <c r="F1312" t="s">
        <v>3781</v>
      </c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0</v>
      </c>
      <c r="R1312" s="11">
        <v>0</v>
      </c>
      <c r="S1312" s="11">
        <v>0</v>
      </c>
      <c r="T1312" s="6">
        <f t="shared" si="43"/>
        <v>0</v>
      </c>
    </row>
    <row r="1313" spans="2:20" hidden="1" x14ac:dyDescent="0.2">
      <c r="B1313" t="s">
        <v>1635</v>
      </c>
      <c r="C1313" t="s">
        <v>9</v>
      </c>
      <c r="D1313" t="s">
        <v>12</v>
      </c>
      <c r="E1313" t="s">
        <v>474</v>
      </c>
      <c r="F1313" t="s">
        <v>3782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0</v>
      </c>
      <c r="T1313" s="6">
        <f t="shared" si="43"/>
        <v>0</v>
      </c>
    </row>
    <row r="1314" spans="2:20" hidden="1" x14ac:dyDescent="0.2">
      <c r="B1314" t="s">
        <v>1635</v>
      </c>
      <c r="C1314" t="s">
        <v>9</v>
      </c>
      <c r="D1314" t="s">
        <v>6</v>
      </c>
      <c r="E1314" t="s">
        <v>474</v>
      </c>
      <c r="F1314" t="s">
        <v>3783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6">
        <f t="shared" si="43"/>
        <v>0</v>
      </c>
    </row>
    <row r="1315" spans="2:20" hidden="1" x14ac:dyDescent="0.2">
      <c r="B1315" t="s">
        <v>1636</v>
      </c>
      <c r="C1315" t="s">
        <v>9</v>
      </c>
      <c r="D1315" t="s">
        <v>6</v>
      </c>
      <c r="E1315" t="s">
        <v>1637</v>
      </c>
      <c r="F1315" t="s">
        <v>3784</v>
      </c>
      <c r="G1315" s="11">
        <v>-620933</v>
      </c>
      <c r="H1315" s="11">
        <v>-127199</v>
      </c>
      <c r="I1315" s="11">
        <v>-100770</v>
      </c>
      <c r="J1315" s="11">
        <v>-170693</v>
      </c>
      <c r="K1315" s="11">
        <v>-323643</v>
      </c>
      <c r="L1315" s="11">
        <v>-362750</v>
      </c>
      <c r="M1315" s="11">
        <v>-362750</v>
      </c>
      <c r="N1315" s="11">
        <v>-385564</v>
      </c>
      <c r="O1315" s="11">
        <v>-395466</v>
      </c>
      <c r="P1315" s="11">
        <v>-395466</v>
      </c>
      <c r="Q1315" s="11">
        <v>-395466</v>
      </c>
      <c r="R1315" s="11">
        <v>-498255</v>
      </c>
      <c r="S1315" s="11">
        <v>-498255</v>
      </c>
      <c r="T1315" s="6">
        <f t="shared" si="43"/>
        <v>-339801.33333333331</v>
      </c>
    </row>
    <row r="1316" spans="2:20" hidden="1" x14ac:dyDescent="0.2">
      <c r="B1316" t="s">
        <v>1638</v>
      </c>
      <c r="C1316" t="s">
        <v>9</v>
      </c>
      <c r="D1316" t="s">
        <v>6</v>
      </c>
      <c r="E1316" t="s">
        <v>1639</v>
      </c>
      <c r="F1316" t="s">
        <v>3785</v>
      </c>
      <c r="G1316" s="11">
        <v>-1178.3600000000001</v>
      </c>
      <c r="H1316" s="11">
        <v>-885.46</v>
      </c>
      <c r="I1316" s="11">
        <v>-1548.8700000000001</v>
      </c>
      <c r="J1316" s="11">
        <v>-2059.92</v>
      </c>
      <c r="K1316" s="11">
        <v>-2407.52</v>
      </c>
      <c r="L1316" s="11">
        <v>-2574.84</v>
      </c>
      <c r="M1316" s="11">
        <v>-2686.85</v>
      </c>
      <c r="N1316" s="11">
        <v>-2770.14</v>
      </c>
      <c r="O1316" s="11">
        <v>-2852.01</v>
      </c>
      <c r="P1316" s="11">
        <v>-2957.91</v>
      </c>
      <c r="Q1316" s="11">
        <v>-3327.6800000000003</v>
      </c>
      <c r="R1316" s="11">
        <v>-3344.27</v>
      </c>
      <c r="S1316" s="11">
        <v>-3354.67</v>
      </c>
      <c r="T1316" s="6">
        <f t="shared" si="43"/>
        <v>-2473.4987500000002</v>
      </c>
    </row>
    <row r="1317" spans="2:20" hidden="1" x14ac:dyDescent="0.2">
      <c r="B1317" t="s">
        <v>1640</v>
      </c>
      <c r="C1317" t="s">
        <v>9</v>
      </c>
      <c r="D1317" t="s">
        <v>12</v>
      </c>
      <c r="E1317" t="s">
        <v>1641</v>
      </c>
      <c r="F1317" t="s">
        <v>3786</v>
      </c>
      <c r="G1317" s="11">
        <v>-843920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6">
        <f t="shared" si="43"/>
        <v>-35163.333333333336</v>
      </c>
    </row>
    <row r="1318" spans="2:20" hidden="1" x14ac:dyDescent="0.2">
      <c r="B1318" t="s">
        <v>1642</v>
      </c>
      <c r="C1318" t="s">
        <v>7</v>
      </c>
      <c r="D1318" t="s">
        <v>5</v>
      </c>
      <c r="E1318" t="s">
        <v>1643</v>
      </c>
      <c r="F1318" t="s">
        <v>3787</v>
      </c>
      <c r="G1318" s="11">
        <v>-3885515.5700000003</v>
      </c>
      <c r="H1318" s="11">
        <v>-464687.5</v>
      </c>
      <c r="I1318" s="11">
        <v>-881983.94000000006</v>
      </c>
      <c r="J1318" s="11">
        <v>-1249579.77</v>
      </c>
      <c r="K1318" s="11">
        <v>-1571394.4500000002</v>
      </c>
      <c r="L1318" s="11">
        <v>-1853584.56</v>
      </c>
      <c r="M1318" s="11">
        <v>-2107933.5</v>
      </c>
      <c r="N1318" s="11">
        <v>-2385245.36</v>
      </c>
      <c r="O1318" s="11">
        <v>-2683193.88</v>
      </c>
      <c r="P1318" s="11">
        <v>-2972568.88</v>
      </c>
      <c r="Q1318" s="11">
        <v>-3210199.2</v>
      </c>
      <c r="R1318" s="11">
        <v>-3440617.39</v>
      </c>
      <c r="S1318" s="11">
        <v>-3775267.48</v>
      </c>
      <c r="T1318" s="6">
        <f t="shared" si="43"/>
        <v>-2220948.3295833333</v>
      </c>
    </row>
    <row r="1319" spans="2:20" hidden="1" x14ac:dyDescent="0.2">
      <c r="B1319" t="s">
        <v>1642</v>
      </c>
      <c r="C1319" t="s">
        <v>7</v>
      </c>
      <c r="D1319" t="s">
        <v>6</v>
      </c>
      <c r="E1319" t="s">
        <v>1643</v>
      </c>
      <c r="F1319" t="s">
        <v>3788</v>
      </c>
      <c r="G1319" s="11">
        <v>-8545718.1099999994</v>
      </c>
      <c r="H1319" s="11">
        <v>-996867.77</v>
      </c>
      <c r="I1319" s="11">
        <v>-1979720.9500000002</v>
      </c>
      <c r="J1319" s="11">
        <v>-2778664.06</v>
      </c>
      <c r="K1319" s="11">
        <v>-3488662.5300000003</v>
      </c>
      <c r="L1319" s="11">
        <v>-4114690.81</v>
      </c>
      <c r="M1319" s="11">
        <v>-4687637.45</v>
      </c>
      <c r="N1319" s="11">
        <v>-5288178.51</v>
      </c>
      <c r="O1319" s="11">
        <v>-5977010.9000000004</v>
      </c>
      <c r="P1319" s="11">
        <v>-6628633.9500000002</v>
      </c>
      <c r="Q1319" s="11">
        <v>-7257144.9199999999</v>
      </c>
      <c r="R1319" s="11">
        <v>-7825477.0099999998</v>
      </c>
      <c r="S1319" s="11">
        <v>-8342095.5899999999</v>
      </c>
      <c r="T1319" s="6">
        <f t="shared" si="43"/>
        <v>-4955549.6425000001</v>
      </c>
    </row>
    <row r="1320" spans="2:20" hidden="1" x14ac:dyDescent="0.2">
      <c r="B1320" t="s">
        <v>1644</v>
      </c>
      <c r="C1320" t="s">
        <v>7</v>
      </c>
      <c r="D1320" t="s">
        <v>5</v>
      </c>
      <c r="E1320" t="s">
        <v>296</v>
      </c>
      <c r="F1320" t="s">
        <v>3789</v>
      </c>
      <c r="G1320" s="11">
        <v>-2193099</v>
      </c>
      <c r="H1320" s="11">
        <v>-140562</v>
      </c>
      <c r="I1320" s="11">
        <v>-91276</v>
      </c>
      <c r="J1320" s="11">
        <v>-207779</v>
      </c>
      <c r="K1320" s="11">
        <v>-148757</v>
      </c>
      <c r="L1320" s="11">
        <v>-696085</v>
      </c>
      <c r="M1320" s="11">
        <v>-647909</v>
      </c>
      <c r="N1320" s="11">
        <v>-708448</v>
      </c>
      <c r="O1320" s="11">
        <v>-740121</v>
      </c>
      <c r="P1320" s="11">
        <v>-926157</v>
      </c>
      <c r="Q1320" s="11">
        <v>-975748</v>
      </c>
      <c r="R1320" s="11">
        <v>-991138</v>
      </c>
      <c r="S1320" s="11">
        <v>-1253124</v>
      </c>
      <c r="T1320" s="6">
        <f t="shared" si="43"/>
        <v>-666424.29166666663</v>
      </c>
    </row>
    <row r="1321" spans="2:20" hidden="1" x14ac:dyDescent="0.2">
      <c r="B1321" t="s">
        <v>1644</v>
      </c>
      <c r="C1321" t="s">
        <v>7</v>
      </c>
      <c r="D1321" t="s">
        <v>6</v>
      </c>
      <c r="E1321" t="s">
        <v>296</v>
      </c>
      <c r="F1321" t="s">
        <v>3790</v>
      </c>
      <c r="G1321" s="11">
        <v>-4411009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6">
        <f t="shared" si="43"/>
        <v>-183792.04166666666</v>
      </c>
    </row>
    <row r="1322" spans="2:20" hidden="1" x14ac:dyDescent="0.2">
      <c r="B1322" t="s">
        <v>1645</v>
      </c>
      <c r="C1322" t="s">
        <v>7</v>
      </c>
      <c r="D1322" t="s">
        <v>6</v>
      </c>
      <c r="E1322" t="s">
        <v>1646</v>
      </c>
      <c r="F1322" t="s">
        <v>3791</v>
      </c>
      <c r="G1322" s="11">
        <v>-889375</v>
      </c>
      <c r="H1322" s="11">
        <v>0</v>
      </c>
      <c r="I1322" s="11">
        <v>0</v>
      </c>
      <c r="J1322" s="11">
        <v>-18216</v>
      </c>
      <c r="K1322" s="11">
        <v>-18216</v>
      </c>
      <c r="L1322" s="11">
        <v>-18216</v>
      </c>
      <c r="M1322" s="11">
        <v>-18216</v>
      </c>
      <c r="N1322" s="11">
        <v>-160264</v>
      </c>
      <c r="O1322" s="11">
        <v>-164403</v>
      </c>
      <c r="P1322" s="11">
        <v>-169671</v>
      </c>
      <c r="Q1322" s="11">
        <v>-172416</v>
      </c>
      <c r="R1322" s="11">
        <v>-171404</v>
      </c>
      <c r="S1322" s="11">
        <v>-206347</v>
      </c>
      <c r="T1322" s="6">
        <f t="shared" si="43"/>
        <v>-121573.58333333333</v>
      </c>
    </row>
    <row r="1323" spans="2:20" hidden="1" x14ac:dyDescent="0.2">
      <c r="B1323" t="s">
        <v>1647</v>
      </c>
      <c r="C1323" t="s">
        <v>7</v>
      </c>
      <c r="D1323" t="s">
        <v>5</v>
      </c>
      <c r="E1323" t="s">
        <v>1648</v>
      </c>
      <c r="F1323" t="s">
        <v>3792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6">
        <f t="shared" si="43"/>
        <v>0</v>
      </c>
    </row>
    <row r="1324" spans="2:20" hidden="1" x14ac:dyDescent="0.2">
      <c r="B1324" t="s">
        <v>1647</v>
      </c>
      <c r="C1324" t="s">
        <v>7</v>
      </c>
      <c r="D1324" t="s">
        <v>6</v>
      </c>
      <c r="E1324" t="s">
        <v>1648</v>
      </c>
      <c r="F1324" t="s">
        <v>3793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  <c r="S1324" s="11">
        <v>0</v>
      </c>
      <c r="T1324" s="6">
        <f t="shared" si="43"/>
        <v>0</v>
      </c>
    </row>
    <row r="1325" spans="2:20" hidden="1" x14ac:dyDescent="0.2">
      <c r="B1325" t="s">
        <v>1649</v>
      </c>
      <c r="C1325" t="s">
        <v>2</v>
      </c>
      <c r="D1325" t="s">
        <v>3</v>
      </c>
      <c r="E1325" t="s">
        <v>1650</v>
      </c>
      <c r="F1325" t="s">
        <v>3794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0</v>
      </c>
      <c r="T1325" s="6">
        <f t="shared" si="43"/>
        <v>0</v>
      </c>
    </row>
    <row r="1326" spans="2:20" hidden="1" x14ac:dyDescent="0.2">
      <c r="B1326" t="s">
        <v>1649</v>
      </c>
      <c r="C1326" t="s">
        <v>7</v>
      </c>
      <c r="D1326" t="s">
        <v>4</v>
      </c>
      <c r="E1326" t="s">
        <v>1650</v>
      </c>
      <c r="F1326" t="s">
        <v>3795</v>
      </c>
      <c r="G1326" s="11">
        <v>-5610</v>
      </c>
      <c r="H1326" s="11">
        <v>-701.25</v>
      </c>
      <c r="I1326" s="11">
        <v>-1402.5</v>
      </c>
      <c r="J1326" s="11">
        <v>-2103.75</v>
      </c>
      <c r="K1326" s="11">
        <v>-2805</v>
      </c>
      <c r="L1326" s="11">
        <v>-3506.25</v>
      </c>
      <c r="M1326" s="11">
        <v>-4207.5</v>
      </c>
      <c r="N1326" s="11">
        <v>-4908.75</v>
      </c>
      <c r="O1326" s="11">
        <v>-5610</v>
      </c>
      <c r="P1326" s="11">
        <v>-6311.25</v>
      </c>
      <c r="Q1326" s="11">
        <v>-7012.5</v>
      </c>
      <c r="R1326" s="11">
        <v>-7713.75</v>
      </c>
      <c r="S1326" s="11">
        <v>-8415</v>
      </c>
      <c r="T1326" s="6">
        <f t="shared" si="43"/>
        <v>-4441.25</v>
      </c>
    </row>
    <row r="1327" spans="2:20" hidden="1" x14ac:dyDescent="0.2">
      <c r="B1327" t="s">
        <v>1649</v>
      </c>
      <c r="C1327" t="s">
        <v>13</v>
      </c>
      <c r="D1327" t="s">
        <v>13</v>
      </c>
      <c r="E1327" t="s">
        <v>1650</v>
      </c>
      <c r="F1327" t="s">
        <v>3796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6">
        <f t="shared" si="43"/>
        <v>0</v>
      </c>
    </row>
    <row r="1328" spans="2:20" hidden="1" x14ac:dyDescent="0.2">
      <c r="B1328" t="s">
        <v>1651</v>
      </c>
      <c r="C1328" t="s">
        <v>7</v>
      </c>
      <c r="D1328" t="s">
        <v>6</v>
      </c>
      <c r="E1328" t="s">
        <v>979</v>
      </c>
      <c r="F1328" t="s">
        <v>3797</v>
      </c>
      <c r="G1328" s="11">
        <v>-91136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0</v>
      </c>
      <c r="R1328" s="11">
        <v>0</v>
      </c>
      <c r="S1328" s="11">
        <v>0</v>
      </c>
      <c r="T1328" s="6">
        <f t="shared" si="43"/>
        <v>-3797.3333333333335</v>
      </c>
    </row>
    <row r="1329" spans="2:20" hidden="1" x14ac:dyDescent="0.2">
      <c r="B1329" t="s">
        <v>1652</v>
      </c>
      <c r="C1329" t="s">
        <v>7</v>
      </c>
      <c r="D1329" t="s">
        <v>5</v>
      </c>
      <c r="E1329" t="s">
        <v>1653</v>
      </c>
      <c r="F1329" t="s">
        <v>3798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6">
        <f t="shared" si="43"/>
        <v>0</v>
      </c>
    </row>
    <row r="1330" spans="2:20" hidden="1" x14ac:dyDescent="0.2">
      <c r="B1330" t="s">
        <v>1654</v>
      </c>
      <c r="C1330" t="s">
        <v>7</v>
      </c>
      <c r="D1330" t="s">
        <v>5</v>
      </c>
      <c r="E1330" t="s">
        <v>1655</v>
      </c>
      <c r="F1330" t="s">
        <v>3799</v>
      </c>
      <c r="G1330" s="11">
        <v>19233</v>
      </c>
      <c r="H1330" s="11">
        <v>-3772</v>
      </c>
      <c r="I1330" s="11">
        <v>59707</v>
      </c>
      <c r="J1330" s="11">
        <v>78475</v>
      </c>
      <c r="K1330" s="11">
        <v>107301</v>
      </c>
      <c r="L1330" s="11">
        <v>123942</v>
      </c>
      <c r="M1330" s="11">
        <v>146231</v>
      </c>
      <c r="N1330" s="11">
        <v>95211</v>
      </c>
      <c r="O1330" s="11">
        <v>87917</v>
      </c>
      <c r="P1330" s="11">
        <v>122987</v>
      </c>
      <c r="Q1330" s="11">
        <v>170270</v>
      </c>
      <c r="R1330" s="11">
        <v>115612</v>
      </c>
      <c r="S1330" s="11">
        <v>82556</v>
      </c>
      <c r="T1330" s="6">
        <f t="shared" si="43"/>
        <v>96231.291666666672</v>
      </c>
    </row>
    <row r="1331" spans="2:20" hidden="1" x14ac:dyDescent="0.2">
      <c r="B1331" t="s">
        <v>1654</v>
      </c>
      <c r="C1331" t="s">
        <v>7</v>
      </c>
      <c r="D1331" t="s">
        <v>6</v>
      </c>
      <c r="E1331" t="s">
        <v>1655</v>
      </c>
      <c r="F1331" t="s">
        <v>3800</v>
      </c>
      <c r="G1331" s="11">
        <v>40509</v>
      </c>
      <c r="H1331" s="11">
        <v>-20260</v>
      </c>
      <c r="I1331" s="11">
        <v>69507</v>
      </c>
      <c r="J1331" s="11">
        <v>157865</v>
      </c>
      <c r="K1331" s="11">
        <v>216786</v>
      </c>
      <c r="L1331" s="11">
        <v>252484</v>
      </c>
      <c r="M1331" s="11">
        <v>297756</v>
      </c>
      <c r="N1331" s="11">
        <v>195759</v>
      </c>
      <c r="O1331" s="11">
        <v>146665</v>
      </c>
      <c r="P1331" s="11">
        <v>243990</v>
      </c>
      <c r="Q1331" s="11">
        <v>223103</v>
      </c>
      <c r="R1331" s="11">
        <v>363549</v>
      </c>
      <c r="S1331" s="11">
        <v>319945</v>
      </c>
      <c r="T1331" s="6">
        <f t="shared" si="43"/>
        <v>193952.58333333334</v>
      </c>
    </row>
    <row r="1332" spans="2:20" hidden="1" x14ac:dyDescent="0.2">
      <c r="B1332" t="s">
        <v>1656</v>
      </c>
      <c r="C1332" t="s">
        <v>7</v>
      </c>
      <c r="D1332" t="s">
        <v>5</v>
      </c>
      <c r="E1332" t="s">
        <v>1657</v>
      </c>
      <c r="F1332" t="s">
        <v>3801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  <c r="S1332" s="11">
        <v>0</v>
      </c>
      <c r="T1332" s="6">
        <f t="shared" ref="T1332:T1395" si="44">(G1332+S1332+SUM(H1332:R1332)*2)/24</f>
        <v>0</v>
      </c>
    </row>
    <row r="1333" spans="2:20" hidden="1" x14ac:dyDescent="0.2">
      <c r="B1333" t="s">
        <v>1658</v>
      </c>
      <c r="C1333" t="s">
        <v>7</v>
      </c>
      <c r="D1333" t="s">
        <v>5</v>
      </c>
      <c r="E1333" t="s">
        <v>1659</v>
      </c>
      <c r="F1333" t="s">
        <v>3802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>
        <v>0</v>
      </c>
      <c r="T1333" s="6">
        <f t="shared" si="44"/>
        <v>0</v>
      </c>
    </row>
    <row r="1334" spans="2:20" hidden="1" x14ac:dyDescent="0.2">
      <c r="B1334" t="s">
        <v>1658</v>
      </c>
      <c r="C1334" t="s">
        <v>7</v>
      </c>
      <c r="D1334" t="s">
        <v>6</v>
      </c>
      <c r="E1334" t="s">
        <v>1659</v>
      </c>
      <c r="F1334" t="s">
        <v>3803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0</v>
      </c>
      <c r="T1334" s="6">
        <f t="shared" si="44"/>
        <v>0</v>
      </c>
    </row>
    <row r="1335" spans="2:20" hidden="1" x14ac:dyDescent="0.2">
      <c r="B1335" t="s">
        <v>1660</v>
      </c>
      <c r="C1335" t="s">
        <v>7</v>
      </c>
      <c r="D1335" t="s">
        <v>6</v>
      </c>
      <c r="E1335" t="s">
        <v>1661</v>
      </c>
      <c r="F1335" t="s">
        <v>3804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6">
        <f t="shared" si="44"/>
        <v>0</v>
      </c>
    </row>
    <row r="1336" spans="2:20" hidden="1" x14ac:dyDescent="0.2">
      <c r="B1336" t="s">
        <v>1662</v>
      </c>
      <c r="C1336" t="s">
        <v>2</v>
      </c>
      <c r="D1336" t="s">
        <v>6</v>
      </c>
      <c r="E1336" t="s">
        <v>1663</v>
      </c>
      <c r="F1336" t="s">
        <v>3805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0</v>
      </c>
      <c r="Q1336" s="11">
        <v>0</v>
      </c>
      <c r="R1336" s="11">
        <v>0</v>
      </c>
      <c r="S1336" s="11">
        <v>0</v>
      </c>
      <c r="T1336" s="6">
        <f t="shared" si="44"/>
        <v>0</v>
      </c>
    </row>
    <row r="1337" spans="2:20" hidden="1" x14ac:dyDescent="0.2">
      <c r="B1337" t="s">
        <v>1662</v>
      </c>
      <c r="C1337" t="s">
        <v>7</v>
      </c>
      <c r="D1337" t="s">
        <v>5</v>
      </c>
      <c r="E1337" t="s">
        <v>1663</v>
      </c>
      <c r="F1337" t="s">
        <v>3806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6">
        <f t="shared" si="44"/>
        <v>0</v>
      </c>
    </row>
    <row r="1338" spans="2:20" hidden="1" x14ac:dyDescent="0.2">
      <c r="B1338" t="s">
        <v>1662</v>
      </c>
      <c r="C1338" t="s">
        <v>7</v>
      </c>
      <c r="D1338" t="s">
        <v>6</v>
      </c>
      <c r="E1338" t="s">
        <v>1663</v>
      </c>
      <c r="F1338" t="s">
        <v>3807</v>
      </c>
      <c r="G1338" s="11">
        <v>18369507.850000001</v>
      </c>
      <c r="H1338" s="11">
        <v>1852542.51</v>
      </c>
      <c r="I1338" s="11">
        <v>3699256.19</v>
      </c>
      <c r="J1338" s="11">
        <v>5331310.32</v>
      </c>
      <c r="K1338" s="11">
        <v>6840953.9299999997</v>
      </c>
      <c r="L1338" s="11">
        <v>8266256.8700000001</v>
      </c>
      <c r="M1338" s="11">
        <v>9698023.7200000007</v>
      </c>
      <c r="N1338" s="11">
        <v>11167303.460000001</v>
      </c>
      <c r="O1338" s="11">
        <v>12683172.859999999</v>
      </c>
      <c r="P1338" s="11">
        <v>14230451.76</v>
      </c>
      <c r="Q1338" s="11">
        <v>15605967.99</v>
      </c>
      <c r="R1338" s="11">
        <v>17056440.350000001</v>
      </c>
      <c r="S1338" s="11">
        <v>18925343.670000002</v>
      </c>
      <c r="T1338" s="6">
        <f t="shared" si="44"/>
        <v>10423258.810000001</v>
      </c>
    </row>
    <row r="1339" spans="2:20" hidden="1" x14ac:dyDescent="0.2">
      <c r="B1339" t="s">
        <v>1662</v>
      </c>
      <c r="C1339" t="s">
        <v>9</v>
      </c>
      <c r="D1339" t="s">
        <v>5</v>
      </c>
      <c r="E1339" t="s">
        <v>1663</v>
      </c>
      <c r="F1339" t="s">
        <v>3808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6">
        <f t="shared" si="44"/>
        <v>0</v>
      </c>
    </row>
    <row r="1340" spans="2:20" hidden="1" x14ac:dyDescent="0.2">
      <c r="B1340" t="s">
        <v>1662</v>
      </c>
      <c r="C1340" t="s">
        <v>9</v>
      </c>
      <c r="D1340" t="s">
        <v>6</v>
      </c>
      <c r="E1340" t="s">
        <v>1663</v>
      </c>
      <c r="F1340" t="s">
        <v>3809</v>
      </c>
      <c r="G1340" s="11">
        <v>5565994.8700000001</v>
      </c>
      <c r="H1340" s="11">
        <v>881432.43</v>
      </c>
      <c r="I1340" s="11">
        <v>1785413.57</v>
      </c>
      <c r="J1340" s="11">
        <v>2485332.61</v>
      </c>
      <c r="K1340" s="11">
        <v>3015814.87</v>
      </c>
      <c r="L1340" s="11">
        <v>3388793.13</v>
      </c>
      <c r="M1340" s="11">
        <v>3631352.13</v>
      </c>
      <c r="N1340" s="11">
        <v>3819269.67</v>
      </c>
      <c r="O1340" s="11">
        <v>3915999.79</v>
      </c>
      <c r="P1340" s="11">
        <v>4064095.83</v>
      </c>
      <c r="Q1340" s="11">
        <v>4296502.2</v>
      </c>
      <c r="R1340" s="11">
        <v>4792072.08</v>
      </c>
      <c r="S1340" s="11">
        <v>5763594.8600000003</v>
      </c>
      <c r="T1340" s="6">
        <f t="shared" si="44"/>
        <v>3478406.0979166664</v>
      </c>
    </row>
    <row r="1341" spans="2:20" hidden="1" x14ac:dyDescent="0.2">
      <c r="B1341" t="s">
        <v>1664</v>
      </c>
      <c r="C1341" t="s">
        <v>7</v>
      </c>
      <c r="D1341" t="s">
        <v>5</v>
      </c>
      <c r="E1341" t="s">
        <v>1665</v>
      </c>
      <c r="F1341" t="s">
        <v>3810</v>
      </c>
      <c r="G1341" s="11">
        <v>3150982.75</v>
      </c>
      <c r="H1341" s="11">
        <v>310875.71000000002</v>
      </c>
      <c r="I1341" s="11">
        <v>606989.09</v>
      </c>
      <c r="J1341" s="11">
        <v>880660.28</v>
      </c>
      <c r="K1341" s="11">
        <v>1133072.98</v>
      </c>
      <c r="L1341" s="11">
        <v>1374617.49</v>
      </c>
      <c r="M1341" s="11">
        <v>1608701.01</v>
      </c>
      <c r="N1341" s="11">
        <v>1850407.57</v>
      </c>
      <c r="O1341" s="11">
        <v>2119344.25</v>
      </c>
      <c r="P1341" s="11">
        <v>2393973.6800000002</v>
      </c>
      <c r="Q1341" s="11">
        <v>2633209.14</v>
      </c>
      <c r="R1341" s="11">
        <v>2888288.64</v>
      </c>
      <c r="S1341" s="11">
        <v>3212542.52</v>
      </c>
      <c r="T1341" s="6">
        <f t="shared" si="44"/>
        <v>1748491.8729166668</v>
      </c>
    </row>
    <row r="1342" spans="2:20" hidden="1" x14ac:dyDescent="0.2">
      <c r="B1342" t="s">
        <v>1664</v>
      </c>
      <c r="C1342" t="s">
        <v>7</v>
      </c>
      <c r="D1342" t="s">
        <v>12</v>
      </c>
      <c r="E1342" t="s">
        <v>1665</v>
      </c>
      <c r="F1342" t="s">
        <v>3811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0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0</v>
      </c>
      <c r="T1342" s="6">
        <f t="shared" si="44"/>
        <v>0</v>
      </c>
    </row>
    <row r="1343" spans="2:20" hidden="1" x14ac:dyDescent="0.2">
      <c r="B1343" t="s">
        <v>1664</v>
      </c>
      <c r="C1343" t="s">
        <v>7</v>
      </c>
      <c r="D1343" t="s">
        <v>6</v>
      </c>
      <c r="E1343" t="s">
        <v>1665</v>
      </c>
      <c r="F1343" t="s">
        <v>3812</v>
      </c>
      <c r="G1343" s="11">
        <v>16405423.17</v>
      </c>
      <c r="H1343" s="11">
        <v>1639958.06</v>
      </c>
      <c r="I1343" s="11">
        <v>3288076.39</v>
      </c>
      <c r="J1343" s="11">
        <v>4759527.91</v>
      </c>
      <c r="K1343" s="11">
        <v>6123594.2199999997</v>
      </c>
      <c r="L1343" s="11">
        <v>7441442</v>
      </c>
      <c r="M1343" s="11">
        <v>8737167.2300000004</v>
      </c>
      <c r="N1343" s="11">
        <v>10053995.83</v>
      </c>
      <c r="O1343" s="11">
        <v>11526382.529999999</v>
      </c>
      <c r="P1343" s="11">
        <v>12980388.01</v>
      </c>
      <c r="Q1343" s="11">
        <v>14350494.199999999</v>
      </c>
      <c r="R1343" s="11">
        <v>15669237.050000001</v>
      </c>
      <c r="S1343" s="11">
        <v>17349475.789999999</v>
      </c>
      <c r="T1343" s="6">
        <f t="shared" si="44"/>
        <v>9453976.0758333337</v>
      </c>
    </row>
    <row r="1344" spans="2:20" hidden="1" x14ac:dyDescent="0.2">
      <c r="B1344" t="s">
        <v>1664</v>
      </c>
      <c r="C1344" t="s">
        <v>9</v>
      </c>
      <c r="D1344" t="s">
        <v>10</v>
      </c>
      <c r="E1344" t="s">
        <v>1665</v>
      </c>
      <c r="F1344" t="s">
        <v>3813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0</v>
      </c>
      <c r="M1344" s="11">
        <v>0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  <c r="S1344" s="11">
        <v>0</v>
      </c>
      <c r="T1344" s="6">
        <f t="shared" si="44"/>
        <v>0</v>
      </c>
    </row>
    <row r="1345" spans="2:20" hidden="1" x14ac:dyDescent="0.2">
      <c r="B1345" t="s">
        <v>1664</v>
      </c>
      <c r="C1345" t="s">
        <v>9</v>
      </c>
      <c r="D1345" t="s">
        <v>11</v>
      </c>
      <c r="E1345" t="s">
        <v>1665</v>
      </c>
      <c r="F1345" t="s">
        <v>3814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6">
        <f t="shared" si="44"/>
        <v>0</v>
      </c>
    </row>
    <row r="1346" spans="2:20" hidden="1" x14ac:dyDescent="0.2">
      <c r="B1346" t="s">
        <v>1664</v>
      </c>
      <c r="C1346" t="s">
        <v>9</v>
      </c>
      <c r="D1346" t="s">
        <v>5</v>
      </c>
      <c r="E1346" t="s">
        <v>1665</v>
      </c>
      <c r="F1346" t="s">
        <v>3815</v>
      </c>
      <c r="G1346" s="11">
        <v>1160207.1000000001</v>
      </c>
      <c r="H1346" s="11">
        <v>175749.58000000002</v>
      </c>
      <c r="I1346" s="11">
        <v>345165.14</v>
      </c>
      <c r="J1346" s="11">
        <v>485376.23</v>
      </c>
      <c r="K1346" s="11">
        <v>595138.44000000006</v>
      </c>
      <c r="L1346" s="11">
        <v>678792.28</v>
      </c>
      <c r="M1346" s="11">
        <v>727742.19000000006</v>
      </c>
      <c r="N1346" s="11">
        <v>764772.58</v>
      </c>
      <c r="O1346" s="11">
        <v>796663.18</v>
      </c>
      <c r="P1346" s="11">
        <v>830578.17</v>
      </c>
      <c r="Q1346" s="11">
        <v>886130.18</v>
      </c>
      <c r="R1346" s="11">
        <v>993061.1</v>
      </c>
      <c r="S1346" s="11">
        <v>1189501.67</v>
      </c>
      <c r="T1346" s="6">
        <f t="shared" si="44"/>
        <v>704501.95458333334</v>
      </c>
    </row>
    <row r="1347" spans="2:20" hidden="1" x14ac:dyDescent="0.2">
      <c r="B1347" t="s">
        <v>1664</v>
      </c>
      <c r="C1347" t="s">
        <v>9</v>
      </c>
      <c r="D1347" t="s">
        <v>12</v>
      </c>
      <c r="E1347" t="s">
        <v>1665</v>
      </c>
      <c r="F1347" t="s">
        <v>3816</v>
      </c>
      <c r="G1347" s="11">
        <v>3650378.08</v>
      </c>
      <c r="H1347" s="11">
        <v>590555.16</v>
      </c>
      <c r="I1347" s="11">
        <v>1174620.97</v>
      </c>
      <c r="J1347" s="11">
        <v>1606340.1800000002</v>
      </c>
      <c r="K1347" s="11">
        <v>1930150.58</v>
      </c>
      <c r="L1347" s="11">
        <v>2144788.48</v>
      </c>
      <c r="M1347" s="11">
        <v>2297420.7000000002</v>
      </c>
      <c r="N1347" s="11">
        <v>2406919.38</v>
      </c>
      <c r="O1347" s="11">
        <v>2514154.81</v>
      </c>
      <c r="P1347" s="11">
        <v>2625600.59</v>
      </c>
      <c r="Q1347" s="11">
        <v>2784770.91</v>
      </c>
      <c r="R1347" s="11">
        <v>3058512.2</v>
      </c>
      <c r="S1347" s="11">
        <v>3553091.58</v>
      </c>
      <c r="T1347" s="6">
        <f t="shared" si="44"/>
        <v>2227964.0658333334</v>
      </c>
    </row>
    <row r="1348" spans="2:20" hidden="1" x14ac:dyDescent="0.2">
      <c r="B1348" t="s">
        <v>1664</v>
      </c>
      <c r="C1348" t="s">
        <v>9</v>
      </c>
      <c r="D1348" t="s">
        <v>6</v>
      </c>
      <c r="E1348" t="s">
        <v>1665</v>
      </c>
      <c r="F1348" t="s">
        <v>3817</v>
      </c>
      <c r="G1348" s="11">
        <v>5413948.6500000004</v>
      </c>
      <c r="H1348" s="11">
        <v>826838.31</v>
      </c>
      <c r="I1348" s="11">
        <v>1692915.4</v>
      </c>
      <c r="J1348" s="11">
        <v>2357821.7000000002</v>
      </c>
      <c r="K1348" s="11">
        <v>2861144.8</v>
      </c>
      <c r="L1348" s="11">
        <v>3217923.32</v>
      </c>
      <c r="M1348" s="11">
        <v>3443285.0300000003</v>
      </c>
      <c r="N1348" s="11">
        <v>3616556.43</v>
      </c>
      <c r="O1348" s="11">
        <v>3765947.76</v>
      </c>
      <c r="P1348" s="11">
        <v>3920271.2800000003</v>
      </c>
      <c r="Q1348" s="11">
        <v>4185769.46</v>
      </c>
      <c r="R1348" s="11">
        <v>4662863.5600000005</v>
      </c>
      <c r="S1348" s="11">
        <v>5571742.4299999997</v>
      </c>
      <c r="T1348" s="6">
        <f t="shared" si="44"/>
        <v>3337015.2158333338</v>
      </c>
    </row>
    <row r="1349" spans="2:20" hidden="1" x14ac:dyDescent="0.2">
      <c r="B1349" t="s">
        <v>1666</v>
      </c>
      <c r="C1349" t="s">
        <v>7</v>
      </c>
      <c r="D1349" t="s">
        <v>4</v>
      </c>
      <c r="E1349" t="s">
        <v>1667</v>
      </c>
      <c r="F1349" t="s">
        <v>3818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6">
        <f t="shared" si="44"/>
        <v>0</v>
      </c>
    </row>
    <row r="1350" spans="2:20" hidden="1" x14ac:dyDescent="0.2">
      <c r="B1350" t="s">
        <v>1666</v>
      </c>
      <c r="C1350" t="s">
        <v>7</v>
      </c>
      <c r="D1350" t="s">
        <v>5</v>
      </c>
      <c r="E1350" t="s">
        <v>1667</v>
      </c>
      <c r="F1350" t="s">
        <v>3819</v>
      </c>
      <c r="G1350" s="11">
        <v>23425.58</v>
      </c>
      <c r="H1350" s="11">
        <v>0</v>
      </c>
      <c r="I1350" s="11">
        <v>0</v>
      </c>
      <c r="J1350" s="11">
        <v>0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13235.08</v>
      </c>
      <c r="T1350" s="6">
        <f t="shared" si="44"/>
        <v>1527.5275000000001</v>
      </c>
    </row>
    <row r="1351" spans="2:20" hidden="1" x14ac:dyDescent="0.2">
      <c r="B1351" t="s">
        <v>1666</v>
      </c>
      <c r="C1351" t="s">
        <v>7</v>
      </c>
      <c r="D1351" t="s">
        <v>8</v>
      </c>
      <c r="E1351" t="s">
        <v>1667</v>
      </c>
      <c r="F1351" t="s">
        <v>3820</v>
      </c>
      <c r="G1351" s="11">
        <v>7858.49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8810.0300000000007</v>
      </c>
      <c r="T1351" s="6">
        <f t="shared" si="44"/>
        <v>694.52166666666665</v>
      </c>
    </row>
    <row r="1352" spans="2:20" hidden="1" x14ac:dyDescent="0.2">
      <c r="B1352" t="s">
        <v>1666</v>
      </c>
      <c r="C1352" t="s">
        <v>7</v>
      </c>
      <c r="D1352" t="s">
        <v>6</v>
      </c>
      <c r="E1352" t="s">
        <v>1667</v>
      </c>
      <c r="F1352" t="s">
        <v>3821</v>
      </c>
      <c r="G1352" s="11">
        <v>0</v>
      </c>
      <c r="H1352" s="11">
        <v>0</v>
      </c>
      <c r="I1352" s="11">
        <v>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0</v>
      </c>
      <c r="S1352" s="11">
        <v>0</v>
      </c>
      <c r="T1352" s="6">
        <f t="shared" si="44"/>
        <v>0</v>
      </c>
    </row>
    <row r="1353" spans="2:20" hidden="1" x14ac:dyDescent="0.2">
      <c r="B1353" t="s">
        <v>1666</v>
      </c>
      <c r="C1353" t="s">
        <v>9</v>
      </c>
      <c r="D1353" t="s">
        <v>6</v>
      </c>
      <c r="E1353" t="s">
        <v>1667</v>
      </c>
      <c r="F1353" t="s">
        <v>3822</v>
      </c>
      <c r="G1353" s="11">
        <v>0</v>
      </c>
      <c r="H1353" s="11">
        <v>0</v>
      </c>
      <c r="I1353" s="11">
        <v>0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0</v>
      </c>
      <c r="T1353" s="6">
        <f t="shared" si="44"/>
        <v>0</v>
      </c>
    </row>
    <row r="1354" spans="2:20" hidden="1" x14ac:dyDescent="0.2">
      <c r="B1354" t="s">
        <v>1668</v>
      </c>
      <c r="C1354" t="s">
        <v>7</v>
      </c>
      <c r="D1354" t="s">
        <v>4</v>
      </c>
      <c r="E1354" t="s">
        <v>1669</v>
      </c>
      <c r="F1354" t="s">
        <v>3823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6">
        <f t="shared" si="44"/>
        <v>0</v>
      </c>
    </row>
    <row r="1355" spans="2:20" hidden="1" x14ac:dyDescent="0.2">
      <c r="B1355" t="s">
        <v>1668</v>
      </c>
      <c r="C1355" t="s">
        <v>7</v>
      </c>
      <c r="D1355" t="s">
        <v>5</v>
      </c>
      <c r="E1355" t="s">
        <v>1669</v>
      </c>
      <c r="F1355" t="s">
        <v>3824</v>
      </c>
      <c r="G1355" s="11">
        <v>399944.12</v>
      </c>
      <c r="H1355" s="11">
        <v>19409.28</v>
      </c>
      <c r="I1355" s="11">
        <v>48075.81</v>
      </c>
      <c r="J1355" s="11">
        <v>71345.03</v>
      </c>
      <c r="K1355" s="11">
        <v>122484.23</v>
      </c>
      <c r="L1355" s="11">
        <v>180822.59</v>
      </c>
      <c r="M1355" s="11">
        <v>235440.73</v>
      </c>
      <c r="N1355" s="11">
        <v>211398.92</v>
      </c>
      <c r="O1355" s="11">
        <v>259557.98</v>
      </c>
      <c r="P1355" s="11">
        <v>273553.82</v>
      </c>
      <c r="Q1355" s="11">
        <v>297647.12</v>
      </c>
      <c r="R1355" s="11">
        <v>319482.72000000003</v>
      </c>
      <c r="S1355" s="11">
        <v>336228.41000000003</v>
      </c>
      <c r="T1355" s="6">
        <f t="shared" si="44"/>
        <v>200608.70791666667</v>
      </c>
    </row>
    <row r="1356" spans="2:20" hidden="1" x14ac:dyDescent="0.2">
      <c r="B1356" t="s">
        <v>1668</v>
      </c>
      <c r="C1356" t="s">
        <v>7</v>
      </c>
      <c r="D1356" t="s">
        <v>8</v>
      </c>
      <c r="E1356" t="s">
        <v>1669</v>
      </c>
      <c r="F1356" t="s">
        <v>3825</v>
      </c>
      <c r="G1356" s="11">
        <v>1137779.54</v>
      </c>
      <c r="H1356" s="11">
        <v>93881.59</v>
      </c>
      <c r="I1356" s="11">
        <v>178303.39</v>
      </c>
      <c r="J1356" s="11">
        <v>265162.02</v>
      </c>
      <c r="K1356" s="11">
        <v>377815.07</v>
      </c>
      <c r="L1356" s="11">
        <v>496075.18</v>
      </c>
      <c r="M1356" s="11">
        <v>622710.45000000007</v>
      </c>
      <c r="N1356" s="11">
        <v>698486.52</v>
      </c>
      <c r="O1356" s="11">
        <v>749445.04</v>
      </c>
      <c r="P1356" s="11">
        <v>794966.72</v>
      </c>
      <c r="Q1356" s="11">
        <v>850477.07000000007</v>
      </c>
      <c r="R1356" s="11">
        <v>904082.09</v>
      </c>
      <c r="S1356" s="11">
        <v>961868.01</v>
      </c>
      <c r="T1356" s="6">
        <f t="shared" si="44"/>
        <v>590102.40958333341</v>
      </c>
    </row>
    <row r="1357" spans="2:20" hidden="1" x14ac:dyDescent="0.2">
      <c r="B1357" t="s">
        <v>1670</v>
      </c>
      <c r="C1357" t="s">
        <v>2</v>
      </c>
      <c r="D1357" t="s">
        <v>5</v>
      </c>
      <c r="E1357" t="s">
        <v>1671</v>
      </c>
      <c r="F1357" t="s">
        <v>3826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>
        <v>0</v>
      </c>
      <c r="T1357" s="6">
        <f t="shared" si="44"/>
        <v>0</v>
      </c>
    </row>
    <row r="1358" spans="2:20" hidden="1" x14ac:dyDescent="0.2">
      <c r="B1358" t="s">
        <v>1670</v>
      </c>
      <c r="C1358" t="s">
        <v>7</v>
      </c>
      <c r="D1358" t="s">
        <v>4</v>
      </c>
      <c r="E1358" t="s">
        <v>1671</v>
      </c>
      <c r="F1358" t="s">
        <v>3827</v>
      </c>
      <c r="G1358" s="11">
        <v>3048.2000000000003</v>
      </c>
      <c r="H1358" s="11">
        <v>248.22</v>
      </c>
      <c r="I1358" s="11">
        <v>496.48</v>
      </c>
      <c r="J1358" s="11">
        <v>744.74</v>
      </c>
      <c r="K1358" s="11">
        <v>993</v>
      </c>
      <c r="L1358" s="11">
        <v>1245.82</v>
      </c>
      <c r="M1358" s="11">
        <v>1494.08</v>
      </c>
      <c r="N1358" s="11">
        <v>1742.3400000000001</v>
      </c>
      <c r="O1358" s="11">
        <v>1990.6000000000001</v>
      </c>
      <c r="P1358" s="11">
        <v>2238.86</v>
      </c>
      <c r="Q1358" s="11">
        <v>2487.12</v>
      </c>
      <c r="R1358" s="11">
        <v>2735.38</v>
      </c>
      <c r="S1358" s="11">
        <v>2948</v>
      </c>
      <c r="T1358" s="6">
        <f t="shared" si="44"/>
        <v>1617.8950000000004</v>
      </c>
    </row>
    <row r="1359" spans="2:20" hidden="1" x14ac:dyDescent="0.2">
      <c r="B1359" t="s">
        <v>1670</v>
      </c>
      <c r="C1359" t="s">
        <v>7</v>
      </c>
      <c r="D1359" t="s">
        <v>5</v>
      </c>
      <c r="E1359" t="s">
        <v>1671</v>
      </c>
      <c r="F1359" t="s">
        <v>3828</v>
      </c>
      <c r="G1359" s="11">
        <v>1192040.74</v>
      </c>
      <c r="H1359" s="11">
        <v>108921.99</v>
      </c>
      <c r="I1359" s="11">
        <v>211481.99</v>
      </c>
      <c r="J1359" s="11">
        <v>314041.99</v>
      </c>
      <c r="K1359" s="11">
        <v>416601.99</v>
      </c>
      <c r="L1359" s="11">
        <v>519161.99</v>
      </c>
      <c r="M1359" s="11">
        <v>621721.99</v>
      </c>
      <c r="N1359" s="11">
        <v>714879.99</v>
      </c>
      <c r="O1359" s="11">
        <v>808037.99</v>
      </c>
      <c r="P1359" s="11">
        <v>901195.99</v>
      </c>
      <c r="Q1359" s="11">
        <v>1003437.99</v>
      </c>
      <c r="R1359" s="11">
        <v>1105679.99</v>
      </c>
      <c r="S1359" s="11">
        <v>1231037.01</v>
      </c>
      <c r="T1359" s="6">
        <f t="shared" si="44"/>
        <v>661391.89708333334</v>
      </c>
    </row>
    <row r="1360" spans="2:20" hidden="1" x14ac:dyDescent="0.2">
      <c r="B1360" t="s">
        <v>1670</v>
      </c>
      <c r="C1360" t="s">
        <v>7</v>
      </c>
      <c r="D1360" t="s">
        <v>8</v>
      </c>
      <c r="E1360" t="s">
        <v>1671</v>
      </c>
      <c r="F1360" t="s">
        <v>3829</v>
      </c>
      <c r="G1360" s="11">
        <v>6347308.3300000001</v>
      </c>
      <c r="H1360" s="11">
        <v>617467</v>
      </c>
      <c r="I1360" s="11">
        <v>1210734</v>
      </c>
      <c r="J1360" s="11">
        <v>1804001</v>
      </c>
      <c r="K1360" s="11">
        <v>2397268</v>
      </c>
      <c r="L1360" s="11">
        <v>2990535</v>
      </c>
      <c r="M1360" s="11">
        <v>3583802</v>
      </c>
      <c r="N1360" s="11">
        <v>4168305</v>
      </c>
      <c r="O1360" s="11">
        <v>4752808</v>
      </c>
      <c r="P1360" s="11">
        <v>5337311</v>
      </c>
      <c r="Q1360" s="11">
        <v>5876440</v>
      </c>
      <c r="R1360" s="11">
        <v>6415569</v>
      </c>
      <c r="S1360" s="11">
        <v>7146582.6100000003</v>
      </c>
      <c r="T1360" s="6">
        <f t="shared" si="44"/>
        <v>3825098.7891666666</v>
      </c>
    </row>
    <row r="1361" spans="2:20" hidden="1" x14ac:dyDescent="0.2">
      <c r="B1361" t="s">
        <v>1670</v>
      </c>
      <c r="C1361" t="s">
        <v>7</v>
      </c>
      <c r="D1361" t="s">
        <v>12</v>
      </c>
      <c r="E1361" t="s">
        <v>1671</v>
      </c>
      <c r="F1361" t="s">
        <v>3830</v>
      </c>
      <c r="G1361" s="11">
        <v>1897218.2000000002</v>
      </c>
      <c r="H1361" s="11">
        <v>170362.42</v>
      </c>
      <c r="I1361" s="11">
        <v>340724.84</v>
      </c>
      <c r="J1361" s="11">
        <v>511087.26</v>
      </c>
      <c r="K1361" s="11">
        <v>681449.68</v>
      </c>
      <c r="L1361" s="11">
        <v>851812.1</v>
      </c>
      <c r="M1361" s="11">
        <v>1022174.52</v>
      </c>
      <c r="N1361" s="11">
        <v>1197007.52</v>
      </c>
      <c r="O1361" s="11">
        <v>1371840.52</v>
      </c>
      <c r="P1361" s="11">
        <v>1546673.52</v>
      </c>
      <c r="Q1361" s="11">
        <v>1783172.35</v>
      </c>
      <c r="R1361" s="11">
        <v>2019671.18</v>
      </c>
      <c r="S1361" s="11">
        <v>2189949.41</v>
      </c>
      <c r="T1361" s="6">
        <f t="shared" si="44"/>
        <v>1128296.6429166666</v>
      </c>
    </row>
    <row r="1362" spans="2:20" hidden="1" x14ac:dyDescent="0.2">
      <c r="B1362" t="s">
        <v>1670</v>
      </c>
      <c r="C1362" t="s">
        <v>7</v>
      </c>
      <c r="D1362" t="s">
        <v>6</v>
      </c>
      <c r="E1362" t="s">
        <v>1671</v>
      </c>
      <c r="F1362" t="s">
        <v>3831</v>
      </c>
      <c r="G1362" s="11">
        <v>2245922.2599999998</v>
      </c>
      <c r="H1362" s="11">
        <v>200893</v>
      </c>
      <c r="I1362" s="11">
        <v>401786</v>
      </c>
      <c r="J1362" s="11">
        <v>602679</v>
      </c>
      <c r="K1362" s="11">
        <v>803572</v>
      </c>
      <c r="L1362" s="11">
        <v>1004465</v>
      </c>
      <c r="M1362" s="11">
        <v>1241038.49</v>
      </c>
      <c r="N1362" s="11">
        <v>1425705.49</v>
      </c>
      <c r="O1362" s="11">
        <v>1610372.49</v>
      </c>
      <c r="P1362" s="11">
        <v>1795039.49</v>
      </c>
      <c r="Q1362" s="11">
        <v>2009979.49</v>
      </c>
      <c r="R1362" s="11">
        <v>2224919.4900000002</v>
      </c>
      <c r="S1362" s="11">
        <v>2439859.4900000002</v>
      </c>
      <c r="T1362" s="6">
        <f t="shared" si="44"/>
        <v>1305278.4012500001</v>
      </c>
    </row>
    <row r="1363" spans="2:20" hidden="1" x14ac:dyDescent="0.2">
      <c r="B1363" t="s">
        <v>1670</v>
      </c>
      <c r="C1363" t="s">
        <v>9</v>
      </c>
      <c r="D1363" t="s">
        <v>11</v>
      </c>
      <c r="E1363" t="s">
        <v>1671</v>
      </c>
      <c r="F1363" t="s">
        <v>3832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6">
        <f t="shared" si="44"/>
        <v>0</v>
      </c>
    </row>
    <row r="1364" spans="2:20" hidden="1" x14ac:dyDescent="0.2">
      <c r="B1364" t="s">
        <v>1670</v>
      </c>
      <c r="C1364" t="s">
        <v>9</v>
      </c>
      <c r="D1364" t="s">
        <v>5</v>
      </c>
      <c r="E1364" t="s">
        <v>1671</v>
      </c>
      <c r="F1364" t="s">
        <v>3833</v>
      </c>
      <c r="G1364" s="11">
        <v>0</v>
      </c>
      <c r="H1364" s="11">
        <v>0</v>
      </c>
      <c r="I1364" s="11">
        <v>0</v>
      </c>
      <c r="J1364" s="11">
        <v>0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0</v>
      </c>
      <c r="T1364" s="6">
        <f t="shared" si="44"/>
        <v>0</v>
      </c>
    </row>
    <row r="1365" spans="2:20" hidden="1" x14ac:dyDescent="0.2">
      <c r="B1365" t="s">
        <v>1670</v>
      </c>
      <c r="C1365" t="s">
        <v>9</v>
      </c>
      <c r="D1365" t="s">
        <v>12</v>
      </c>
      <c r="E1365" t="s">
        <v>1671</v>
      </c>
      <c r="F1365" t="s">
        <v>3834</v>
      </c>
      <c r="G1365" s="11">
        <v>0</v>
      </c>
      <c r="H1365" s="11">
        <v>0</v>
      </c>
      <c r="I1365" s="11">
        <v>0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6">
        <f t="shared" si="44"/>
        <v>0</v>
      </c>
    </row>
    <row r="1366" spans="2:20" hidden="1" x14ac:dyDescent="0.2">
      <c r="B1366" t="s">
        <v>1670</v>
      </c>
      <c r="C1366" t="s">
        <v>9</v>
      </c>
      <c r="D1366" t="s">
        <v>6</v>
      </c>
      <c r="E1366" t="s">
        <v>1671</v>
      </c>
      <c r="F1366" t="s">
        <v>3835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0</v>
      </c>
      <c r="T1366" s="6">
        <f t="shared" si="44"/>
        <v>0</v>
      </c>
    </row>
    <row r="1367" spans="2:20" hidden="1" x14ac:dyDescent="0.2">
      <c r="B1367" t="s">
        <v>1670</v>
      </c>
      <c r="C1367" t="s">
        <v>13</v>
      </c>
      <c r="D1367" t="s">
        <v>13</v>
      </c>
      <c r="E1367" t="s">
        <v>1671</v>
      </c>
      <c r="F1367" t="s">
        <v>3836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6">
        <f t="shared" si="44"/>
        <v>0</v>
      </c>
    </row>
    <row r="1368" spans="2:20" hidden="1" x14ac:dyDescent="0.2">
      <c r="B1368" t="s">
        <v>1672</v>
      </c>
      <c r="C1368" t="s">
        <v>2</v>
      </c>
      <c r="D1368" t="s">
        <v>3</v>
      </c>
      <c r="E1368" t="s">
        <v>1673</v>
      </c>
      <c r="F1368" t="s">
        <v>3837</v>
      </c>
      <c r="G1368" s="11">
        <v>0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0</v>
      </c>
      <c r="R1368" s="11">
        <v>0</v>
      </c>
      <c r="S1368" s="11">
        <v>0</v>
      </c>
      <c r="T1368" s="6">
        <f t="shared" si="44"/>
        <v>0</v>
      </c>
    </row>
    <row r="1369" spans="2:20" hidden="1" x14ac:dyDescent="0.2">
      <c r="B1369" t="s">
        <v>1672</v>
      </c>
      <c r="C1369" t="s">
        <v>2</v>
      </c>
      <c r="D1369" t="s">
        <v>11</v>
      </c>
      <c r="E1369" t="s">
        <v>1673</v>
      </c>
      <c r="F1369" t="s">
        <v>3838</v>
      </c>
      <c r="G1369" s="11">
        <v>0</v>
      </c>
      <c r="H1369" s="11">
        <v>0</v>
      </c>
      <c r="I1369" s="11">
        <v>0</v>
      </c>
      <c r="J1369" s="11">
        <v>0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0</v>
      </c>
      <c r="T1369" s="6">
        <f t="shared" si="44"/>
        <v>0</v>
      </c>
    </row>
    <row r="1370" spans="2:20" hidden="1" x14ac:dyDescent="0.2">
      <c r="B1370" t="s">
        <v>1672</v>
      </c>
      <c r="C1370" t="s">
        <v>2</v>
      </c>
      <c r="D1370" t="s">
        <v>13</v>
      </c>
      <c r="E1370" t="s">
        <v>1673</v>
      </c>
      <c r="F1370" t="s">
        <v>3839</v>
      </c>
      <c r="G1370" s="11">
        <v>0</v>
      </c>
      <c r="H1370" s="11">
        <v>0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6">
        <f t="shared" si="44"/>
        <v>0</v>
      </c>
    </row>
    <row r="1371" spans="2:20" hidden="1" x14ac:dyDescent="0.2">
      <c r="B1371" t="s">
        <v>1672</v>
      </c>
      <c r="C1371" t="s">
        <v>7</v>
      </c>
      <c r="D1371" t="s">
        <v>4</v>
      </c>
      <c r="E1371" t="s">
        <v>1673</v>
      </c>
      <c r="F1371" t="s">
        <v>3840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6">
        <f t="shared" si="44"/>
        <v>0</v>
      </c>
    </row>
    <row r="1372" spans="2:20" hidden="1" x14ac:dyDescent="0.2">
      <c r="B1372" t="s">
        <v>1672</v>
      </c>
      <c r="C1372" t="s">
        <v>7</v>
      </c>
      <c r="D1372" t="s">
        <v>5</v>
      </c>
      <c r="E1372" t="s">
        <v>1673</v>
      </c>
      <c r="F1372" t="s">
        <v>3841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0</v>
      </c>
      <c r="N1372" s="11">
        <v>0</v>
      </c>
      <c r="O1372" s="11">
        <v>0</v>
      </c>
      <c r="P1372" s="11">
        <v>0</v>
      </c>
      <c r="Q1372" s="11">
        <v>0</v>
      </c>
      <c r="R1372" s="11">
        <v>0</v>
      </c>
      <c r="S1372" s="11">
        <v>0</v>
      </c>
      <c r="T1372" s="6">
        <f t="shared" si="44"/>
        <v>0</v>
      </c>
    </row>
    <row r="1373" spans="2:20" hidden="1" x14ac:dyDescent="0.2">
      <c r="B1373" t="s">
        <v>1672</v>
      </c>
      <c r="C1373" t="s">
        <v>7</v>
      </c>
      <c r="D1373" t="s">
        <v>8</v>
      </c>
      <c r="E1373" t="s">
        <v>1673</v>
      </c>
      <c r="F1373" t="s">
        <v>3842</v>
      </c>
      <c r="G1373" s="11">
        <v>187.76</v>
      </c>
      <c r="H1373" s="11">
        <v>-132.38</v>
      </c>
      <c r="I1373" s="11">
        <v>-132.38</v>
      </c>
      <c r="J1373" s="11">
        <v>-99.06</v>
      </c>
      <c r="K1373" s="11">
        <v>-99.06</v>
      </c>
      <c r="L1373" s="11">
        <v>-99.06</v>
      </c>
      <c r="M1373" s="11">
        <v>-64.599999999999994</v>
      </c>
      <c r="N1373" s="11">
        <v>-64.599999999999994</v>
      </c>
      <c r="O1373" s="11">
        <v>-64.599999999999994</v>
      </c>
      <c r="P1373" s="11">
        <v>-50.78</v>
      </c>
      <c r="Q1373" s="11">
        <v>-50.78</v>
      </c>
      <c r="R1373" s="11">
        <v>-50.78</v>
      </c>
      <c r="S1373" s="11">
        <v>2.67</v>
      </c>
      <c r="T1373" s="6">
        <f t="shared" si="44"/>
        <v>-67.738749999999996</v>
      </c>
    </row>
    <row r="1374" spans="2:20" hidden="1" x14ac:dyDescent="0.2">
      <c r="B1374" t="s">
        <v>1672</v>
      </c>
      <c r="C1374" t="s">
        <v>7</v>
      </c>
      <c r="D1374" t="s">
        <v>6</v>
      </c>
      <c r="E1374" t="s">
        <v>1673</v>
      </c>
      <c r="F1374" t="s">
        <v>3843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0</v>
      </c>
      <c r="T1374" s="6">
        <f t="shared" si="44"/>
        <v>0</v>
      </c>
    </row>
    <row r="1375" spans="2:20" hidden="1" x14ac:dyDescent="0.2">
      <c r="B1375" t="s">
        <v>1672</v>
      </c>
      <c r="C1375" t="s">
        <v>9</v>
      </c>
      <c r="D1375" t="s">
        <v>11</v>
      </c>
      <c r="E1375" t="s">
        <v>1673</v>
      </c>
      <c r="F1375" t="s">
        <v>3844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6">
        <f t="shared" si="44"/>
        <v>0</v>
      </c>
    </row>
    <row r="1376" spans="2:20" hidden="1" x14ac:dyDescent="0.2">
      <c r="B1376" t="s">
        <v>1674</v>
      </c>
      <c r="C1376" t="s">
        <v>7</v>
      </c>
      <c r="D1376" t="s">
        <v>4</v>
      </c>
      <c r="E1376" t="s">
        <v>1675</v>
      </c>
      <c r="F1376" t="s">
        <v>3845</v>
      </c>
      <c r="G1376" s="11">
        <v>0</v>
      </c>
      <c r="H1376" s="11">
        <v>0</v>
      </c>
      <c r="I1376" s="11">
        <v>0</v>
      </c>
      <c r="J1376" s="11">
        <v>0</v>
      </c>
      <c r="K1376" s="11">
        <v>0</v>
      </c>
      <c r="L1376" s="11">
        <v>0</v>
      </c>
      <c r="M1376" s="11">
        <v>0</v>
      </c>
      <c r="N1376" s="11">
        <v>0</v>
      </c>
      <c r="O1376" s="11">
        <v>0</v>
      </c>
      <c r="P1376" s="11">
        <v>0</v>
      </c>
      <c r="Q1376" s="11">
        <v>0</v>
      </c>
      <c r="R1376" s="11">
        <v>0</v>
      </c>
      <c r="S1376" s="11">
        <v>0</v>
      </c>
      <c r="T1376" s="6">
        <f t="shared" si="44"/>
        <v>0</v>
      </c>
    </row>
    <row r="1377" spans="2:20" hidden="1" x14ac:dyDescent="0.2">
      <c r="B1377" t="s">
        <v>1674</v>
      </c>
      <c r="C1377" t="s">
        <v>7</v>
      </c>
      <c r="D1377" t="s">
        <v>5</v>
      </c>
      <c r="E1377" t="s">
        <v>1675</v>
      </c>
      <c r="F1377" t="s">
        <v>3846</v>
      </c>
      <c r="G1377" s="11">
        <v>2533067.06</v>
      </c>
      <c r="H1377" s="11">
        <v>217940</v>
      </c>
      <c r="I1377" s="11">
        <v>435880</v>
      </c>
      <c r="J1377" s="11">
        <v>653820</v>
      </c>
      <c r="K1377" s="11">
        <v>871760</v>
      </c>
      <c r="L1377" s="11">
        <v>1089700</v>
      </c>
      <c r="M1377" s="11">
        <v>1307640</v>
      </c>
      <c r="N1377" s="11">
        <v>1538827</v>
      </c>
      <c r="O1377" s="11">
        <v>1770014</v>
      </c>
      <c r="P1377" s="11">
        <v>2001201</v>
      </c>
      <c r="Q1377" s="11">
        <v>2254930</v>
      </c>
      <c r="R1377" s="11">
        <v>2508659</v>
      </c>
      <c r="S1377" s="11">
        <v>2819751.41</v>
      </c>
      <c r="T1377" s="6">
        <f t="shared" si="44"/>
        <v>1443898.3529166665</v>
      </c>
    </row>
    <row r="1378" spans="2:20" hidden="1" x14ac:dyDescent="0.2">
      <c r="B1378" t="s">
        <v>1674</v>
      </c>
      <c r="C1378" t="s">
        <v>7</v>
      </c>
      <c r="D1378" t="s">
        <v>8</v>
      </c>
      <c r="E1378" t="s">
        <v>1675</v>
      </c>
      <c r="F1378" t="s">
        <v>3847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6">
        <f t="shared" si="44"/>
        <v>0</v>
      </c>
    </row>
    <row r="1379" spans="2:20" hidden="1" x14ac:dyDescent="0.2">
      <c r="B1379" t="s">
        <v>1674</v>
      </c>
      <c r="C1379" t="s">
        <v>7</v>
      </c>
      <c r="D1379" t="s">
        <v>6</v>
      </c>
      <c r="E1379" t="s">
        <v>1675</v>
      </c>
      <c r="F1379" t="s">
        <v>3848</v>
      </c>
      <c r="G1379" s="11">
        <v>4319058.17</v>
      </c>
      <c r="H1379" s="11">
        <v>386334</v>
      </c>
      <c r="I1379" s="11">
        <v>772668</v>
      </c>
      <c r="J1379" s="11">
        <v>1159002</v>
      </c>
      <c r="K1379" s="11">
        <v>1545336</v>
      </c>
      <c r="L1379" s="11">
        <v>1931670</v>
      </c>
      <c r="M1379" s="11">
        <v>2386620.33</v>
      </c>
      <c r="N1379" s="11">
        <v>2800770.33</v>
      </c>
      <c r="O1379" s="11">
        <v>3214920.33</v>
      </c>
      <c r="P1379" s="11">
        <v>3629070.33</v>
      </c>
      <c r="Q1379" s="11">
        <v>4111113.33</v>
      </c>
      <c r="R1379" s="11">
        <v>4593156.33</v>
      </c>
      <c r="S1379" s="11">
        <v>5075199.33</v>
      </c>
      <c r="T1379" s="6">
        <f t="shared" si="44"/>
        <v>2602315.8108333331</v>
      </c>
    </row>
    <row r="1380" spans="2:20" hidden="1" x14ac:dyDescent="0.2">
      <c r="B1380" t="s">
        <v>1674</v>
      </c>
      <c r="C1380" t="s">
        <v>9</v>
      </c>
      <c r="D1380" t="s">
        <v>4</v>
      </c>
      <c r="E1380" t="s">
        <v>1675</v>
      </c>
      <c r="F1380" t="s">
        <v>3849</v>
      </c>
      <c r="G1380" s="11">
        <v>0</v>
      </c>
      <c r="H1380" s="11">
        <v>0</v>
      </c>
      <c r="I1380" s="11">
        <v>0</v>
      </c>
      <c r="J1380" s="11">
        <v>0</v>
      </c>
      <c r="K1380" s="11">
        <v>0</v>
      </c>
      <c r="L1380" s="11">
        <v>0</v>
      </c>
      <c r="M1380" s="11">
        <v>0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0</v>
      </c>
      <c r="T1380" s="6">
        <f t="shared" si="44"/>
        <v>0</v>
      </c>
    </row>
    <row r="1381" spans="2:20" hidden="1" x14ac:dyDescent="0.2">
      <c r="B1381" t="s">
        <v>1674</v>
      </c>
      <c r="C1381" t="s">
        <v>9</v>
      </c>
      <c r="D1381" t="s">
        <v>5</v>
      </c>
      <c r="E1381" t="s">
        <v>1675</v>
      </c>
      <c r="F1381" t="s">
        <v>3850</v>
      </c>
      <c r="G1381" s="11">
        <v>1190926.81</v>
      </c>
      <c r="H1381" s="11">
        <v>106167</v>
      </c>
      <c r="I1381" s="11">
        <v>212334</v>
      </c>
      <c r="J1381" s="11">
        <v>318501</v>
      </c>
      <c r="K1381" s="11">
        <v>424668</v>
      </c>
      <c r="L1381" s="11">
        <v>530835</v>
      </c>
      <c r="M1381" s="11">
        <v>637002</v>
      </c>
      <c r="N1381" s="11">
        <v>743169</v>
      </c>
      <c r="O1381" s="11">
        <v>849336</v>
      </c>
      <c r="P1381" s="11">
        <v>955503</v>
      </c>
      <c r="Q1381" s="11">
        <v>1068335.33</v>
      </c>
      <c r="R1381" s="11">
        <v>1181167.6599999999</v>
      </c>
      <c r="S1381" s="11">
        <v>1255173.3400000001</v>
      </c>
      <c r="T1381" s="6">
        <f t="shared" si="44"/>
        <v>687505.67208333337</v>
      </c>
    </row>
    <row r="1382" spans="2:20" hidden="1" x14ac:dyDescent="0.2">
      <c r="B1382" t="s">
        <v>1674</v>
      </c>
      <c r="C1382" t="s">
        <v>9</v>
      </c>
      <c r="D1382" t="s">
        <v>12</v>
      </c>
      <c r="E1382" t="s">
        <v>1675</v>
      </c>
      <c r="F1382" t="s">
        <v>3851</v>
      </c>
      <c r="G1382" s="11">
        <v>1967227.25</v>
      </c>
      <c r="H1382" s="11">
        <v>158909.83000000002</v>
      </c>
      <c r="I1382" s="11">
        <v>317819.66000000003</v>
      </c>
      <c r="J1382" s="11">
        <v>476729.49</v>
      </c>
      <c r="K1382" s="11">
        <v>635639.32000000007</v>
      </c>
      <c r="L1382" s="11">
        <v>794549.15</v>
      </c>
      <c r="M1382" s="11">
        <v>953351.6</v>
      </c>
      <c r="N1382" s="11">
        <v>1130434.6000000001</v>
      </c>
      <c r="O1382" s="11">
        <v>1307517.6000000001</v>
      </c>
      <c r="P1382" s="11">
        <v>1484600.6</v>
      </c>
      <c r="Q1382" s="11">
        <v>1669018.27</v>
      </c>
      <c r="R1382" s="11">
        <v>1853435.94</v>
      </c>
      <c r="S1382" s="11">
        <v>2030164.37</v>
      </c>
      <c r="T1382" s="6">
        <f t="shared" si="44"/>
        <v>1065058.4891666665</v>
      </c>
    </row>
    <row r="1383" spans="2:20" hidden="1" x14ac:dyDescent="0.2">
      <c r="B1383" t="s">
        <v>1674</v>
      </c>
      <c r="C1383" t="s">
        <v>9</v>
      </c>
      <c r="D1383" t="s">
        <v>6</v>
      </c>
      <c r="E1383" t="s">
        <v>1675</v>
      </c>
      <c r="F1383" t="s">
        <v>3852</v>
      </c>
      <c r="G1383" s="11">
        <v>2063757.53</v>
      </c>
      <c r="H1383" s="11">
        <v>187323.62</v>
      </c>
      <c r="I1383" s="11">
        <v>374647.24</v>
      </c>
      <c r="J1383" s="11">
        <v>561970.86</v>
      </c>
      <c r="K1383" s="11">
        <v>749294.48</v>
      </c>
      <c r="L1383" s="11">
        <v>936618.1</v>
      </c>
      <c r="M1383" s="11">
        <v>1025459.71</v>
      </c>
      <c r="N1383" s="11">
        <v>1172747.23</v>
      </c>
      <c r="O1383" s="11">
        <v>1320034.75</v>
      </c>
      <c r="P1383" s="11">
        <v>1467322.27</v>
      </c>
      <c r="Q1383" s="11">
        <v>1656589.79</v>
      </c>
      <c r="R1383" s="11">
        <v>1845877.31</v>
      </c>
      <c r="S1383" s="11">
        <v>2035164.83</v>
      </c>
      <c r="T1383" s="6">
        <f t="shared" si="44"/>
        <v>1112278.8783333334</v>
      </c>
    </row>
    <row r="1384" spans="2:20" hidden="1" x14ac:dyDescent="0.2">
      <c r="B1384" t="s">
        <v>1676</v>
      </c>
      <c r="C1384" t="s">
        <v>7</v>
      </c>
      <c r="D1384" t="s">
        <v>4</v>
      </c>
      <c r="E1384" t="s">
        <v>1677</v>
      </c>
      <c r="F1384" t="s">
        <v>3853</v>
      </c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>
        <v>0</v>
      </c>
      <c r="N1384" s="11">
        <v>0</v>
      </c>
      <c r="O1384" s="11">
        <v>0</v>
      </c>
      <c r="P1384" s="11">
        <v>0</v>
      </c>
      <c r="Q1384" s="11">
        <v>0</v>
      </c>
      <c r="R1384" s="11">
        <v>0</v>
      </c>
      <c r="S1384" s="11">
        <v>0</v>
      </c>
      <c r="T1384" s="6">
        <f t="shared" si="44"/>
        <v>0</v>
      </c>
    </row>
    <row r="1385" spans="2:20" hidden="1" x14ac:dyDescent="0.2">
      <c r="B1385" t="s">
        <v>1676</v>
      </c>
      <c r="C1385" t="s">
        <v>7</v>
      </c>
      <c r="D1385" t="s">
        <v>5</v>
      </c>
      <c r="E1385" t="s">
        <v>1677</v>
      </c>
      <c r="F1385" t="s">
        <v>3854</v>
      </c>
      <c r="G1385" s="11">
        <v>1241698.6000000001</v>
      </c>
      <c r="H1385" s="11">
        <v>106833</v>
      </c>
      <c r="I1385" s="11">
        <v>213666</v>
      </c>
      <c r="J1385" s="11">
        <v>320499</v>
      </c>
      <c r="K1385" s="11">
        <v>427332</v>
      </c>
      <c r="L1385" s="11">
        <v>534165</v>
      </c>
      <c r="M1385" s="11">
        <v>640998</v>
      </c>
      <c r="N1385" s="11">
        <v>743985</v>
      </c>
      <c r="O1385" s="11">
        <v>846972</v>
      </c>
      <c r="P1385" s="11">
        <v>949959</v>
      </c>
      <c r="Q1385" s="11">
        <v>1062988</v>
      </c>
      <c r="R1385" s="11">
        <v>1176017</v>
      </c>
      <c r="S1385" s="11">
        <v>1314599.76</v>
      </c>
      <c r="T1385" s="6">
        <f t="shared" si="44"/>
        <v>691796.93166666664</v>
      </c>
    </row>
    <row r="1386" spans="2:20" hidden="1" x14ac:dyDescent="0.2">
      <c r="B1386" t="s">
        <v>1676</v>
      </c>
      <c r="C1386" t="s">
        <v>7</v>
      </c>
      <c r="D1386" t="s">
        <v>8</v>
      </c>
      <c r="E1386" t="s">
        <v>1677</v>
      </c>
      <c r="F1386" t="s">
        <v>3855</v>
      </c>
      <c r="G1386" s="11">
        <v>865542.05</v>
      </c>
      <c r="H1386" s="11">
        <v>84200</v>
      </c>
      <c r="I1386" s="11">
        <v>165100</v>
      </c>
      <c r="J1386" s="11">
        <v>246000</v>
      </c>
      <c r="K1386" s="11">
        <v>326900</v>
      </c>
      <c r="L1386" s="11">
        <v>407800</v>
      </c>
      <c r="M1386" s="11">
        <v>488700</v>
      </c>
      <c r="N1386" s="11">
        <v>578364</v>
      </c>
      <c r="O1386" s="11">
        <v>668028</v>
      </c>
      <c r="P1386" s="11">
        <v>757692</v>
      </c>
      <c r="Q1386" s="11">
        <v>840395</v>
      </c>
      <c r="R1386" s="11">
        <v>923098</v>
      </c>
      <c r="S1386" s="11">
        <v>1035236.59</v>
      </c>
      <c r="T1386" s="6">
        <f t="shared" si="44"/>
        <v>536388.86</v>
      </c>
    </row>
    <row r="1387" spans="2:20" hidden="1" x14ac:dyDescent="0.2">
      <c r="B1387" t="s">
        <v>1676</v>
      </c>
      <c r="C1387" t="s">
        <v>7</v>
      </c>
      <c r="D1387" t="s">
        <v>12</v>
      </c>
      <c r="E1387" t="s">
        <v>1677</v>
      </c>
      <c r="F1387" t="s">
        <v>3856</v>
      </c>
      <c r="G1387" s="11">
        <v>3868.07</v>
      </c>
      <c r="H1387" s="11">
        <v>66.5</v>
      </c>
      <c r="I1387" s="11">
        <v>133</v>
      </c>
      <c r="J1387" s="11">
        <v>199.5</v>
      </c>
      <c r="K1387" s="11">
        <v>266</v>
      </c>
      <c r="L1387" s="11">
        <v>332.5</v>
      </c>
      <c r="M1387" s="11">
        <v>399</v>
      </c>
      <c r="N1387" s="11">
        <v>1065.67</v>
      </c>
      <c r="O1387" s="11">
        <v>1732.3400000000001</v>
      </c>
      <c r="P1387" s="11">
        <v>2399.0100000000002</v>
      </c>
      <c r="Q1387" s="11">
        <v>3399.01</v>
      </c>
      <c r="R1387" s="11">
        <v>4399.01</v>
      </c>
      <c r="S1387" s="11">
        <v>5158.18</v>
      </c>
      <c r="T1387" s="6">
        <f t="shared" si="44"/>
        <v>1575.3887500000001</v>
      </c>
    </row>
    <row r="1388" spans="2:20" hidden="1" x14ac:dyDescent="0.2">
      <c r="B1388" t="s">
        <v>1676</v>
      </c>
      <c r="C1388" t="s">
        <v>7</v>
      </c>
      <c r="D1388" t="s">
        <v>6</v>
      </c>
      <c r="E1388" t="s">
        <v>1677</v>
      </c>
      <c r="F1388" t="s">
        <v>3857</v>
      </c>
      <c r="G1388" s="11">
        <v>2073147.92</v>
      </c>
      <c r="H1388" s="11">
        <v>185440</v>
      </c>
      <c r="I1388" s="11">
        <v>370880</v>
      </c>
      <c r="J1388" s="11">
        <v>556320</v>
      </c>
      <c r="K1388" s="11">
        <v>741760</v>
      </c>
      <c r="L1388" s="11">
        <v>927200</v>
      </c>
      <c r="M1388" s="11">
        <v>1145575.8400000001</v>
      </c>
      <c r="N1388" s="11">
        <v>1319425.8400000001</v>
      </c>
      <c r="O1388" s="11">
        <v>1493275.84</v>
      </c>
      <c r="P1388" s="11">
        <v>1667125.8399999999</v>
      </c>
      <c r="Q1388" s="11">
        <v>1869475.8399999999</v>
      </c>
      <c r="R1388" s="11">
        <v>2071825.84</v>
      </c>
      <c r="S1388" s="11">
        <v>2274175.84</v>
      </c>
      <c r="T1388" s="6">
        <f t="shared" si="44"/>
        <v>1210163.9099999999</v>
      </c>
    </row>
    <row r="1389" spans="2:20" hidden="1" x14ac:dyDescent="0.2">
      <c r="B1389" t="s">
        <v>1678</v>
      </c>
      <c r="C1389" t="s">
        <v>9</v>
      </c>
      <c r="D1389" t="s">
        <v>6</v>
      </c>
      <c r="E1389" t="s">
        <v>1679</v>
      </c>
      <c r="F1389" t="s">
        <v>3858</v>
      </c>
      <c r="G1389" s="11">
        <v>34332</v>
      </c>
      <c r="H1389" s="11">
        <v>3176.38</v>
      </c>
      <c r="I1389" s="11">
        <v>6352.76</v>
      </c>
      <c r="J1389" s="11">
        <v>9529.14</v>
      </c>
      <c r="K1389" s="11">
        <v>12705.52</v>
      </c>
      <c r="L1389" s="11">
        <v>15881.9</v>
      </c>
      <c r="M1389" s="11">
        <v>263039.46000000002</v>
      </c>
      <c r="N1389" s="11">
        <v>306251.94</v>
      </c>
      <c r="O1389" s="11">
        <v>349464.42</v>
      </c>
      <c r="P1389" s="11">
        <v>392676.9</v>
      </c>
      <c r="Q1389" s="11">
        <v>435909.38</v>
      </c>
      <c r="R1389" s="11">
        <v>479121.86</v>
      </c>
      <c r="S1389" s="11">
        <v>522334.34</v>
      </c>
      <c r="T1389" s="6">
        <f t="shared" si="44"/>
        <v>212703.56916666662</v>
      </c>
    </row>
    <row r="1390" spans="2:20" hidden="1" x14ac:dyDescent="0.2">
      <c r="B1390" t="s">
        <v>1680</v>
      </c>
      <c r="C1390" t="s">
        <v>13</v>
      </c>
      <c r="D1390" t="s">
        <v>13</v>
      </c>
      <c r="E1390" t="s">
        <v>1681</v>
      </c>
      <c r="F1390" t="s">
        <v>3859</v>
      </c>
      <c r="G1390" s="11">
        <v>88865.95</v>
      </c>
      <c r="H1390" s="11">
        <v>17155.68</v>
      </c>
      <c r="I1390" s="11">
        <v>23177.03</v>
      </c>
      <c r="J1390" s="11">
        <v>26933.03</v>
      </c>
      <c r="K1390" s="11">
        <v>35179.520000000004</v>
      </c>
      <c r="L1390" s="11">
        <v>47153.47</v>
      </c>
      <c r="M1390" s="11">
        <v>1067383.3700000001</v>
      </c>
      <c r="N1390" s="11">
        <v>1073134.54</v>
      </c>
      <c r="O1390" s="11">
        <v>1078746.76</v>
      </c>
      <c r="P1390" s="11">
        <v>1084063.7</v>
      </c>
      <c r="Q1390" s="11">
        <v>1089620.8</v>
      </c>
      <c r="R1390" s="11">
        <v>1116809.5</v>
      </c>
      <c r="S1390" s="11">
        <v>106478.84</v>
      </c>
      <c r="T1390" s="6">
        <f t="shared" si="44"/>
        <v>563085.81625000003</v>
      </c>
    </row>
    <row r="1391" spans="2:20" hidden="1" x14ac:dyDescent="0.2">
      <c r="B1391" t="s">
        <v>1682</v>
      </c>
      <c r="C1391" t="s">
        <v>2</v>
      </c>
      <c r="D1391" t="s">
        <v>5</v>
      </c>
      <c r="E1391" t="s">
        <v>1683</v>
      </c>
      <c r="F1391" t="s">
        <v>3860</v>
      </c>
      <c r="G1391" s="11">
        <v>-1294.76</v>
      </c>
      <c r="H1391" s="11">
        <v>1000</v>
      </c>
      <c r="I1391" s="11">
        <v>2000</v>
      </c>
      <c r="J1391" s="11">
        <v>3000</v>
      </c>
      <c r="K1391" s="11">
        <v>4000</v>
      </c>
      <c r="L1391" s="11">
        <v>5000</v>
      </c>
      <c r="M1391" s="11">
        <v>6000</v>
      </c>
      <c r="N1391" s="11">
        <v>7000</v>
      </c>
      <c r="O1391" s="11">
        <v>8000</v>
      </c>
      <c r="P1391" s="11">
        <v>9000</v>
      </c>
      <c r="Q1391" s="11">
        <v>10122.800000000001</v>
      </c>
      <c r="R1391" s="11">
        <v>11122.800000000001</v>
      </c>
      <c r="S1391" s="11">
        <v>14082.460000000001</v>
      </c>
      <c r="T1391" s="6">
        <f t="shared" si="44"/>
        <v>6053.2875000000013</v>
      </c>
    </row>
    <row r="1392" spans="2:20" hidden="1" x14ac:dyDescent="0.2">
      <c r="B1392" t="s">
        <v>1682</v>
      </c>
      <c r="C1392" t="s">
        <v>2</v>
      </c>
      <c r="D1392" t="s">
        <v>6</v>
      </c>
      <c r="E1392" t="s">
        <v>1683</v>
      </c>
      <c r="F1392" t="s">
        <v>3861</v>
      </c>
      <c r="G1392" s="11">
        <v>57641.770000000004</v>
      </c>
      <c r="H1392" s="11">
        <v>3000</v>
      </c>
      <c r="I1392" s="11">
        <v>6000</v>
      </c>
      <c r="J1392" s="11">
        <v>9000</v>
      </c>
      <c r="K1392" s="11">
        <v>12000</v>
      </c>
      <c r="L1392" s="11">
        <v>15000</v>
      </c>
      <c r="M1392" s="11">
        <v>30958.75</v>
      </c>
      <c r="N1392" s="11">
        <v>33958.75</v>
      </c>
      <c r="O1392" s="11">
        <v>36958.75</v>
      </c>
      <c r="P1392" s="11">
        <v>39958.75</v>
      </c>
      <c r="Q1392" s="11">
        <v>45846.400000000001</v>
      </c>
      <c r="R1392" s="11">
        <v>48885.87</v>
      </c>
      <c r="S1392" s="11">
        <v>51885.87</v>
      </c>
      <c r="T1392" s="6">
        <f t="shared" si="44"/>
        <v>28027.590833333335</v>
      </c>
    </row>
    <row r="1393" spans="2:20" hidden="1" x14ac:dyDescent="0.2">
      <c r="B1393" t="s">
        <v>1682</v>
      </c>
      <c r="C1393" t="s">
        <v>7</v>
      </c>
      <c r="D1393" t="s">
        <v>4</v>
      </c>
      <c r="E1393" t="s">
        <v>1683</v>
      </c>
      <c r="F1393" t="s">
        <v>3862</v>
      </c>
      <c r="G1393" s="11">
        <v>0</v>
      </c>
      <c r="H1393" s="11">
        <v>0</v>
      </c>
      <c r="I1393" s="11">
        <v>0</v>
      </c>
      <c r="J1393" s="11">
        <v>0</v>
      </c>
      <c r="K1393" s="11">
        <v>0</v>
      </c>
      <c r="L1393" s="11">
        <v>0</v>
      </c>
      <c r="M1393" s="11">
        <v>0</v>
      </c>
      <c r="N1393" s="11">
        <v>0</v>
      </c>
      <c r="O1393" s="11">
        <v>0</v>
      </c>
      <c r="P1393" s="11">
        <v>0</v>
      </c>
      <c r="Q1393" s="11">
        <v>0</v>
      </c>
      <c r="R1393" s="11">
        <v>0</v>
      </c>
      <c r="S1393" s="11">
        <v>0</v>
      </c>
      <c r="T1393" s="6">
        <f t="shared" si="44"/>
        <v>0</v>
      </c>
    </row>
    <row r="1394" spans="2:20" hidden="1" x14ac:dyDescent="0.2">
      <c r="B1394" t="s">
        <v>1682</v>
      </c>
      <c r="C1394" t="s">
        <v>7</v>
      </c>
      <c r="D1394" t="s">
        <v>5</v>
      </c>
      <c r="E1394" t="s">
        <v>1683</v>
      </c>
      <c r="F1394" t="s">
        <v>3863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v>0</v>
      </c>
      <c r="R1394" s="11">
        <v>0</v>
      </c>
      <c r="S1394" s="11">
        <v>0</v>
      </c>
      <c r="T1394" s="6">
        <f t="shared" si="44"/>
        <v>0</v>
      </c>
    </row>
    <row r="1395" spans="2:20" hidden="1" x14ac:dyDescent="0.2">
      <c r="B1395" t="s">
        <v>1682</v>
      </c>
      <c r="C1395" t="s">
        <v>7</v>
      </c>
      <c r="D1395" t="s">
        <v>6</v>
      </c>
      <c r="E1395" t="s">
        <v>1683</v>
      </c>
      <c r="F1395" t="s">
        <v>3864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6">
        <f t="shared" si="44"/>
        <v>0</v>
      </c>
    </row>
    <row r="1396" spans="2:20" hidden="1" x14ac:dyDescent="0.2">
      <c r="B1396" t="s">
        <v>1682</v>
      </c>
      <c r="C1396" t="s">
        <v>13</v>
      </c>
      <c r="D1396" t="s">
        <v>13</v>
      </c>
      <c r="E1396" t="s">
        <v>1683</v>
      </c>
      <c r="F1396" t="s">
        <v>3865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  <c r="S1396" s="11">
        <v>0</v>
      </c>
      <c r="T1396" s="6">
        <f t="shared" ref="T1396:T1459" si="45">(G1396+S1396+SUM(H1396:R1396)*2)/24</f>
        <v>0</v>
      </c>
    </row>
    <row r="1397" spans="2:20" hidden="1" x14ac:dyDescent="0.2">
      <c r="B1397" t="s">
        <v>1684</v>
      </c>
      <c r="C1397" t="s">
        <v>2</v>
      </c>
      <c r="D1397" t="s">
        <v>3</v>
      </c>
      <c r="E1397" t="s">
        <v>1685</v>
      </c>
      <c r="F1397" t="s">
        <v>3866</v>
      </c>
      <c r="G1397" s="11">
        <v>-1517785.1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-3457242</v>
      </c>
      <c r="Q1397" s="11">
        <v>-3457242</v>
      </c>
      <c r="R1397" s="11">
        <v>-3457242</v>
      </c>
      <c r="S1397" s="11">
        <v>-3457242</v>
      </c>
      <c r="T1397" s="6">
        <f t="shared" si="45"/>
        <v>-1071603.2958333334</v>
      </c>
    </row>
    <row r="1398" spans="2:20" hidden="1" x14ac:dyDescent="0.2">
      <c r="B1398" t="s">
        <v>1684</v>
      </c>
      <c r="C1398" t="s">
        <v>2</v>
      </c>
      <c r="D1398" t="s">
        <v>12</v>
      </c>
      <c r="E1398" t="s">
        <v>1685</v>
      </c>
      <c r="F1398" t="s">
        <v>3867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  <c r="S1398" s="11">
        <v>0</v>
      </c>
      <c r="T1398" s="6">
        <f t="shared" si="45"/>
        <v>0</v>
      </c>
    </row>
    <row r="1399" spans="2:20" hidden="1" x14ac:dyDescent="0.2">
      <c r="B1399" t="s">
        <v>1684</v>
      </c>
      <c r="C1399" t="s">
        <v>7</v>
      </c>
      <c r="D1399" t="s">
        <v>4</v>
      </c>
      <c r="E1399" t="s">
        <v>1685</v>
      </c>
      <c r="F1399" t="s">
        <v>3868</v>
      </c>
      <c r="G1399" s="11">
        <v>17917901.649999999</v>
      </c>
      <c r="H1399" s="11">
        <v>4823652</v>
      </c>
      <c r="I1399" s="11">
        <v>9807400</v>
      </c>
      <c r="J1399" s="11">
        <v>15088957</v>
      </c>
      <c r="K1399" s="11">
        <v>19653529</v>
      </c>
      <c r="L1399" s="11">
        <v>27640772</v>
      </c>
      <c r="M1399" s="11">
        <v>32945236</v>
      </c>
      <c r="N1399" s="11">
        <v>36881822</v>
      </c>
      <c r="O1399" s="11">
        <v>40528512</v>
      </c>
      <c r="P1399" s="11">
        <v>33270598</v>
      </c>
      <c r="Q1399" s="11">
        <v>36007095</v>
      </c>
      <c r="R1399" s="11">
        <v>40211862</v>
      </c>
      <c r="S1399" s="11">
        <v>34154183</v>
      </c>
      <c r="T1399" s="6">
        <f t="shared" si="45"/>
        <v>26907956.443749998</v>
      </c>
    </row>
    <row r="1400" spans="2:20" hidden="1" x14ac:dyDescent="0.2">
      <c r="B1400" t="s">
        <v>1684</v>
      </c>
      <c r="C1400" t="s">
        <v>7</v>
      </c>
      <c r="D1400" t="s">
        <v>5</v>
      </c>
      <c r="E1400" t="s">
        <v>1685</v>
      </c>
      <c r="F1400" t="s">
        <v>3869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0</v>
      </c>
      <c r="Q1400" s="11">
        <v>0</v>
      </c>
      <c r="R1400" s="11">
        <v>0</v>
      </c>
      <c r="S1400" s="11">
        <v>0</v>
      </c>
      <c r="T1400" s="6">
        <f t="shared" si="45"/>
        <v>0</v>
      </c>
    </row>
    <row r="1401" spans="2:20" hidden="1" x14ac:dyDescent="0.2">
      <c r="B1401" t="s">
        <v>1684</v>
      </c>
      <c r="C1401" t="s">
        <v>9</v>
      </c>
      <c r="D1401" t="s">
        <v>4</v>
      </c>
      <c r="E1401" t="s">
        <v>1685</v>
      </c>
      <c r="F1401" t="s">
        <v>3870</v>
      </c>
      <c r="G1401" s="11">
        <v>-1955234.9</v>
      </c>
      <c r="H1401" s="11">
        <v>4168247</v>
      </c>
      <c r="I1401" s="11">
        <v>5613341</v>
      </c>
      <c r="J1401" s="11">
        <v>6348075</v>
      </c>
      <c r="K1401" s="11">
        <v>6449811</v>
      </c>
      <c r="L1401" s="11">
        <v>6141760</v>
      </c>
      <c r="M1401" s="11">
        <v>4975974</v>
      </c>
      <c r="N1401" s="11">
        <v>3678764</v>
      </c>
      <c r="O1401" s="11">
        <v>2656587</v>
      </c>
      <c r="P1401" s="11">
        <v>328443</v>
      </c>
      <c r="Q1401" s="11">
        <v>1151161</v>
      </c>
      <c r="R1401" s="11">
        <v>3715269</v>
      </c>
      <c r="S1401" s="11">
        <v>8076314</v>
      </c>
      <c r="T1401" s="6">
        <f t="shared" si="45"/>
        <v>4023997.6291666664</v>
      </c>
    </row>
    <row r="1402" spans="2:20" hidden="1" x14ac:dyDescent="0.2">
      <c r="B1402" t="s">
        <v>1684</v>
      </c>
      <c r="C1402" t="s">
        <v>9</v>
      </c>
      <c r="D1402" t="s">
        <v>10</v>
      </c>
      <c r="E1402" t="s">
        <v>1685</v>
      </c>
      <c r="F1402" t="s">
        <v>3871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  <c r="S1402" s="11">
        <v>0</v>
      </c>
      <c r="T1402" s="6">
        <f t="shared" si="45"/>
        <v>0</v>
      </c>
    </row>
    <row r="1403" spans="2:20" hidden="1" x14ac:dyDescent="0.2">
      <c r="B1403" t="s">
        <v>1684</v>
      </c>
      <c r="C1403" t="s">
        <v>9</v>
      </c>
      <c r="D1403" t="s">
        <v>11</v>
      </c>
      <c r="E1403" t="s">
        <v>1685</v>
      </c>
      <c r="F1403" t="s">
        <v>3872</v>
      </c>
      <c r="G1403" s="11">
        <v>-560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6">
        <f t="shared" si="45"/>
        <v>-23.333333333333332</v>
      </c>
    </row>
    <row r="1404" spans="2:20" hidden="1" x14ac:dyDescent="0.2">
      <c r="B1404" t="s">
        <v>1684</v>
      </c>
      <c r="C1404" t="s">
        <v>9</v>
      </c>
      <c r="D1404" t="s">
        <v>5</v>
      </c>
      <c r="E1404" t="s">
        <v>1685</v>
      </c>
      <c r="F1404" t="s">
        <v>3873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0</v>
      </c>
      <c r="P1404" s="11">
        <v>0</v>
      </c>
      <c r="Q1404" s="11">
        <v>0</v>
      </c>
      <c r="R1404" s="11">
        <v>0</v>
      </c>
      <c r="S1404" s="11">
        <v>0</v>
      </c>
      <c r="T1404" s="6">
        <f t="shared" si="45"/>
        <v>0</v>
      </c>
    </row>
    <row r="1405" spans="2:20" hidden="1" x14ac:dyDescent="0.2">
      <c r="B1405" t="s">
        <v>1684</v>
      </c>
      <c r="C1405" t="s">
        <v>9</v>
      </c>
      <c r="D1405" t="s">
        <v>12</v>
      </c>
      <c r="E1405" t="s">
        <v>1685</v>
      </c>
      <c r="F1405" t="s">
        <v>3874</v>
      </c>
      <c r="G1405" s="11">
        <v>-8764.4500000000007</v>
      </c>
      <c r="H1405" s="11">
        <v>1852159</v>
      </c>
      <c r="I1405" s="11">
        <v>3086999</v>
      </c>
      <c r="J1405" s="11">
        <v>3245009</v>
      </c>
      <c r="K1405" s="11">
        <v>3222589</v>
      </c>
      <c r="L1405" s="11">
        <v>3152542</v>
      </c>
      <c r="M1405" s="11">
        <v>2771262</v>
      </c>
      <c r="N1405" s="11">
        <v>2223122</v>
      </c>
      <c r="O1405" s="11">
        <v>1834091</v>
      </c>
      <c r="P1405" s="11">
        <v>698038</v>
      </c>
      <c r="Q1405" s="11">
        <v>826853</v>
      </c>
      <c r="R1405" s="11">
        <v>1158165</v>
      </c>
      <c r="S1405" s="11">
        <v>1198784</v>
      </c>
      <c r="T1405" s="6">
        <f t="shared" si="45"/>
        <v>2055486.5645833332</v>
      </c>
    </row>
    <row r="1406" spans="2:20" hidden="1" x14ac:dyDescent="0.2">
      <c r="B1406" t="s">
        <v>1684</v>
      </c>
      <c r="C1406" t="s">
        <v>13</v>
      </c>
      <c r="D1406" t="s">
        <v>13</v>
      </c>
      <c r="E1406" t="s">
        <v>1685</v>
      </c>
      <c r="F1406" t="s">
        <v>3875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>
        <v>0</v>
      </c>
      <c r="T1406" s="6">
        <f t="shared" si="45"/>
        <v>0</v>
      </c>
    </row>
    <row r="1407" spans="2:20" hidden="1" x14ac:dyDescent="0.2">
      <c r="B1407" t="s">
        <v>1686</v>
      </c>
      <c r="C1407" t="s">
        <v>2</v>
      </c>
      <c r="D1407" t="s">
        <v>3</v>
      </c>
      <c r="E1407" t="s">
        <v>1687</v>
      </c>
      <c r="F1407" t="s">
        <v>3876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6">
        <f t="shared" si="45"/>
        <v>0</v>
      </c>
    </row>
    <row r="1408" spans="2:20" hidden="1" x14ac:dyDescent="0.2">
      <c r="B1408" t="s">
        <v>1686</v>
      </c>
      <c r="C1408" t="s">
        <v>7</v>
      </c>
      <c r="D1408" t="s">
        <v>4</v>
      </c>
      <c r="E1408" t="s">
        <v>1687</v>
      </c>
      <c r="F1408" t="s">
        <v>3877</v>
      </c>
      <c r="G1408" s="11">
        <v>147856</v>
      </c>
      <c r="H1408" s="11">
        <v>215652</v>
      </c>
      <c r="I1408" s="11">
        <v>358617</v>
      </c>
      <c r="J1408" s="11">
        <v>477332</v>
      </c>
      <c r="K1408" s="11">
        <v>570647</v>
      </c>
      <c r="L1408" s="11">
        <v>721885</v>
      </c>
      <c r="M1408" s="11">
        <v>785814</v>
      </c>
      <c r="N1408" s="11">
        <v>830512</v>
      </c>
      <c r="O1408" s="11">
        <v>873839</v>
      </c>
      <c r="P1408" s="11">
        <v>669384</v>
      </c>
      <c r="Q1408" s="11">
        <v>577162</v>
      </c>
      <c r="R1408" s="11">
        <v>697678</v>
      </c>
      <c r="S1408" s="11">
        <v>662602</v>
      </c>
      <c r="T1408" s="6">
        <f t="shared" si="45"/>
        <v>598645.91666666663</v>
      </c>
    </row>
    <row r="1409" spans="2:20" hidden="1" x14ac:dyDescent="0.2">
      <c r="B1409" t="s">
        <v>1686</v>
      </c>
      <c r="C1409" t="s">
        <v>7</v>
      </c>
      <c r="D1409" t="s">
        <v>5</v>
      </c>
      <c r="E1409" t="s">
        <v>1687</v>
      </c>
      <c r="F1409" t="s">
        <v>3878</v>
      </c>
      <c r="G1409" s="11">
        <v>285136</v>
      </c>
      <c r="H1409" s="11">
        <v>126207</v>
      </c>
      <c r="I1409" s="11">
        <v>247223</v>
      </c>
      <c r="J1409" s="11">
        <v>360688</v>
      </c>
      <c r="K1409" s="11">
        <v>460139</v>
      </c>
      <c r="L1409" s="11">
        <v>630794</v>
      </c>
      <c r="M1409" s="11">
        <v>720034</v>
      </c>
      <c r="N1409" s="11">
        <v>792943</v>
      </c>
      <c r="O1409" s="11">
        <v>858899</v>
      </c>
      <c r="P1409" s="11">
        <v>693616</v>
      </c>
      <c r="Q1409" s="11">
        <v>777366</v>
      </c>
      <c r="R1409" s="11">
        <v>858514</v>
      </c>
      <c r="S1409" s="11">
        <v>725507</v>
      </c>
      <c r="T1409" s="6">
        <f t="shared" si="45"/>
        <v>585978.70833333337</v>
      </c>
    </row>
    <row r="1410" spans="2:20" hidden="1" x14ac:dyDescent="0.2">
      <c r="B1410" t="s">
        <v>1686</v>
      </c>
      <c r="C1410" t="s">
        <v>7</v>
      </c>
      <c r="D1410" t="s">
        <v>8</v>
      </c>
      <c r="E1410" t="s">
        <v>1687</v>
      </c>
      <c r="F1410" t="s">
        <v>3879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0</v>
      </c>
      <c r="R1410" s="11">
        <v>0</v>
      </c>
      <c r="S1410" s="11">
        <v>0</v>
      </c>
      <c r="T1410" s="6">
        <f t="shared" si="45"/>
        <v>0</v>
      </c>
    </row>
    <row r="1411" spans="2:20" hidden="1" x14ac:dyDescent="0.2">
      <c r="B1411" t="s">
        <v>1686</v>
      </c>
      <c r="C1411" t="s">
        <v>7</v>
      </c>
      <c r="D1411" t="s">
        <v>12</v>
      </c>
      <c r="E1411" t="s">
        <v>1687</v>
      </c>
      <c r="F1411" t="s">
        <v>3880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6">
        <f t="shared" si="45"/>
        <v>0</v>
      </c>
    </row>
    <row r="1412" spans="2:20" hidden="1" x14ac:dyDescent="0.2">
      <c r="B1412" t="s">
        <v>1686</v>
      </c>
      <c r="C1412" t="s">
        <v>9</v>
      </c>
      <c r="D1412" t="s">
        <v>4</v>
      </c>
      <c r="E1412" t="s">
        <v>1687</v>
      </c>
      <c r="F1412" t="s">
        <v>3881</v>
      </c>
      <c r="G1412" s="11">
        <v>0</v>
      </c>
      <c r="H1412" s="11">
        <v>0</v>
      </c>
      <c r="I1412" s="11">
        <v>0</v>
      </c>
      <c r="J1412" s="11">
        <v>0</v>
      </c>
      <c r="K1412" s="11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1">
        <v>0</v>
      </c>
      <c r="R1412" s="11">
        <v>0</v>
      </c>
      <c r="S1412" s="11">
        <v>0</v>
      </c>
      <c r="T1412" s="6">
        <f t="shared" si="45"/>
        <v>0</v>
      </c>
    </row>
    <row r="1413" spans="2:20" hidden="1" x14ac:dyDescent="0.2">
      <c r="B1413" t="s">
        <v>1686</v>
      </c>
      <c r="C1413" t="s">
        <v>9</v>
      </c>
      <c r="D1413" t="s">
        <v>11</v>
      </c>
      <c r="E1413" t="s">
        <v>1687</v>
      </c>
      <c r="F1413" t="s">
        <v>3882</v>
      </c>
      <c r="G1413" s="11">
        <v>1600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1600</v>
      </c>
      <c r="R1413" s="11">
        <v>1600</v>
      </c>
      <c r="S1413" s="11">
        <v>1600</v>
      </c>
      <c r="T1413" s="6">
        <f t="shared" si="45"/>
        <v>400</v>
      </c>
    </row>
    <row r="1414" spans="2:20" hidden="1" x14ac:dyDescent="0.2">
      <c r="B1414" t="s">
        <v>1686</v>
      </c>
      <c r="C1414" t="s">
        <v>9</v>
      </c>
      <c r="D1414" t="s">
        <v>5</v>
      </c>
      <c r="E1414" t="s">
        <v>1687</v>
      </c>
      <c r="F1414" t="s">
        <v>3883</v>
      </c>
      <c r="G1414" s="11">
        <v>-37726</v>
      </c>
      <c r="H1414" s="11">
        <v>107509</v>
      </c>
      <c r="I1414" s="11">
        <v>141642</v>
      </c>
      <c r="J1414" s="11">
        <v>157114</v>
      </c>
      <c r="K1414" s="11">
        <v>159144</v>
      </c>
      <c r="L1414" s="11">
        <v>152580</v>
      </c>
      <c r="M1414" s="11">
        <v>133059</v>
      </c>
      <c r="N1414" s="11">
        <v>109082</v>
      </c>
      <c r="O1414" s="11">
        <v>90576</v>
      </c>
      <c r="P1414" s="11">
        <v>35482</v>
      </c>
      <c r="Q1414" s="11">
        <v>59189</v>
      </c>
      <c r="R1414" s="11">
        <v>108925</v>
      </c>
      <c r="S1414" s="11">
        <v>204636</v>
      </c>
      <c r="T1414" s="6">
        <f t="shared" si="45"/>
        <v>111479.75</v>
      </c>
    </row>
    <row r="1415" spans="2:20" hidden="1" x14ac:dyDescent="0.2">
      <c r="B1415" t="s">
        <v>1686</v>
      </c>
      <c r="C1415" t="s">
        <v>9</v>
      </c>
      <c r="D1415" t="s">
        <v>12</v>
      </c>
      <c r="E1415" t="s">
        <v>1687</v>
      </c>
      <c r="F1415" t="s">
        <v>3884</v>
      </c>
      <c r="G1415" s="11">
        <v>-16955</v>
      </c>
      <c r="H1415" s="11">
        <v>176888</v>
      </c>
      <c r="I1415" s="11">
        <v>293737</v>
      </c>
      <c r="J1415" s="11">
        <v>390555</v>
      </c>
      <c r="K1415" s="11">
        <v>466391</v>
      </c>
      <c r="L1415" s="11">
        <v>590073</v>
      </c>
      <c r="M1415" s="11">
        <v>641637</v>
      </c>
      <c r="N1415" s="11">
        <v>677316</v>
      </c>
      <c r="O1415" s="11">
        <v>711862</v>
      </c>
      <c r="P1415" s="11">
        <v>541738</v>
      </c>
      <c r="Q1415" s="11">
        <v>403904</v>
      </c>
      <c r="R1415" s="11">
        <v>502210</v>
      </c>
      <c r="S1415" s="11">
        <v>471993</v>
      </c>
      <c r="T1415" s="6">
        <f t="shared" si="45"/>
        <v>468652.5</v>
      </c>
    </row>
    <row r="1416" spans="2:20" hidden="1" x14ac:dyDescent="0.2">
      <c r="B1416" t="s">
        <v>1686</v>
      </c>
      <c r="C1416" t="s">
        <v>13</v>
      </c>
      <c r="D1416" t="s">
        <v>13</v>
      </c>
      <c r="E1416" t="s">
        <v>1687</v>
      </c>
      <c r="F1416" t="s">
        <v>3885</v>
      </c>
      <c r="G1416" s="11">
        <v>0</v>
      </c>
      <c r="H1416" s="11">
        <v>0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1">
        <v>0</v>
      </c>
      <c r="R1416" s="11">
        <v>0</v>
      </c>
      <c r="S1416" s="11">
        <v>0</v>
      </c>
      <c r="T1416" s="6">
        <f t="shared" si="45"/>
        <v>0</v>
      </c>
    </row>
    <row r="1417" spans="2:20" hidden="1" x14ac:dyDescent="0.2">
      <c r="B1417" t="s">
        <v>1688</v>
      </c>
      <c r="C1417" t="s">
        <v>7</v>
      </c>
      <c r="D1417" t="s">
        <v>4</v>
      </c>
      <c r="E1417" t="s">
        <v>1689</v>
      </c>
      <c r="F1417" t="s">
        <v>3886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>
        <v>0</v>
      </c>
      <c r="T1417" s="6">
        <f t="shared" si="45"/>
        <v>0</v>
      </c>
    </row>
    <row r="1418" spans="2:20" hidden="1" x14ac:dyDescent="0.2">
      <c r="B1418" t="s">
        <v>1690</v>
      </c>
      <c r="C1418" t="s">
        <v>13</v>
      </c>
      <c r="D1418" t="s">
        <v>13</v>
      </c>
      <c r="E1418" t="s">
        <v>1691</v>
      </c>
      <c r="F1418" t="s">
        <v>3887</v>
      </c>
      <c r="G1418" s="11">
        <v>106964.90000000001</v>
      </c>
      <c r="H1418" s="11">
        <v>224850</v>
      </c>
      <c r="I1418" s="11">
        <v>-77627</v>
      </c>
      <c r="J1418" s="11">
        <v>1047213</v>
      </c>
      <c r="K1418" s="11">
        <v>391278</v>
      </c>
      <c r="L1418" s="11">
        <v>-62760</v>
      </c>
      <c r="M1418" s="11">
        <v>-1002520</v>
      </c>
      <c r="N1418" s="11">
        <v>-720688</v>
      </c>
      <c r="O1418" s="11">
        <v>-624985</v>
      </c>
      <c r="P1418" s="11">
        <v>-483634</v>
      </c>
      <c r="Q1418" s="11">
        <v>342904</v>
      </c>
      <c r="R1418" s="11">
        <v>-470477</v>
      </c>
      <c r="S1418" s="11">
        <v>-481927</v>
      </c>
      <c r="T1418" s="6">
        <f t="shared" si="45"/>
        <v>-135327.25416666668</v>
      </c>
    </row>
    <row r="1419" spans="2:20" hidden="1" x14ac:dyDescent="0.2">
      <c r="B1419" t="s">
        <v>1692</v>
      </c>
      <c r="C1419" t="s">
        <v>13</v>
      </c>
      <c r="D1419" t="s">
        <v>13</v>
      </c>
      <c r="E1419" t="s">
        <v>1693</v>
      </c>
      <c r="F1419" t="s">
        <v>3888</v>
      </c>
      <c r="G1419" s="11">
        <v>-1231456</v>
      </c>
      <c r="H1419" s="11">
        <v>-45530</v>
      </c>
      <c r="I1419" s="11">
        <v>-90850</v>
      </c>
      <c r="J1419" s="11">
        <v>-266295</v>
      </c>
      <c r="K1419" s="11">
        <v>-327644</v>
      </c>
      <c r="L1419" s="11">
        <v>-455373</v>
      </c>
      <c r="M1419" s="11">
        <v>-545997</v>
      </c>
      <c r="N1419" s="11">
        <v>-622926</v>
      </c>
      <c r="O1419" s="11">
        <v>-720251</v>
      </c>
      <c r="P1419" s="11">
        <v>-805107</v>
      </c>
      <c r="Q1419" s="11">
        <v>-921630</v>
      </c>
      <c r="R1419" s="11">
        <v>-1037199</v>
      </c>
      <c r="S1419" s="11">
        <v>-1138608</v>
      </c>
      <c r="T1419" s="6">
        <f t="shared" si="45"/>
        <v>-585319.5</v>
      </c>
    </row>
    <row r="1420" spans="2:20" hidden="1" x14ac:dyDescent="0.2">
      <c r="B1420" t="s">
        <v>2477</v>
      </c>
      <c r="C1420" t="s">
        <v>13</v>
      </c>
      <c r="D1420" t="s">
        <v>13</v>
      </c>
      <c r="E1420" t="s">
        <v>2476</v>
      </c>
      <c r="F1420" t="s">
        <v>3889</v>
      </c>
      <c r="G1420" s="11">
        <v>0</v>
      </c>
      <c r="H1420" s="11">
        <v>0</v>
      </c>
      <c r="I1420" s="11">
        <v>0</v>
      </c>
      <c r="J1420" s="11">
        <v>0</v>
      </c>
      <c r="K1420" s="11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0</v>
      </c>
      <c r="Q1420" s="11">
        <v>0</v>
      </c>
      <c r="R1420" s="11">
        <v>0</v>
      </c>
      <c r="S1420" s="11">
        <v>134089</v>
      </c>
      <c r="T1420" s="6">
        <f t="shared" si="45"/>
        <v>5587.041666666667</v>
      </c>
    </row>
    <row r="1421" spans="2:20" hidden="1" x14ac:dyDescent="0.2">
      <c r="B1421" t="s">
        <v>1694</v>
      </c>
      <c r="C1421" t="s">
        <v>2</v>
      </c>
      <c r="D1421" t="s">
        <v>3</v>
      </c>
      <c r="E1421" t="s">
        <v>1695</v>
      </c>
      <c r="F1421" t="s">
        <v>3890</v>
      </c>
      <c r="G1421" s="11">
        <v>13648729.73</v>
      </c>
      <c r="H1421" s="11">
        <v>-661350.09</v>
      </c>
      <c r="I1421" s="11">
        <v>-1878187.52</v>
      </c>
      <c r="J1421" s="11">
        <v>-2523612.42</v>
      </c>
      <c r="K1421" s="11">
        <v>-3049961.22</v>
      </c>
      <c r="L1421" s="11">
        <v>-4734265.13</v>
      </c>
      <c r="M1421" s="11">
        <v>-5426940.5899999999</v>
      </c>
      <c r="N1421" s="11">
        <v>-6089061.3099999996</v>
      </c>
      <c r="O1421" s="11">
        <v>-6758335.9500000002</v>
      </c>
      <c r="P1421" s="11">
        <v>2893803.63</v>
      </c>
      <c r="Q1421" s="11">
        <v>2418909.7200000002</v>
      </c>
      <c r="R1421" s="11">
        <v>1835698.6400000001</v>
      </c>
      <c r="S1421" s="11">
        <v>4624443.49</v>
      </c>
      <c r="T1421" s="6">
        <f t="shared" si="45"/>
        <v>-1236392.9691666665</v>
      </c>
    </row>
    <row r="1422" spans="2:20" hidden="1" x14ac:dyDescent="0.2">
      <c r="B1422" t="s">
        <v>1694</v>
      </c>
      <c r="C1422" t="s">
        <v>2</v>
      </c>
      <c r="D1422" t="s">
        <v>4</v>
      </c>
      <c r="E1422" t="s">
        <v>1695</v>
      </c>
      <c r="F1422" t="s">
        <v>3891</v>
      </c>
      <c r="G1422" s="11">
        <v>66942</v>
      </c>
      <c r="H1422" s="11">
        <v>5578</v>
      </c>
      <c r="I1422" s="11">
        <v>5162</v>
      </c>
      <c r="J1422" s="11">
        <v>10323</v>
      </c>
      <c r="K1422" s="11">
        <v>20646.330000000002</v>
      </c>
      <c r="L1422" s="11">
        <v>25808.33</v>
      </c>
      <c r="M1422" s="11">
        <v>30970.33</v>
      </c>
      <c r="N1422" s="11">
        <v>36132.33</v>
      </c>
      <c r="O1422" s="11">
        <v>41294.33</v>
      </c>
      <c r="P1422" s="11">
        <v>46456.33</v>
      </c>
      <c r="Q1422" s="11">
        <v>51618.33</v>
      </c>
      <c r="R1422" s="11">
        <v>56780.33</v>
      </c>
      <c r="S1422" s="11">
        <v>61939.33</v>
      </c>
      <c r="T1422" s="6">
        <f t="shared" si="45"/>
        <v>32934.192083333335</v>
      </c>
    </row>
    <row r="1423" spans="2:20" hidden="1" x14ac:dyDescent="0.2">
      <c r="B1423" t="s">
        <v>1694</v>
      </c>
      <c r="C1423" t="s">
        <v>2</v>
      </c>
      <c r="D1423" t="s">
        <v>1555</v>
      </c>
      <c r="E1423" t="s">
        <v>1695</v>
      </c>
      <c r="F1423" t="s">
        <v>3892</v>
      </c>
      <c r="G1423" s="11">
        <v>-13715671.720000001</v>
      </c>
      <c r="H1423" s="11">
        <v>655772.09</v>
      </c>
      <c r="I1423" s="11">
        <v>1873025.52</v>
      </c>
      <c r="J1423" s="11">
        <v>2513289.42</v>
      </c>
      <c r="K1423" s="11">
        <v>3029314.89</v>
      </c>
      <c r="L1423" s="11">
        <v>4708456.8</v>
      </c>
      <c r="M1423" s="11">
        <v>5395970.2699999996</v>
      </c>
      <c r="N1423" s="11">
        <v>6052928.9900000002</v>
      </c>
      <c r="O1423" s="11">
        <v>6717041.6299999999</v>
      </c>
      <c r="P1423" s="11">
        <v>-2940259.95</v>
      </c>
      <c r="Q1423" s="11">
        <v>-2470528.04</v>
      </c>
      <c r="R1423" s="11">
        <v>-1892478.96</v>
      </c>
      <c r="S1423" s="11">
        <v>-4686382.8100000005</v>
      </c>
      <c r="T1423" s="6">
        <f t="shared" si="45"/>
        <v>1203458.7829166662</v>
      </c>
    </row>
    <row r="1424" spans="2:20" hidden="1" x14ac:dyDescent="0.2">
      <c r="B1424" t="s">
        <v>1694</v>
      </c>
      <c r="C1424" t="s">
        <v>1556</v>
      </c>
      <c r="D1424" t="s">
        <v>4</v>
      </c>
      <c r="E1424" t="s">
        <v>1695</v>
      </c>
      <c r="F1424" t="s">
        <v>3893</v>
      </c>
      <c r="G1424" s="11">
        <v>9833090.8399999999</v>
      </c>
      <c r="H1424" s="11">
        <v>-478460.34</v>
      </c>
      <c r="I1424" s="11">
        <v>-1358793.55</v>
      </c>
      <c r="J1424" s="11">
        <v>-1825732.65</v>
      </c>
      <c r="K1424" s="11">
        <v>-2206524.9500000002</v>
      </c>
      <c r="L1424" s="11">
        <v>-3425051.46</v>
      </c>
      <c r="M1424" s="11">
        <v>-3926174.45</v>
      </c>
      <c r="N1424" s="11">
        <v>-4405192.3099999996</v>
      </c>
      <c r="O1424" s="11">
        <v>-4889385.74</v>
      </c>
      <c r="P1424" s="11">
        <v>2093551.16</v>
      </c>
      <c r="Q1424" s="11">
        <v>1749984.4100000001</v>
      </c>
      <c r="R1424" s="11">
        <v>1328054.52</v>
      </c>
      <c r="S1424" s="11">
        <v>3345599.87</v>
      </c>
      <c r="T1424" s="6">
        <f t="shared" si="45"/>
        <v>-896198.33374999964</v>
      </c>
    </row>
    <row r="1425" spans="2:20" hidden="1" x14ac:dyDescent="0.2">
      <c r="B1425" t="s">
        <v>1694</v>
      </c>
      <c r="C1425" t="s">
        <v>1557</v>
      </c>
      <c r="D1425" t="s">
        <v>4</v>
      </c>
      <c r="E1425" t="s">
        <v>1695</v>
      </c>
      <c r="F1425" t="s">
        <v>3894</v>
      </c>
      <c r="G1425" s="11">
        <v>52657.24</v>
      </c>
      <c r="H1425" s="11">
        <v>4418.95</v>
      </c>
      <c r="I1425" s="11">
        <v>4089.39</v>
      </c>
      <c r="J1425" s="11">
        <v>8177.99</v>
      </c>
      <c r="K1425" s="11">
        <v>16356.24</v>
      </c>
      <c r="L1425" s="11">
        <v>20445.63</v>
      </c>
      <c r="M1425" s="11">
        <v>24535.02</v>
      </c>
      <c r="N1425" s="11">
        <v>28624.41</v>
      </c>
      <c r="O1425" s="11">
        <v>32713.8</v>
      </c>
      <c r="P1425" s="11">
        <v>36803.19</v>
      </c>
      <c r="Q1425" s="11">
        <v>40892.58</v>
      </c>
      <c r="R1425" s="11">
        <v>44981.97</v>
      </c>
      <c r="S1425" s="11">
        <v>49068.98</v>
      </c>
      <c r="T1425" s="6">
        <f t="shared" si="45"/>
        <v>26075.190000000002</v>
      </c>
    </row>
    <row r="1426" spans="2:20" hidden="1" x14ac:dyDescent="0.2">
      <c r="B1426" t="s">
        <v>1694</v>
      </c>
      <c r="C1426" t="s">
        <v>7</v>
      </c>
      <c r="D1426" t="s">
        <v>4</v>
      </c>
      <c r="E1426" t="s">
        <v>1695</v>
      </c>
      <c r="F1426" t="s">
        <v>3895</v>
      </c>
      <c r="G1426" s="11">
        <v>10991682.9</v>
      </c>
      <c r="H1426" s="11">
        <v>543460.87</v>
      </c>
      <c r="I1426" s="11">
        <v>433872.66000000003</v>
      </c>
      <c r="J1426" s="11">
        <v>1160928.45</v>
      </c>
      <c r="K1426" s="11">
        <v>2515307.5</v>
      </c>
      <c r="L1426" s="11">
        <v>3150307.91</v>
      </c>
      <c r="M1426" s="11">
        <v>3738843.6</v>
      </c>
      <c r="N1426" s="11">
        <v>5159109.26</v>
      </c>
      <c r="O1426" s="11">
        <v>5793760.46</v>
      </c>
      <c r="P1426" s="11">
        <v>6313406.6200000001</v>
      </c>
      <c r="Q1426" s="11">
        <v>6419730.6200000001</v>
      </c>
      <c r="R1426" s="11">
        <v>7077205.9699999997</v>
      </c>
      <c r="S1426" s="11">
        <v>13849793.32</v>
      </c>
      <c r="T1426" s="6">
        <f t="shared" si="45"/>
        <v>4560556.0025000004</v>
      </c>
    </row>
    <row r="1427" spans="2:20" hidden="1" x14ac:dyDescent="0.2">
      <c r="B1427" t="s">
        <v>1694</v>
      </c>
      <c r="C1427" t="s">
        <v>7</v>
      </c>
      <c r="D1427" t="s">
        <v>5</v>
      </c>
      <c r="E1427" t="s">
        <v>1695</v>
      </c>
      <c r="F1427" t="s">
        <v>3896</v>
      </c>
      <c r="G1427" s="11">
        <v>1563785.46</v>
      </c>
      <c r="H1427" s="11">
        <v>630365.05000000005</v>
      </c>
      <c r="I1427" s="11">
        <v>1081764.28</v>
      </c>
      <c r="J1427" s="11">
        <v>-126585.67</v>
      </c>
      <c r="K1427" s="11">
        <v>-48739.31</v>
      </c>
      <c r="L1427" s="11">
        <v>532126.16</v>
      </c>
      <c r="M1427" s="11">
        <v>655066.43000000005</v>
      </c>
      <c r="N1427" s="11">
        <v>1263594.3999999999</v>
      </c>
      <c r="O1427" s="11">
        <v>1686345.96</v>
      </c>
      <c r="P1427" s="11">
        <v>2709677.4</v>
      </c>
      <c r="Q1427" s="11">
        <v>3147883.49</v>
      </c>
      <c r="R1427" s="11">
        <v>3624056.8200000003</v>
      </c>
      <c r="S1427" s="11">
        <v>4157065.21</v>
      </c>
      <c r="T1427" s="6">
        <f t="shared" si="45"/>
        <v>1501331.6954166668</v>
      </c>
    </row>
    <row r="1428" spans="2:20" hidden="1" x14ac:dyDescent="0.2">
      <c r="B1428" t="s">
        <v>1694</v>
      </c>
      <c r="C1428" t="s">
        <v>7</v>
      </c>
      <c r="D1428" t="s">
        <v>6</v>
      </c>
      <c r="E1428" t="s">
        <v>1695</v>
      </c>
      <c r="F1428" t="s">
        <v>3897</v>
      </c>
      <c r="G1428" s="11">
        <v>1571420.53</v>
      </c>
      <c r="H1428" s="11">
        <v>1030715.51</v>
      </c>
      <c r="I1428" s="11">
        <v>1560108.53</v>
      </c>
      <c r="J1428" s="11">
        <v>2005819.5</v>
      </c>
      <c r="K1428" s="11">
        <v>2240881.11</v>
      </c>
      <c r="L1428" s="11">
        <v>2254378.98</v>
      </c>
      <c r="M1428" s="11">
        <v>2539857.37</v>
      </c>
      <c r="N1428" s="11">
        <v>3011155.71</v>
      </c>
      <c r="O1428" s="11">
        <v>3147476.96</v>
      </c>
      <c r="P1428" s="11">
        <v>3328640.42</v>
      </c>
      <c r="Q1428" s="11">
        <v>3462319.84</v>
      </c>
      <c r="R1428" s="11">
        <v>3527803.85</v>
      </c>
      <c r="S1428" s="11">
        <v>4298694.22</v>
      </c>
      <c r="T1428" s="6">
        <f t="shared" si="45"/>
        <v>2587017.9295833339</v>
      </c>
    </row>
    <row r="1429" spans="2:20" hidden="1" x14ac:dyDescent="0.2">
      <c r="B1429" t="s">
        <v>1694</v>
      </c>
      <c r="C1429" t="s">
        <v>1558</v>
      </c>
      <c r="D1429" t="s">
        <v>4</v>
      </c>
      <c r="E1429" t="s">
        <v>1695</v>
      </c>
      <c r="F1429" t="s">
        <v>3898</v>
      </c>
      <c r="G1429" s="11">
        <v>2714595.85</v>
      </c>
      <c r="H1429" s="11">
        <v>-128308.53</v>
      </c>
      <c r="I1429" s="11">
        <v>-364387.16000000003</v>
      </c>
      <c r="J1429" s="11">
        <v>-489606.04000000004</v>
      </c>
      <c r="K1429" s="11">
        <v>-591722.97</v>
      </c>
      <c r="L1429" s="11">
        <v>-918494.77</v>
      </c>
      <c r="M1429" s="11">
        <v>-1052880.74</v>
      </c>
      <c r="N1429" s="11">
        <v>-1181338.78</v>
      </c>
      <c r="O1429" s="11">
        <v>-1311184.75</v>
      </c>
      <c r="P1429" s="11">
        <v>561426.85</v>
      </c>
      <c r="Q1429" s="11">
        <v>469292.68</v>
      </c>
      <c r="R1429" s="11">
        <v>356143.9</v>
      </c>
      <c r="S1429" s="11">
        <v>897188.29</v>
      </c>
      <c r="T1429" s="6">
        <f t="shared" si="45"/>
        <v>-237097.35333333336</v>
      </c>
    </row>
    <row r="1430" spans="2:20" hidden="1" x14ac:dyDescent="0.2">
      <c r="B1430" t="s">
        <v>1694</v>
      </c>
      <c r="C1430" t="s">
        <v>1558</v>
      </c>
      <c r="D1430" t="s">
        <v>10</v>
      </c>
      <c r="E1430" t="s">
        <v>1695</v>
      </c>
      <c r="F1430" t="s">
        <v>3899</v>
      </c>
      <c r="G1430" s="11">
        <v>1101043.03</v>
      </c>
      <c r="H1430" s="11">
        <v>-54581.22</v>
      </c>
      <c r="I1430" s="11">
        <v>-155006.81</v>
      </c>
      <c r="J1430" s="11">
        <v>-208273.73</v>
      </c>
      <c r="K1430" s="11">
        <v>-251713.30000000002</v>
      </c>
      <c r="L1430" s="11">
        <v>-390718.9</v>
      </c>
      <c r="M1430" s="11">
        <v>-447885.41000000003</v>
      </c>
      <c r="N1430" s="11">
        <v>-502530.23</v>
      </c>
      <c r="O1430" s="11">
        <v>-557765.47</v>
      </c>
      <c r="P1430" s="11">
        <v>238825.61000000002</v>
      </c>
      <c r="Q1430" s="11">
        <v>199632.62</v>
      </c>
      <c r="R1430" s="11">
        <v>151500.21</v>
      </c>
      <c r="S1430" s="11">
        <v>381655.32</v>
      </c>
      <c r="T1430" s="6">
        <f t="shared" si="45"/>
        <v>-103097.2879166667</v>
      </c>
    </row>
    <row r="1431" spans="2:20" hidden="1" x14ac:dyDescent="0.2">
      <c r="B1431" t="s">
        <v>1694</v>
      </c>
      <c r="C1431" t="s">
        <v>1559</v>
      </c>
      <c r="D1431" t="s">
        <v>4</v>
      </c>
      <c r="E1431" t="s">
        <v>1695</v>
      </c>
      <c r="F1431" t="s">
        <v>3900</v>
      </c>
      <c r="G1431" s="11">
        <v>14284.76</v>
      </c>
      <c r="H1431" s="11">
        <v>1159.05</v>
      </c>
      <c r="I1431" s="11">
        <v>1072.6100000000001</v>
      </c>
      <c r="J1431" s="11">
        <v>2145.0100000000002</v>
      </c>
      <c r="K1431" s="11">
        <v>4290.09</v>
      </c>
      <c r="L1431" s="11">
        <v>5362.7</v>
      </c>
      <c r="M1431" s="11">
        <v>6435.31</v>
      </c>
      <c r="N1431" s="11">
        <v>7507.92</v>
      </c>
      <c r="O1431" s="11">
        <v>8580.5300000000007</v>
      </c>
      <c r="P1431" s="11">
        <v>9653.14</v>
      </c>
      <c r="Q1431" s="11">
        <v>10725.75</v>
      </c>
      <c r="R1431" s="11">
        <v>11798.36</v>
      </c>
      <c r="S1431" s="11">
        <v>12870.35</v>
      </c>
      <c r="T1431" s="6">
        <f t="shared" si="45"/>
        <v>6859.0020833333328</v>
      </c>
    </row>
    <row r="1432" spans="2:20" hidden="1" x14ac:dyDescent="0.2">
      <c r="B1432" t="s">
        <v>1694</v>
      </c>
      <c r="C1432" t="s">
        <v>1560</v>
      </c>
      <c r="D1432" t="s">
        <v>4</v>
      </c>
      <c r="E1432" t="s">
        <v>1695</v>
      </c>
      <c r="F1432" t="s">
        <v>3901</v>
      </c>
      <c r="G1432" s="11">
        <v>0</v>
      </c>
      <c r="H1432" s="11">
        <v>0</v>
      </c>
      <c r="I1432" s="11">
        <v>0</v>
      </c>
      <c r="J1432" s="11">
        <v>0</v>
      </c>
      <c r="K1432" s="11">
        <v>0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1">
        <v>0</v>
      </c>
      <c r="R1432" s="11">
        <v>0</v>
      </c>
      <c r="S1432" s="11">
        <v>0</v>
      </c>
      <c r="T1432" s="6">
        <f t="shared" si="45"/>
        <v>0</v>
      </c>
    </row>
    <row r="1433" spans="2:20" hidden="1" x14ac:dyDescent="0.2">
      <c r="B1433" t="s">
        <v>1694</v>
      </c>
      <c r="C1433" t="s">
        <v>1560</v>
      </c>
      <c r="D1433" t="s">
        <v>10</v>
      </c>
      <c r="E1433" t="s">
        <v>1695</v>
      </c>
      <c r="F1433" t="s">
        <v>3902</v>
      </c>
      <c r="G1433" s="11">
        <v>0</v>
      </c>
      <c r="H1433" s="11">
        <v>0</v>
      </c>
      <c r="I1433" s="11">
        <v>0</v>
      </c>
      <c r="J1433" s="11">
        <v>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0</v>
      </c>
      <c r="R1433" s="11">
        <v>0</v>
      </c>
      <c r="S1433" s="11">
        <v>0</v>
      </c>
      <c r="T1433" s="6">
        <f t="shared" si="45"/>
        <v>0</v>
      </c>
    </row>
    <row r="1434" spans="2:20" hidden="1" x14ac:dyDescent="0.2">
      <c r="B1434" t="s">
        <v>1694</v>
      </c>
      <c r="C1434" t="s">
        <v>9</v>
      </c>
      <c r="D1434" t="s">
        <v>3</v>
      </c>
      <c r="E1434" t="s">
        <v>1695</v>
      </c>
      <c r="F1434" t="s">
        <v>3903</v>
      </c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11">
        <v>0</v>
      </c>
      <c r="M1434" s="11">
        <v>0</v>
      </c>
      <c r="N1434" s="11">
        <v>0</v>
      </c>
      <c r="O1434" s="11">
        <v>0</v>
      </c>
      <c r="P1434" s="11">
        <v>0</v>
      </c>
      <c r="Q1434" s="11">
        <v>0</v>
      </c>
      <c r="R1434" s="11">
        <v>0</v>
      </c>
      <c r="S1434" s="11">
        <v>0</v>
      </c>
      <c r="T1434" s="6">
        <f t="shared" si="45"/>
        <v>0</v>
      </c>
    </row>
    <row r="1435" spans="2:20" hidden="1" x14ac:dyDescent="0.2">
      <c r="B1435" t="s">
        <v>1694</v>
      </c>
      <c r="C1435" t="s">
        <v>9</v>
      </c>
      <c r="D1435" t="s">
        <v>4</v>
      </c>
      <c r="E1435" t="s">
        <v>1695</v>
      </c>
      <c r="F1435" t="s">
        <v>3904</v>
      </c>
      <c r="G1435" s="11">
        <v>3173781.5</v>
      </c>
      <c r="H1435" s="11">
        <v>440749.5</v>
      </c>
      <c r="I1435" s="11">
        <v>613649.5</v>
      </c>
      <c r="J1435" s="11">
        <v>1025092.5</v>
      </c>
      <c r="K1435" s="11">
        <v>1700188.5</v>
      </c>
      <c r="L1435" s="11">
        <v>1775236.5</v>
      </c>
      <c r="M1435" s="11">
        <v>1850284.5</v>
      </c>
      <c r="N1435" s="11">
        <v>1925332.5</v>
      </c>
      <c r="O1435" s="11">
        <v>2000380.5</v>
      </c>
      <c r="P1435" s="11">
        <v>2117634.5</v>
      </c>
      <c r="Q1435" s="11">
        <v>2297250.5</v>
      </c>
      <c r="R1435" s="11">
        <v>2722298.5</v>
      </c>
      <c r="S1435" s="11">
        <v>3412351.08</v>
      </c>
      <c r="T1435" s="6">
        <f t="shared" si="45"/>
        <v>1813430.3158333332</v>
      </c>
    </row>
    <row r="1436" spans="2:20" hidden="1" x14ac:dyDescent="0.2">
      <c r="B1436" t="s">
        <v>1694</v>
      </c>
      <c r="C1436" t="s">
        <v>9</v>
      </c>
      <c r="D1436" t="s">
        <v>10</v>
      </c>
      <c r="E1436" t="s">
        <v>1695</v>
      </c>
      <c r="F1436" t="s">
        <v>3905</v>
      </c>
      <c r="G1436" s="11">
        <v>0</v>
      </c>
      <c r="H1436" s="11">
        <v>0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0</v>
      </c>
      <c r="Q1436" s="11">
        <v>0</v>
      </c>
      <c r="R1436" s="11">
        <v>0</v>
      </c>
      <c r="S1436" s="11">
        <v>0</v>
      </c>
      <c r="T1436" s="6">
        <f t="shared" si="45"/>
        <v>0</v>
      </c>
    </row>
    <row r="1437" spans="2:20" hidden="1" x14ac:dyDescent="0.2">
      <c r="B1437" t="s">
        <v>1694</v>
      </c>
      <c r="C1437" t="s">
        <v>9</v>
      </c>
      <c r="D1437" t="s">
        <v>11</v>
      </c>
      <c r="E1437" t="s">
        <v>1695</v>
      </c>
      <c r="F1437" t="s">
        <v>3906</v>
      </c>
      <c r="G1437" s="11">
        <v>0</v>
      </c>
      <c r="H1437" s="11">
        <v>0</v>
      </c>
      <c r="I1437" s="11">
        <v>0</v>
      </c>
      <c r="J1437" s="11">
        <v>0</v>
      </c>
      <c r="K1437" s="11">
        <v>0</v>
      </c>
      <c r="L1437" s="11">
        <v>0</v>
      </c>
      <c r="M1437" s="11">
        <v>0</v>
      </c>
      <c r="N1437" s="11">
        <v>0</v>
      </c>
      <c r="O1437" s="11">
        <v>0</v>
      </c>
      <c r="P1437" s="11">
        <v>0</v>
      </c>
      <c r="Q1437" s="11">
        <v>0</v>
      </c>
      <c r="R1437" s="11">
        <v>0</v>
      </c>
      <c r="S1437" s="11">
        <v>0</v>
      </c>
      <c r="T1437" s="6">
        <f t="shared" si="45"/>
        <v>0</v>
      </c>
    </row>
    <row r="1438" spans="2:20" hidden="1" x14ac:dyDescent="0.2">
      <c r="B1438" t="s">
        <v>1694</v>
      </c>
      <c r="C1438" t="s">
        <v>9</v>
      </c>
      <c r="D1438" t="s">
        <v>5</v>
      </c>
      <c r="E1438" t="s">
        <v>1695</v>
      </c>
      <c r="F1438" t="s">
        <v>3907</v>
      </c>
      <c r="G1438" s="11">
        <v>468957.34</v>
      </c>
      <c r="H1438" s="11">
        <v>-385941.04</v>
      </c>
      <c r="I1438" s="11">
        <v>-264386.48</v>
      </c>
      <c r="J1438" s="11">
        <v>-234706.93</v>
      </c>
      <c r="K1438" s="11">
        <v>-230735.56</v>
      </c>
      <c r="L1438" s="11">
        <v>-185946.52</v>
      </c>
      <c r="M1438" s="11">
        <v>-49781.450000000004</v>
      </c>
      <c r="N1438" s="11">
        <v>57358.340000000004</v>
      </c>
      <c r="O1438" s="11">
        <v>112034.51000000001</v>
      </c>
      <c r="P1438" s="11">
        <v>102854.97</v>
      </c>
      <c r="Q1438" s="11">
        <v>-23293.19</v>
      </c>
      <c r="R1438" s="11">
        <v>-176906.11000000002</v>
      </c>
      <c r="S1438" s="11">
        <v>-931649.47</v>
      </c>
      <c r="T1438" s="6">
        <f t="shared" si="45"/>
        <v>-125899.62708333333</v>
      </c>
    </row>
    <row r="1439" spans="2:20" hidden="1" x14ac:dyDescent="0.2">
      <c r="B1439" t="s">
        <v>1694</v>
      </c>
      <c r="C1439" t="s">
        <v>9</v>
      </c>
      <c r="D1439" t="s">
        <v>12</v>
      </c>
      <c r="E1439" t="s">
        <v>1695</v>
      </c>
      <c r="F1439" t="s">
        <v>3908</v>
      </c>
      <c r="G1439" s="11">
        <v>3000181.41</v>
      </c>
      <c r="H1439" s="11">
        <v>-323647.28999999998</v>
      </c>
      <c r="I1439" s="11">
        <v>-754356.27</v>
      </c>
      <c r="J1439" s="11">
        <v>-357344.53</v>
      </c>
      <c r="K1439" s="11">
        <v>-24066.83</v>
      </c>
      <c r="L1439" s="11">
        <v>135875.58000000002</v>
      </c>
      <c r="M1439" s="11">
        <v>365788.07</v>
      </c>
      <c r="N1439" s="11">
        <v>626486.56000000006</v>
      </c>
      <c r="O1439" s="11">
        <v>850982.55</v>
      </c>
      <c r="P1439" s="11">
        <v>1194569.1100000001</v>
      </c>
      <c r="Q1439" s="11">
        <v>1192438.3500000001</v>
      </c>
      <c r="R1439" s="11">
        <v>1565814.79</v>
      </c>
      <c r="S1439" s="11">
        <v>2625494.5700000003</v>
      </c>
      <c r="T1439" s="6">
        <f t="shared" si="45"/>
        <v>607114.84</v>
      </c>
    </row>
    <row r="1440" spans="2:20" hidden="1" x14ac:dyDescent="0.2">
      <c r="B1440" t="s">
        <v>1694</v>
      </c>
      <c r="C1440" t="s">
        <v>9</v>
      </c>
      <c r="D1440" t="s">
        <v>1555</v>
      </c>
      <c r="E1440" t="s">
        <v>1695</v>
      </c>
      <c r="F1440" t="s">
        <v>3909</v>
      </c>
      <c r="G1440" s="11">
        <v>0</v>
      </c>
      <c r="H1440" s="11">
        <v>0</v>
      </c>
      <c r="I1440" s="11">
        <v>0</v>
      </c>
      <c r="J1440" s="11">
        <v>0</v>
      </c>
      <c r="K1440" s="11">
        <v>0</v>
      </c>
      <c r="L1440" s="11">
        <v>0</v>
      </c>
      <c r="M1440" s="11">
        <v>0</v>
      </c>
      <c r="N1440" s="11">
        <v>0</v>
      </c>
      <c r="O1440" s="11">
        <v>0</v>
      </c>
      <c r="P1440" s="11">
        <v>0</v>
      </c>
      <c r="Q1440" s="11">
        <v>0</v>
      </c>
      <c r="R1440" s="11">
        <v>0</v>
      </c>
      <c r="S1440" s="11">
        <v>0</v>
      </c>
      <c r="T1440" s="6">
        <f t="shared" si="45"/>
        <v>0</v>
      </c>
    </row>
    <row r="1441" spans="2:20" hidden="1" x14ac:dyDescent="0.2">
      <c r="B1441" t="s">
        <v>1694</v>
      </c>
      <c r="C1441" t="s">
        <v>9</v>
      </c>
      <c r="D1441" t="s">
        <v>6</v>
      </c>
      <c r="E1441" t="s">
        <v>1695</v>
      </c>
      <c r="F1441" t="s">
        <v>3910</v>
      </c>
      <c r="G1441" s="11">
        <v>1296985.17</v>
      </c>
      <c r="H1441" s="11">
        <v>-876614.18</v>
      </c>
      <c r="I1441" s="11">
        <v>-683627.49</v>
      </c>
      <c r="J1441" s="11">
        <v>-552420.68000000005</v>
      </c>
      <c r="K1441" s="11">
        <v>-448092.23</v>
      </c>
      <c r="L1441" s="11">
        <v>-393625.84</v>
      </c>
      <c r="M1441" s="11">
        <v>-8629.2800000000007</v>
      </c>
      <c r="N1441" s="11">
        <v>387920.53</v>
      </c>
      <c r="O1441" s="11">
        <v>682438.29</v>
      </c>
      <c r="P1441" s="11">
        <v>958108.75</v>
      </c>
      <c r="Q1441" s="11">
        <v>931129.29</v>
      </c>
      <c r="R1441" s="11">
        <v>527531.48</v>
      </c>
      <c r="S1441" s="11">
        <v>-943863.01</v>
      </c>
      <c r="T1441" s="6">
        <f t="shared" si="45"/>
        <v>58389.976666666676</v>
      </c>
    </row>
    <row r="1442" spans="2:20" hidden="1" x14ac:dyDescent="0.2">
      <c r="B1442" t="s">
        <v>1694</v>
      </c>
      <c r="C1442" t="s">
        <v>13</v>
      </c>
      <c r="D1442" t="s">
        <v>13</v>
      </c>
      <c r="E1442" t="s">
        <v>1695</v>
      </c>
      <c r="F1442" t="s">
        <v>3911</v>
      </c>
      <c r="G1442" s="11">
        <v>0</v>
      </c>
      <c r="H1442" s="11">
        <v>0</v>
      </c>
      <c r="I1442" s="11">
        <v>0</v>
      </c>
      <c r="J1442" s="11">
        <v>0</v>
      </c>
      <c r="K1442" s="11">
        <v>0</v>
      </c>
      <c r="L1442" s="11">
        <v>0</v>
      </c>
      <c r="M1442" s="11">
        <v>0</v>
      </c>
      <c r="N1442" s="11">
        <v>0</v>
      </c>
      <c r="O1442" s="11">
        <v>0</v>
      </c>
      <c r="P1442" s="11">
        <v>0</v>
      </c>
      <c r="Q1442" s="11">
        <v>0</v>
      </c>
      <c r="R1442" s="11">
        <v>0</v>
      </c>
      <c r="S1442" s="11">
        <v>0</v>
      </c>
      <c r="T1442" s="6">
        <f t="shared" si="45"/>
        <v>0</v>
      </c>
    </row>
    <row r="1443" spans="2:20" hidden="1" x14ac:dyDescent="0.2">
      <c r="B1443" t="s">
        <v>1696</v>
      </c>
      <c r="C1443" t="s">
        <v>2</v>
      </c>
      <c r="D1443" t="s">
        <v>3</v>
      </c>
      <c r="E1443" t="s">
        <v>1697</v>
      </c>
      <c r="F1443" t="s">
        <v>3912</v>
      </c>
      <c r="G1443" s="11">
        <v>0</v>
      </c>
      <c r="H1443" s="11">
        <v>0</v>
      </c>
      <c r="I1443" s="11">
        <v>0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0</v>
      </c>
      <c r="P1443" s="11">
        <v>0</v>
      </c>
      <c r="Q1443" s="11">
        <v>0</v>
      </c>
      <c r="R1443" s="11">
        <v>0</v>
      </c>
      <c r="S1443" s="11">
        <v>0</v>
      </c>
      <c r="T1443" s="6">
        <f t="shared" si="45"/>
        <v>0</v>
      </c>
    </row>
    <row r="1444" spans="2:20" hidden="1" x14ac:dyDescent="0.2">
      <c r="B1444" t="s">
        <v>1696</v>
      </c>
      <c r="C1444" t="s">
        <v>2</v>
      </c>
      <c r="D1444" t="s">
        <v>4</v>
      </c>
      <c r="E1444" t="s">
        <v>1697</v>
      </c>
      <c r="F1444" t="s">
        <v>3913</v>
      </c>
      <c r="G1444" s="11">
        <v>0</v>
      </c>
      <c r="H1444" s="11">
        <v>0</v>
      </c>
      <c r="I1444" s="11">
        <v>0</v>
      </c>
      <c r="J1444" s="11">
        <v>0</v>
      </c>
      <c r="K1444" s="11">
        <v>0</v>
      </c>
      <c r="L1444" s="11">
        <v>0</v>
      </c>
      <c r="M1444" s="11">
        <v>0</v>
      </c>
      <c r="N1444" s="11">
        <v>0</v>
      </c>
      <c r="O1444" s="11">
        <v>0</v>
      </c>
      <c r="P1444" s="11">
        <v>0</v>
      </c>
      <c r="Q1444" s="11">
        <v>0</v>
      </c>
      <c r="R1444" s="11">
        <v>0</v>
      </c>
      <c r="S1444" s="11">
        <v>0</v>
      </c>
      <c r="T1444" s="6">
        <f t="shared" si="45"/>
        <v>0</v>
      </c>
    </row>
    <row r="1445" spans="2:20" hidden="1" x14ac:dyDescent="0.2">
      <c r="B1445" t="s">
        <v>1696</v>
      </c>
      <c r="C1445" t="s">
        <v>2</v>
      </c>
      <c r="D1445" t="s">
        <v>1555</v>
      </c>
      <c r="E1445" t="s">
        <v>1697</v>
      </c>
      <c r="F1445" t="s">
        <v>3914</v>
      </c>
      <c r="G1445" s="11">
        <v>0</v>
      </c>
      <c r="H1445" s="11">
        <v>0</v>
      </c>
      <c r="I1445" s="11">
        <v>0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0</v>
      </c>
      <c r="P1445" s="11">
        <v>0</v>
      </c>
      <c r="Q1445" s="11">
        <v>0</v>
      </c>
      <c r="R1445" s="11">
        <v>0</v>
      </c>
      <c r="S1445" s="11">
        <v>0</v>
      </c>
      <c r="T1445" s="6">
        <f t="shared" si="45"/>
        <v>0</v>
      </c>
    </row>
    <row r="1446" spans="2:20" hidden="1" x14ac:dyDescent="0.2">
      <c r="B1446" t="s">
        <v>1696</v>
      </c>
      <c r="C1446" t="s">
        <v>1556</v>
      </c>
      <c r="D1446" t="s">
        <v>4</v>
      </c>
      <c r="E1446" t="s">
        <v>1697</v>
      </c>
      <c r="F1446" t="s">
        <v>3915</v>
      </c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11">
        <v>0</v>
      </c>
      <c r="M1446" s="11">
        <v>0</v>
      </c>
      <c r="N1446" s="11">
        <v>0</v>
      </c>
      <c r="O1446" s="11">
        <v>0</v>
      </c>
      <c r="P1446" s="11">
        <v>0</v>
      </c>
      <c r="Q1446" s="11">
        <v>0</v>
      </c>
      <c r="R1446" s="11">
        <v>0</v>
      </c>
      <c r="S1446" s="11">
        <v>0</v>
      </c>
      <c r="T1446" s="6">
        <f t="shared" si="45"/>
        <v>0</v>
      </c>
    </row>
    <row r="1447" spans="2:20" hidden="1" x14ac:dyDescent="0.2">
      <c r="B1447" t="s">
        <v>1696</v>
      </c>
      <c r="C1447" t="s">
        <v>1556</v>
      </c>
      <c r="D1447" t="s">
        <v>5</v>
      </c>
      <c r="E1447" t="s">
        <v>1697</v>
      </c>
      <c r="F1447" t="s">
        <v>3916</v>
      </c>
      <c r="G1447" s="11">
        <v>0</v>
      </c>
      <c r="H1447" s="11">
        <v>0</v>
      </c>
      <c r="I1447" s="11">
        <v>0</v>
      </c>
      <c r="J1447" s="11">
        <v>0</v>
      </c>
      <c r="K1447" s="11">
        <v>0</v>
      </c>
      <c r="L1447" s="11">
        <v>0</v>
      </c>
      <c r="M1447" s="11">
        <v>0</v>
      </c>
      <c r="N1447" s="11">
        <v>0</v>
      </c>
      <c r="O1447" s="11">
        <v>0</v>
      </c>
      <c r="P1447" s="11">
        <v>0</v>
      </c>
      <c r="Q1447" s="11">
        <v>0</v>
      </c>
      <c r="R1447" s="11">
        <v>0</v>
      </c>
      <c r="S1447" s="11">
        <v>0</v>
      </c>
      <c r="T1447" s="6">
        <f t="shared" si="45"/>
        <v>0</v>
      </c>
    </row>
    <row r="1448" spans="2:20" hidden="1" x14ac:dyDescent="0.2">
      <c r="B1448" t="s">
        <v>1696</v>
      </c>
      <c r="C1448" t="s">
        <v>1557</v>
      </c>
      <c r="D1448" t="s">
        <v>4</v>
      </c>
      <c r="E1448" t="s">
        <v>1697</v>
      </c>
      <c r="F1448" t="s">
        <v>3917</v>
      </c>
      <c r="G1448" s="11">
        <v>0</v>
      </c>
      <c r="H1448" s="11">
        <v>0</v>
      </c>
      <c r="I1448" s="11">
        <v>0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0</v>
      </c>
      <c r="Q1448" s="11">
        <v>0</v>
      </c>
      <c r="R1448" s="11">
        <v>0</v>
      </c>
      <c r="S1448" s="11">
        <v>0</v>
      </c>
      <c r="T1448" s="6">
        <f t="shared" si="45"/>
        <v>0</v>
      </c>
    </row>
    <row r="1449" spans="2:20" hidden="1" x14ac:dyDescent="0.2">
      <c r="B1449" t="s">
        <v>1696</v>
      </c>
      <c r="C1449" t="s">
        <v>1557</v>
      </c>
      <c r="D1449" t="s">
        <v>5</v>
      </c>
      <c r="E1449" t="s">
        <v>1697</v>
      </c>
      <c r="F1449" t="s">
        <v>3918</v>
      </c>
      <c r="G1449" s="11">
        <v>0</v>
      </c>
      <c r="H1449" s="11">
        <v>0</v>
      </c>
      <c r="I1449" s="11">
        <v>0</v>
      </c>
      <c r="J1449" s="11">
        <v>0</v>
      </c>
      <c r="K1449" s="11">
        <v>0</v>
      </c>
      <c r="L1449" s="11">
        <v>0</v>
      </c>
      <c r="M1449" s="11">
        <v>0</v>
      </c>
      <c r="N1449" s="11">
        <v>0</v>
      </c>
      <c r="O1449" s="11">
        <v>0</v>
      </c>
      <c r="P1449" s="11">
        <v>0</v>
      </c>
      <c r="Q1449" s="11">
        <v>0</v>
      </c>
      <c r="R1449" s="11">
        <v>0</v>
      </c>
      <c r="S1449" s="11">
        <v>0</v>
      </c>
      <c r="T1449" s="6">
        <f t="shared" si="45"/>
        <v>0</v>
      </c>
    </row>
    <row r="1450" spans="2:20" hidden="1" x14ac:dyDescent="0.2">
      <c r="B1450" t="s">
        <v>1696</v>
      </c>
      <c r="C1450" t="s">
        <v>7</v>
      </c>
      <c r="D1450" t="s">
        <v>4</v>
      </c>
      <c r="E1450" t="s">
        <v>1697</v>
      </c>
      <c r="F1450" t="s">
        <v>3919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v>0</v>
      </c>
      <c r="M1450" s="11">
        <v>0</v>
      </c>
      <c r="N1450" s="11">
        <v>0</v>
      </c>
      <c r="O1450" s="11">
        <v>0</v>
      </c>
      <c r="P1450" s="11">
        <v>0</v>
      </c>
      <c r="Q1450" s="11">
        <v>0</v>
      </c>
      <c r="R1450" s="11">
        <v>0</v>
      </c>
      <c r="S1450" s="11">
        <v>0</v>
      </c>
      <c r="T1450" s="6">
        <f t="shared" si="45"/>
        <v>0</v>
      </c>
    </row>
    <row r="1451" spans="2:20" hidden="1" x14ac:dyDescent="0.2">
      <c r="B1451" t="s">
        <v>1696</v>
      </c>
      <c r="C1451" t="s">
        <v>7</v>
      </c>
      <c r="D1451" t="s">
        <v>5</v>
      </c>
      <c r="E1451" t="s">
        <v>1697</v>
      </c>
      <c r="F1451" t="s">
        <v>3920</v>
      </c>
      <c r="G1451" s="11">
        <v>0</v>
      </c>
      <c r="H1451" s="11">
        <v>0</v>
      </c>
      <c r="I1451" s="11">
        <v>0</v>
      </c>
      <c r="J1451" s="11">
        <v>0</v>
      </c>
      <c r="K1451" s="11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0</v>
      </c>
      <c r="Q1451" s="11">
        <v>0</v>
      </c>
      <c r="R1451" s="11">
        <v>0</v>
      </c>
      <c r="S1451" s="11">
        <v>0</v>
      </c>
      <c r="T1451" s="6">
        <f t="shared" si="45"/>
        <v>0</v>
      </c>
    </row>
    <row r="1452" spans="2:20" hidden="1" x14ac:dyDescent="0.2">
      <c r="B1452" t="s">
        <v>1696</v>
      </c>
      <c r="C1452" t="s">
        <v>1558</v>
      </c>
      <c r="D1452" t="s">
        <v>4</v>
      </c>
      <c r="E1452" t="s">
        <v>1697</v>
      </c>
      <c r="F1452" t="s">
        <v>3921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v>0</v>
      </c>
      <c r="R1452" s="11">
        <v>0</v>
      </c>
      <c r="S1452" s="11">
        <v>0</v>
      </c>
      <c r="T1452" s="6">
        <f t="shared" si="45"/>
        <v>0</v>
      </c>
    </row>
    <row r="1453" spans="2:20" hidden="1" x14ac:dyDescent="0.2">
      <c r="B1453" t="s">
        <v>1696</v>
      </c>
      <c r="C1453" t="s">
        <v>1558</v>
      </c>
      <c r="D1453" t="s">
        <v>10</v>
      </c>
      <c r="E1453" t="s">
        <v>1697</v>
      </c>
      <c r="F1453" t="s">
        <v>3922</v>
      </c>
      <c r="G1453" s="11">
        <v>0</v>
      </c>
      <c r="H1453" s="11">
        <v>0</v>
      </c>
      <c r="I1453" s="11">
        <v>0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v>0</v>
      </c>
      <c r="R1453" s="11">
        <v>0</v>
      </c>
      <c r="S1453" s="11">
        <v>0</v>
      </c>
      <c r="T1453" s="6">
        <f t="shared" si="45"/>
        <v>0</v>
      </c>
    </row>
    <row r="1454" spans="2:20" hidden="1" x14ac:dyDescent="0.2">
      <c r="B1454" t="s">
        <v>1696</v>
      </c>
      <c r="C1454" t="s">
        <v>1558</v>
      </c>
      <c r="D1454" t="s">
        <v>5</v>
      </c>
      <c r="E1454" t="s">
        <v>1697</v>
      </c>
      <c r="F1454" t="s">
        <v>3923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v>0</v>
      </c>
      <c r="R1454" s="11">
        <v>0</v>
      </c>
      <c r="S1454" s="11">
        <v>0</v>
      </c>
      <c r="T1454" s="6">
        <f t="shared" si="45"/>
        <v>0</v>
      </c>
    </row>
    <row r="1455" spans="2:20" hidden="1" x14ac:dyDescent="0.2">
      <c r="B1455" t="s">
        <v>1696</v>
      </c>
      <c r="C1455" t="s">
        <v>1559</v>
      </c>
      <c r="D1455" t="s">
        <v>4</v>
      </c>
      <c r="E1455" t="s">
        <v>1697</v>
      </c>
      <c r="F1455" t="s">
        <v>3924</v>
      </c>
      <c r="G1455" s="11">
        <v>0</v>
      </c>
      <c r="H1455" s="11">
        <v>0</v>
      </c>
      <c r="I1455" s="11">
        <v>0</v>
      </c>
      <c r="J1455" s="11">
        <v>0</v>
      </c>
      <c r="K1455" s="11">
        <v>0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v>0</v>
      </c>
      <c r="R1455" s="11">
        <v>0</v>
      </c>
      <c r="S1455" s="11">
        <v>0</v>
      </c>
      <c r="T1455" s="6">
        <f t="shared" si="45"/>
        <v>0</v>
      </c>
    </row>
    <row r="1456" spans="2:20" hidden="1" x14ac:dyDescent="0.2">
      <c r="B1456" t="s">
        <v>1696</v>
      </c>
      <c r="C1456" t="s">
        <v>1559</v>
      </c>
      <c r="D1456" t="s">
        <v>5</v>
      </c>
      <c r="E1456" t="s">
        <v>1697</v>
      </c>
      <c r="F1456" t="s">
        <v>3925</v>
      </c>
      <c r="G1456" s="11">
        <v>0</v>
      </c>
      <c r="H1456" s="11">
        <v>0</v>
      </c>
      <c r="I1456" s="11">
        <v>0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0</v>
      </c>
      <c r="P1456" s="11">
        <v>0</v>
      </c>
      <c r="Q1456" s="11">
        <v>0</v>
      </c>
      <c r="R1456" s="11">
        <v>0</v>
      </c>
      <c r="S1456" s="11">
        <v>0</v>
      </c>
      <c r="T1456" s="6">
        <f t="shared" si="45"/>
        <v>0</v>
      </c>
    </row>
    <row r="1457" spans="2:20" hidden="1" x14ac:dyDescent="0.2">
      <c r="B1457" t="s">
        <v>1696</v>
      </c>
      <c r="C1457" t="s">
        <v>1560</v>
      </c>
      <c r="D1457" t="s">
        <v>10</v>
      </c>
      <c r="E1457" t="s">
        <v>1697</v>
      </c>
      <c r="F1457" t="s">
        <v>3926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  <c r="R1457" s="11">
        <v>0</v>
      </c>
      <c r="S1457" s="11">
        <v>0</v>
      </c>
      <c r="T1457" s="6">
        <f t="shared" si="45"/>
        <v>0</v>
      </c>
    </row>
    <row r="1458" spans="2:20" hidden="1" x14ac:dyDescent="0.2">
      <c r="B1458" t="s">
        <v>1696</v>
      </c>
      <c r="C1458" t="s">
        <v>1560</v>
      </c>
      <c r="D1458" t="s">
        <v>5</v>
      </c>
      <c r="E1458" t="s">
        <v>1697</v>
      </c>
      <c r="F1458" t="s">
        <v>3927</v>
      </c>
      <c r="G1458" s="11">
        <v>0</v>
      </c>
      <c r="H1458" s="11">
        <v>0</v>
      </c>
      <c r="I1458" s="11">
        <v>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0</v>
      </c>
      <c r="R1458" s="11">
        <v>0</v>
      </c>
      <c r="S1458" s="11">
        <v>0</v>
      </c>
      <c r="T1458" s="6">
        <f t="shared" si="45"/>
        <v>0</v>
      </c>
    </row>
    <row r="1459" spans="2:20" hidden="1" x14ac:dyDescent="0.2">
      <c r="B1459" t="s">
        <v>1696</v>
      </c>
      <c r="C1459" t="s">
        <v>9</v>
      </c>
      <c r="D1459" t="s">
        <v>4</v>
      </c>
      <c r="E1459" t="s">
        <v>1697</v>
      </c>
      <c r="F1459" t="s">
        <v>3928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1">
        <v>0</v>
      </c>
      <c r="R1459" s="11">
        <v>0</v>
      </c>
      <c r="S1459" s="11">
        <v>0</v>
      </c>
      <c r="T1459" s="6">
        <f t="shared" si="45"/>
        <v>0</v>
      </c>
    </row>
    <row r="1460" spans="2:20" hidden="1" x14ac:dyDescent="0.2">
      <c r="B1460" t="s">
        <v>1696</v>
      </c>
      <c r="C1460" t="s">
        <v>9</v>
      </c>
      <c r="D1460" t="s">
        <v>10</v>
      </c>
      <c r="E1460" t="s">
        <v>1697</v>
      </c>
      <c r="F1460" t="s">
        <v>3929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v>0</v>
      </c>
      <c r="R1460" s="11">
        <v>0</v>
      </c>
      <c r="S1460" s="11">
        <v>0</v>
      </c>
      <c r="T1460" s="6">
        <f t="shared" ref="T1460:T1523" si="46">(G1460+S1460+SUM(H1460:R1460)*2)/24</f>
        <v>0</v>
      </c>
    </row>
    <row r="1461" spans="2:20" hidden="1" x14ac:dyDescent="0.2">
      <c r="B1461" t="s">
        <v>1696</v>
      </c>
      <c r="C1461" t="s">
        <v>9</v>
      </c>
      <c r="D1461" t="s">
        <v>5</v>
      </c>
      <c r="E1461" t="s">
        <v>1697</v>
      </c>
      <c r="F1461" t="s">
        <v>3930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v>0</v>
      </c>
      <c r="R1461" s="11">
        <v>0</v>
      </c>
      <c r="S1461" s="11">
        <v>0</v>
      </c>
      <c r="T1461" s="6">
        <f t="shared" si="46"/>
        <v>0</v>
      </c>
    </row>
    <row r="1462" spans="2:20" hidden="1" x14ac:dyDescent="0.2">
      <c r="B1462" t="s">
        <v>1696</v>
      </c>
      <c r="C1462" t="s">
        <v>9</v>
      </c>
      <c r="D1462" t="s">
        <v>12</v>
      </c>
      <c r="E1462" t="s">
        <v>1697</v>
      </c>
      <c r="F1462" t="s">
        <v>3931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v>0</v>
      </c>
      <c r="R1462" s="11">
        <v>0</v>
      </c>
      <c r="S1462" s="11">
        <v>0</v>
      </c>
      <c r="T1462" s="6">
        <f t="shared" si="46"/>
        <v>0</v>
      </c>
    </row>
    <row r="1463" spans="2:20" hidden="1" x14ac:dyDescent="0.2">
      <c r="B1463" t="s">
        <v>1696</v>
      </c>
      <c r="C1463" t="s">
        <v>13</v>
      </c>
      <c r="D1463" t="s">
        <v>13</v>
      </c>
      <c r="E1463" t="s">
        <v>1697</v>
      </c>
      <c r="F1463" t="s">
        <v>3932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  <c r="S1463" s="11">
        <v>0</v>
      </c>
      <c r="T1463" s="6">
        <f t="shared" si="46"/>
        <v>0</v>
      </c>
    </row>
    <row r="1464" spans="2:20" hidden="1" x14ac:dyDescent="0.2">
      <c r="B1464" t="s">
        <v>1698</v>
      </c>
      <c r="C1464" t="s">
        <v>13</v>
      </c>
      <c r="D1464" t="s">
        <v>13</v>
      </c>
      <c r="E1464" t="s">
        <v>1699</v>
      </c>
      <c r="F1464" t="s">
        <v>3933</v>
      </c>
      <c r="G1464" s="11">
        <v>-520718</v>
      </c>
      <c r="H1464" s="11">
        <v>-145014.51</v>
      </c>
      <c r="I1464" s="11">
        <v>107605.38</v>
      </c>
      <c r="J1464" s="11">
        <v>-44642.12</v>
      </c>
      <c r="K1464" s="11">
        <v>-239116.61000000002</v>
      </c>
      <c r="L1464" s="11">
        <v>-432358.86</v>
      </c>
      <c r="M1464" s="11">
        <v>-628347.34</v>
      </c>
      <c r="N1464" s="11">
        <v>-823119.16</v>
      </c>
      <c r="O1464" s="11">
        <v>-1011718</v>
      </c>
      <c r="P1464" s="11">
        <v>-1196892.3</v>
      </c>
      <c r="Q1464" s="11">
        <v>-1385033.6400000001</v>
      </c>
      <c r="R1464" s="11">
        <v>-1563057.5899999999</v>
      </c>
      <c r="S1464" s="11">
        <v>-1731438.5899999999</v>
      </c>
      <c r="T1464" s="6">
        <f t="shared" si="46"/>
        <v>-707314.42041666666</v>
      </c>
    </row>
    <row r="1465" spans="2:20" hidden="1" x14ac:dyDescent="0.2">
      <c r="B1465" t="s">
        <v>1700</v>
      </c>
      <c r="C1465" t="s">
        <v>2</v>
      </c>
      <c r="D1465" t="s">
        <v>3</v>
      </c>
      <c r="E1465" t="s">
        <v>1701</v>
      </c>
      <c r="F1465" t="s">
        <v>3934</v>
      </c>
      <c r="G1465" s="11">
        <v>-757368.48</v>
      </c>
      <c r="H1465" s="11">
        <v>172694.44</v>
      </c>
      <c r="I1465" s="11">
        <v>-88002.98</v>
      </c>
      <c r="J1465" s="11">
        <v>-105840.7</v>
      </c>
      <c r="K1465" s="11">
        <v>-313718.62</v>
      </c>
      <c r="L1465" s="11">
        <v>-394844.17</v>
      </c>
      <c r="M1465" s="11">
        <v>-340319.31</v>
      </c>
      <c r="N1465" s="11">
        <v>-139590.87</v>
      </c>
      <c r="O1465" s="11">
        <v>-157902.48000000001</v>
      </c>
      <c r="P1465" s="11">
        <v>511372.49</v>
      </c>
      <c r="Q1465" s="11">
        <v>239459.04</v>
      </c>
      <c r="R1465" s="11">
        <v>8732.52</v>
      </c>
      <c r="S1465" s="11">
        <v>-103681.19</v>
      </c>
      <c r="T1465" s="6">
        <f t="shared" si="46"/>
        <v>-86540.456249999988</v>
      </c>
    </row>
    <row r="1466" spans="2:20" hidden="1" x14ac:dyDescent="0.2">
      <c r="B1466" t="s">
        <v>1700</v>
      </c>
      <c r="C1466" t="s">
        <v>2</v>
      </c>
      <c r="D1466" t="s">
        <v>4</v>
      </c>
      <c r="E1466" t="s">
        <v>1701</v>
      </c>
      <c r="F1466" t="s">
        <v>3935</v>
      </c>
      <c r="G1466" s="11">
        <v>0</v>
      </c>
      <c r="H1466" s="11">
        <v>0</v>
      </c>
      <c r="I1466" s="11">
        <v>0</v>
      </c>
      <c r="J1466" s="11">
        <v>0</v>
      </c>
      <c r="K1466" s="11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  <c r="S1466" s="11">
        <v>0</v>
      </c>
      <c r="T1466" s="6">
        <f t="shared" si="46"/>
        <v>0</v>
      </c>
    </row>
    <row r="1467" spans="2:20" hidden="1" x14ac:dyDescent="0.2">
      <c r="B1467" t="s">
        <v>1700</v>
      </c>
      <c r="C1467" t="s">
        <v>2</v>
      </c>
      <c r="D1467" t="s">
        <v>1555</v>
      </c>
      <c r="E1467" t="s">
        <v>1701</v>
      </c>
      <c r="F1467" t="s">
        <v>3936</v>
      </c>
      <c r="G1467" s="11">
        <v>757368.5</v>
      </c>
      <c r="H1467" s="11">
        <v>-172694.44</v>
      </c>
      <c r="I1467" s="11">
        <v>88002.99</v>
      </c>
      <c r="J1467" s="11">
        <v>105840.72</v>
      </c>
      <c r="K1467" s="11">
        <v>313718.64</v>
      </c>
      <c r="L1467" s="11">
        <v>394844.19</v>
      </c>
      <c r="M1467" s="11">
        <v>340319.32</v>
      </c>
      <c r="N1467" s="11">
        <v>139590.88</v>
      </c>
      <c r="O1467" s="11">
        <v>157902.5</v>
      </c>
      <c r="P1467" s="11">
        <v>-511372.47000000003</v>
      </c>
      <c r="Q1467" s="11">
        <v>-239459.02000000002</v>
      </c>
      <c r="R1467" s="11">
        <v>-8732.5</v>
      </c>
      <c r="S1467" s="11">
        <v>103681.2</v>
      </c>
      <c r="T1467" s="6">
        <f t="shared" si="46"/>
        <v>86540.471666666694</v>
      </c>
    </row>
    <row r="1468" spans="2:20" hidden="1" x14ac:dyDescent="0.2">
      <c r="B1468" t="s">
        <v>1700</v>
      </c>
      <c r="C1468" t="s">
        <v>1556</v>
      </c>
      <c r="D1468" t="s">
        <v>4</v>
      </c>
      <c r="E1468" t="s">
        <v>1701</v>
      </c>
      <c r="F1468" t="s">
        <v>3937</v>
      </c>
      <c r="G1468" s="11">
        <v>-545638.54</v>
      </c>
      <c r="H1468" s="11">
        <v>124937.52</v>
      </c>
      <c r="I1468" s="11">
        <v>-63666.64</v>
      </c>
      <c r="J1468" s="11">
        <v>-76571.520000000004</v>
      </c>
      <c r="K1468" s="11">
        <v>-226962.88</v>
      </c>
      <c r="L1468" s="11">
        <v>-285653.97000000003</v>
      </c>
      <c r="M1468" s="11">
        <v>-246207.41</v>
      </c>
      <c r="N1468" s="11">
        <v>-100988.41</v>
      </c>
      <c r="O1468" s="11">
        <v>-114236.13</v>
      </c>
      <c r="P1468" s="11">
        <v>369957.54</v>
      </c>
      <c r="Q1468" s="11">
        <v>173239.04000000001</v>
      </c>
      <c r="R1468" s="11">
        <v>6317.63</v>
      </c>
      <c r="S1468" s="11">
        <v>-75009.19</v>
      </c>
      <c r="T1468" s="6">
        <f t="shared" si="46"/>
        <v>-62513.257916666676</v>
      </c>
    </row>
    <row r="1469" spans="2:20" hidden="1" x14ac:dyDescent="0.2">
      <c r="B1469" t="s">
        <v>1700</v>
      </c>
      <c r="C1469" t="s">
        <v>1557</v>
      </c>
      <c r="D1469" t="s">
        <v>4</v>
      </c>
      <c r="E1469" t="s">
        <v>1701</v>
      </c>
      <c r="F1469" t="s">
        <v>3938</v>
      </c>
      <c r="G1469" s="11">
        <v>0</v>
      </c>
      <c r="H1469" s="11">
        <v>0</v>
      </c>
      <c r="I1469" s="11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1">
        <v>0</v>
      </c>
      <c r="R1469" s="11">
        <v>0</v>
      </c>
      <c r="S1469" s="11">
        <v>0</v>
      </c>
      <c r="T1469" s="6">
        <f t="shared" si="46"/>
        <v>0</v>
      </c>
    </row>
    <row r="1470" spans="2:20" hidden="1" x14ac:dyDescent="0.2">
      <c r="B1470" t="s">
        <v>1700</v>
      </c>
      <c r="C1470" t="s">
        <v>7</v>
      </c>
      <c r="D1470" t="s">
        <v>4</v>
      </c>
      <c r="E1470" t="s">
        <v>1701</v>
      </c>
      <c r="F1470" t="s">
        <v>3939</v>
      </c>
      <c r="G1470" s="11">
        <v>830050.41</v>
      </c>
      <c r="H1470" s="11">
        <v>-5977.81</v>
      </c>
      <c r="I1470" s="11">
        <v>-11955.62</v>
      </c>
      <c r="J1470" s="11">
        <v>-17933.43</v>
      </c>
      <c r="K1470" s="11">
        <v>-20411.240000000002</v>
      </c>
      <c r="L1470" s="11">
        <v>-26389.05</v>
      </c>
      <c r="M1470" s="11">
        <v>-32366.86</v>
      </c>
      <c r="N1470" s="11">
        <v>-38344.67</v>
      </c>
      <c r="O1470" s="11">
        <v>-44322.48</v>
      </c>
      <c r="P1470" s="11">
        <v>-50300.29</v>
      </c>
      <c r="Q1470" s="11">
        <v>-56278.1</v>
      </c>
      <c r="R1470" s="11">
        <v>-50005.91</v>
      </c>
      <c r="S1470" s="11">
        <v>-55983.72</v>
      </c>
      <c r="T1470" s="6">
        <f t="shared" si="46"/>
        <v>2728.9904166666724</v>
      </c>
    </row>
    <row r="1471" spans="2:20" hidden="1" x14ac:dyDescent="0.2">
      <c r="B1471" t="s">
        <v>1700</v>
      </c>
      <c r="C1471" t="s">
        <v>7</v>
      </c>
      <c r="D1471" t="s">
        <v>5</v>
      </c>
      <c r="E1471" t="s">
        <v>1701</v>
      </c>
      <c r="F1471" t="s">
        <v>3940</v>
      </c>
      <c r="G1471" s="11">
        <v>-1311651.32</v>
      </c>
      <c r="H1471" s="11">
        <v>-107195.18000000001</v>
      </c>
      <c r="I1471" s="11">
        <v>-272206.55</v>
      </c>
      <c r="J1471" s="11">
        <v>-450541.34</v>
      </c>
      <c r="K1471" s="11">
        <v>-598354.63</v>
      </c>
      <c r="L1471" s="11">
        <v>-737804.96</v>
      </c>
      <c r="M1471" s="11">
        <v>-863198.22</v>
      </c>
      <c r="N1471" s="11">
        <v>-953008.79</v>
      </c>
      <c r="O1471" s="11">
        <v>-1065420.0900000001</v>
      </c>
      <c r="P1471" s="11">
        <v>-1165903.1299999999</v>
      </c>
      <c r="Q1471" s="11">
        <v>-1254342.23</v>
      </c>
      <c r="R1471" s="11">
        <v>-1330780.51</v>
      </c>
      <c r="S1471" s="11">
        <v>-1382058.09</v>
      </c>
      <c r="T1471" s="6">
        <f t="shared" si="46"/>
        <v>-845467.52791666659</v>
      </c>
    </row>
    <row r="1472" spans="2:20" hidden="1" x14ac:dyDescent="0.2">
      <c r="B1472" t="s">
        <v>1700</v>
      </c>
      <c r="C1472" t="s">
        <v>7</v>
      </c>
      <c r="D1472" t="s">
        <v>6</v>
      </c>
      <c r="E1472" t="s">
        <v>1701</v>
      </c>
      <c r="F1472" t="s">
        <v>3941</v>
      </c>
      <c r="G1472" s="11">
        <v>-3093268.67</v>
      </c>
      <c r="H1472" s="11">
        <v>-133586.64000000001</v>
      </c>
      <c r="I1472" s="11">
        <v>-465545.44</v>
      </c>
      <c r="J1472" s="11">
        <v>-867368.34</v>
      </c>
      <c r="K1472" s="11">
        <v>-1216872.1100000001</v>
      </c>
      <c r="L1472" s="11">
        <v>-1536928.8900000001</v>
      </c>
      <c r="M1472" s="11">
        <v>-1825302.9500000002</v>
      </c>
      <c r="N1472" s="11">
        <v>-2065591.81</v>
      </c>
      <c r="O1472" s="11">
        <v>-2408301.35</v>
      </c>
      <c r="P1472" s="11">
        <v>-2614874.98</v>
      </c>
      <c r="Q1472" s="11">
        <v>-2873292.02</v>
      </c>
      <c r="R1472" s="11">
        <v>-3195722.92</v>
      </c>
      <c r="S1472" s="11">
        <v>-3358596.61</v>
      </c>
      <c r="T1472" s="6">
        <f t="shared" si="46"/>
        <v>-1869110.0075000001</v>
      </c>
    </row>
    <row r="1473" spans="2:20" hidden="1" x14ac:dyDescent="0.2">
      <c r="B1473" t="s">
        <v>1700</v>
      </c>
      <c r="C1473" t="s">
        <v>1558</v>
      </c>
      <c r="D1473" t="s">
        <v>4</v>
      </c>
      <c r="E1473" t="s">
        <v>1701</v>
      </c>
      <c r="F1473" t="s">
        <v>3942</v>
      </c>
      <c r="G1473" s="11">
        <v>-150633.03</v>
      </c>
      <c r="H1473" s="11">
        <v>33504.449999999997</v>
      </c>
      <c r="I1473" s="11">
        <v>-17073.46</v>
      </c>
      <c r="J1473" s="11">
        <v>-20534.16</v>
      </c>
      <c r="K1473" s="11">
        <v>-60864.56</v>
      </c>
      <c r="L1473" s="11">
        <v>-76603.73</v>
      </c>
      <c r="M1473" s="11">
        <v>-66025.36</v>
      </c>
      <c r="N1473" s="11">
        <v>-27082.04</v>
      </c>
      <c r="O1473" s="11">
        <v>-30634.68</v>
      </c>
      <c r="P1473" s="11">
        <v>99211.36</v>
      </c>
      <c r="Q1473" s="11">
        <v>46457.43</v>
      </c>
      <c r="R1473" s="11">
        <v>1694.18</v>
      </c>
      <c r="S1473" s="11">
        <v>-20115.2</v>
      </c>
      <c r="T1473" s="6">
        <f t="shared" si="46"/>
        <v>-16943.723750000005</v>
      </c>
    </row>
    <row r="1474" spans="2:20" hidden="1" x14ac:dyDescent="0.2">
      <c r="B1474" t="s">
        <v>1700</v>
      </c>
      <c r="C1474" t="s">
        <v>1558</v>
      </c>
      <c r="D1474" t="s">
        <v>10</v>
      </c>
      <c r="E1474" t="s">
        <v>1701</v>
      </c>
      <c r="F1474" t="s">
        <v>3943</v>
      </c>
      <c r="G1474" s="11">
        <v>-61096.93</v>
      </c>
      <c r="H1474" s="11">
        <v>14252.470000000001</v>
      </c>
      <c r="I1474" s="11">
        <v>-7262.89</v>
      </c>
      <c r="J1474" s="11">
        <v>-8735.0400000000009</v>
      </c>
      <c r="K1474" s="11">
        <v>-25891.200000000001</v>
      </c>
      <c r="L1474" s="11">
        <v>-32586.49</v>
      </c>
      <c r="M1474" s="11">
        <v>-28086.55</v>
      </c>
      <c r="N1474" s="11">
        <v>-11520.43</v>
      </c>
      <c r="O1474" s="11">
        <v>-13031.69</v>
      </c>
      <c r="P1474" s="11">
        <v>42203.57</v>
      </c>
      <c r="Q1474" s="11">
        <v>19762.55</v>
      </c>
      <c r="R1474" s="11">
        <v>720.69</v>
      </c>
      <c r="S1474" s="11">
        <v>-8556.81</v>
      </c>
      <c r="T1474" s="6">
        <f t="shared" si="46"/>
        <v>-7083.4900000000007</v>
      </c>
    </row>
    <row r="1475" spans="2:20" hidden="1" x14ac:dyDescent="0.2">
      <c r="B1475" t="s">
        <v>1700</v>
      </c>
      <c r="C1475" t="s">
        <v>1559</v>
      </c>
      <c r="D1475" t="s">
        <v>4</v>
      </c>
      <c r="E1475" t="s">
        <v>1701</v>
      </c>
      <c r="F1475" t="s">
        <v>3944</v>
      </c>
      <c r="G1475" s="11">
        <v>0</v>
      </c>
      <c r="H1475" s="11">
        <v>0</v>
      </c>
      <c r="I1475" s="11">
        <v>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  <c r="S1475" s="11">
        <v>0</v>
      </c>
      <c r="T1475" s="6">
        <f t="shared" si="46"/>
        <v>0</v>
      </c>
    </row>
    <row r="1476" spans="2:20" hidden="1" x14ac:dyDescent="0.2">
      <c r="B1476" t="s">
        <v>1700</v>
      </c>
      <c r="C1476" t="s">
        <v>9</v>
      </c>
      <c r="D1476" t="s">
        <v>4</v>
      </c>
      <c r="E1476" t="s">
        <v>1701</v>
      </c>
      <c r="F1476" t="s">
        <v>3945</v>
      </c>
      <c r="G1476" s="11">
        <v>-5406.34</v>
      </c>
      <c r="H1476" s="11">
        <v>5406.34</v>
      </c>
      <c r="I1476" s="11">
        <v>5406.34</v>
      </c>
      <c r="J1476" s="11">
        <v>110406.34</v>
      </c>
      <c r="K1476" s="11">
        <v>110406.34</v>
      </c>
      <c r="L1476" s="11">
        <v>84156.34</v>
      </c>
      <c r="M1476" s="11">
        <v>71556.34</v>
      </c>
      <c r="N1476" s="11">
        <v>66656.34</v>
      </c>
      <c r="O1476" s="11">
        <v>33406.340000000004</v>
      </c>
      <c r="P1476" s="11">
        <v>33406.340000000004</v>
      </c>
      <c r="Q1476" s="11">
        <v>33406.340000000004</v>
      </c>
      <c r="R1476" s="11">
        <v>42156.340000000004</v>
      </c>
      <c r="S1476" s="11">
        <v>145406.34</v>
      </c>
      <c r="T1476" s="6">
        <f t="shared" si="46"/>
        <v>55530.811666666654</v>
      </c>
    </row>
    <row r="1477" spans="2:20" hidden="1" x14ac:dyDescent="0.2">
      <c r="B1477" t="s">
        <v>1700</v>
      </c>
      <c r="C1477" t="s">
        <v>9</v>
      </c>
      <c r="D1477" t="s">
        <v>10</v>
      </c>
      <c r="E1477" t="s">
        <v>1701</v>
      </c>
      <c r="F1477" t="s">
        <v>3946</v>
      </c>
      <c r="G1477" s="11">
        <v>0</v>
      </c>
      <c r="H1477" s="11">
        <v>0</v>
      </c>
      <c r="I1477" s="11">
        <v>0</v>
      </c>
      <c r="J1477" s="11">
        <v>0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0</v>
      </c>
      <c r="Q1477" s="11">
        <v>0</v>
      </c>
      <c r="R1477" s="11">
        <v>0</v>
      </c>
      <c r="S1477" s="11">
        <v>0</v>
      </c>
      <c r="T1477" s="6">
        <f t="shared" si="46"/>
        <v>0</v>
      </c>
    </row>
    <row r="1478" spans="2:20" hidden="1" x14ac:dyDescent="0.2">
      <c r="B1478" t="s">
        <v>1700</v>
      </c>
      <c r="C1478" t="s">
        <v>9</v>
      </c>
      <c r="D1478" t="s">
        <v>5</v>
      </c>
      <c r="E1478" t="s">
        <v>1701</v>
      </c>
      <c r="F1478" t="s">
        <v>3947</v>
      </c>
      <c r="G1478" s="11">
        <v>73122.350000000006</v>
      </c>
      <c r="H1478" s="11">
        <v>0</v>
      </c>
      <c r="I1478" s="11">
        <v>0</v>
      </c>
      <c r="J1478" s="11">
        <v>0</v>
      </c>
      <c r="K1478" s="11">
        <v>0</v>
      </c>
      <c r="L1478" s="11">
        <v>0</v>
      </c>
      <c r="M1478" s="11">
        <v>0</v>
      </c>
      <c r="N1478" s="11">
        <v>0</v>
      </c>
      <c r="O1478" s="11">
        <v>0</v>
      </c>
      <c r="P1478" s="11">
        <v>0</v>
      </c>
      <c r="Q1478" s="11">
        <v>0</v>
      </c>
      <c r="R1478" s="11">
        <v>0</v>
      </c>
      <c r="S1478" s="11">
        <v>0</v>
      </c>
      <c r="T1478" s="6">
        <f t="shared" si="46"/>
        <v>3046.7645833333336</v>
      </c>
    </row>
    <row r="1479" spans="2:20" hidden="1" x14ac:dyDescent="0.2">
      <c r="B1479" t="s">
        <v>1700</v>
      </c>
      <c r="C1479" t="s">
        <v>9</v>
      </c>
      <c r="D1479" t="s">
        <v>12</v>
      </c>
      <c r="E1479" t="s">
        <v>1701</v>
      </c>
      <c r="F1479" t="s">
        <v>3948</v>
      </c>
      <c r="G1479" s="11">
        <v>-54582.5</v>
      </c>
      <c r="H1479" s="11">
        <v>0</v>
      </c>
      <c r="I1479" s="11">
        <v>0</v>
      </c>
      <c r="J1479" s="11">
        <v>0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  <c r="Q1479" s="11">
        <v>0</v>
      </c>
      <c r="R1479" s="11">
        <v>0</v>
      </c>
      <c r="S1479" s="11">
        <v>0</v>
      </c>
      <c r="T1479" s="6">
        <f t="shared" si="46"/>
        <v>-2274.2708333333335</v>
      </c>
    </row>
    <row r="1480" spans="2:20" hidden="1" x14ac:dyDescent="0.2">
      <c r="B1480" t="s">
        <v>1700</v>
      </c>
      <c r="C1480" t="s">
        <v>9</v>
      </c>
      <c r="D1480" t="s">
        <v>6</v>
      </c>
      <c r="E1480" t="s">
        <v>1701</v>
      </c>
      <c r="F1480" t="s">
        <v>3949</v>
      </c>
      <c r="G1480" s="11">
        <v>94549.35</v>
      </c>
      <c r="H1480" s="11">
        <v>-33778.15</v>
      </c>
      <c r="I1480" s="11">
        <v>32588.850000000002</v>
      </c>
      <c r="J1480" s="11">
        <v>71128.75</v>
      </c>
      <c r="K1480" s="11">
        <v>110606.65000000001</v>
      </c>
      <c r="L1480" s="11">
        <v>162178.80000000002</v>
      </c>
      <c r="M1480" s="11">
        <v>181457.85</v>
      </c>
      <c r="N1480" s="11">
        <v>189953.05000000002</v>
      </c>
      <c r="O1480" s="11">
        <v>187185.25</v>
      </c>
      <c r="P1480" s="11">
        <v>175759.15</v>
      </c>
      <c r="Q1480" s="11">
        <v>105519.05</v>
      </c>
      <c r="R1480" s="11">
        <v>28892.15</v>
      </c>
      <c r="S1480" s="11">
        <v>-15772.050000000001</v>
      </c>
      <c r="T1480" s="6">
        <f t="shared" si="46"/>
        <v>104240.00416666665</v>
      </c>
    </row>
    <row r="1481" spans="2:20" hidden="1" x14ac:dyDescent="0.2">
      <c r="B1481" t="s">
        <v>1700</v>
      </c>
      <c r="C1481" t="s">
        <v>13</v>
      </c>
      <c r="D1481" t="s">
        <v>13</v>
      </c>
      <c r="E1481" t="s">
        <v>1701</v>
      </c>
      <c r="F1481" t="s">
        <v>3950</v>
      </c>
      <c r="G1481" s="11">
        <v>-0.02</v>
      </c>
      <c r="H1481" s="11">
        <v>0</v>
      </c>
      <c r="I1481" s="11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0</v>
      </c>
      <c r="P1481" s="11">
        <v>0</v>
      </c>
      <c r="Q1481" s="11">
        <v>0</v>
      </c>
      <c r="R1481" s="11">
        <v>0</v>
      </c>
      <c r="S1481" s="11">
        <v>0</v>
      </c>
      <c r="T1481" s="6">
        <f t="shared" si="46"/>
        <v>-8.3333333333333339E-4</v>
      </c>
    </row>
    <row r="1482" spans="2:20" hidden="1" x14ac:dyDescent="0.2">
      <c r="B1482" t="s">
        <v>1702</v>
      </c>
      <c r="C1482" t="s">
        <v>13</v>
      </c>
      <c r="D1482" t="s">
        <v>13</v>
      </c>
      <c r="E1482" t="s">
        <v>1703</v>
      </c>
      <c r="F1482" t="s">
        <v>3951</v>
      </c>
      <c r="G1482" s="11">
        <v>-5190742.26</v>
      </c>
      <c r="H1482" s="11">
        <v>-454984.91000000003</v>
      </c>
      <c r="I1482" s="11">
        <v>-912890.01</v>
      </c>
      <c r="J1482" s="11">
        <v>-1372441.03</v>
      </c>
      <c r="K1482" s="11">
        <v>-1836363.6800000002</v>
      </c>
      <c r="L1482" s="11">
        <v>-2301923.0499999998</v>
      </c>
      <c r="M1482" s="11">
        <v>-2766127.67</v>
      </c>
      <c r="N1482" s="11">
        <v>-3231344.75</v>
      </c>
      <c r="O1482" s="11">
        <v>-3706343.29</v>
      </c>
      <c r="P1482" s="11">
        <v>-4184470.5</v>
      </c>
      <c r="Q1482" s="11">
        <v>-4665728.2699999996</v>
      </c>
      <c r="R1482" s="11">
        <v>-5150125.57</v>
      </c>
      <c r="S1482" s="11">
        <v>-5632030.9299999997</v>
      </c>
      <c r="T1482" s="6">
        <f t="shared" si="46"/>
        <v>-2999510.7770833336</v>
      </c>
    </row>
    <row r="1483" spans="2:20" hidden="1" x14ac:dyDescent="0.2">
      <c r="B1483" t="s">
        <v>1704</v>
      </c>
      <c r="C1483" t="s">
        <v>7</v>
      </c>
      <c r="D1483" t="s">
        <v>4</v>
      </c>
      <c r="E1483" t="s">
        <v>1705</v>
      </c>
      <c r="F1483" t="s">
        <v>3952</v>
      </c>
      <c r="G1483" s="11">
        <v>2115166</v>
      </c>
      <c r="H1483" s="11">
        <v>-18450</v>
      </c>
      <c r="I1483" s="11">
        <v>-36900</v>
      </c>
      <c r="J1483" s="11">
        <v>-55350</v>
      </c>
      <c r="K1483" s="11">
        <v>-73800</v>
      </c>
      <c r="L1483" s="11">
        <v>-92250</v>
      </c>
      <c r="M1483" s="11">
        <v>-110700</v>
      </c>
      <c r="N1483" s="11">
        <v>-129150</v>
      </c>
      <c r="O1483" s="11">
        <v>-147600</v>
      </c>
      <c r="P1483" s="11">
        <v>-161819</v>
      </c>
      <c r="Q1483" s="11">
        <v>-179787</v>
      </c>
      <c r="R1483" s="11">
        <v>-197755</v>
      </c>
      <c r="S1483" s="11">
        <v>-199113</v>
      </c>
      <c r="T1483" s="6">
        <f t="shared" si="46"/>
        <v>-20461.208333333332</v>
      </c>
    </row>
    <row r="1484" spans="2:20" hidden="1" x14ac:dyDescent="0.2">
      <c r="B1484" t="s">
        <v>1704</v>
      </c>
      <c r="C1484" t="s">
        <v>7</v>
      </c>
      <c r="D1484" t="s">
        <v>6</v>
      </c>
      <c r="E1484" t="s">
        <v>1705</v>
      </c>
      <c r="F1484" t="s">
        <v>3953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v>0</v>
      </c>
      <c r="R1484" s="11">
        <v>0</v>
      </c>
      <c r="S1484" s="11">
        <v>0</v>
      </c>
      <c r="T1484" s="6">
        <f t="shared" si="46"/>
        <v>0</v>
      </c>
    </row>
    <row r="1485" spans="2:20" hidden="1" x14ac:dyDescent="0.2">
      <c r="B1485" t="s">
        <v>1704</v>
      </c>
      <c r="C1485" t="s">
        <v>9</v>
      </c>
      <c r="D1485" t="s">
        <v>5</v>
      </c>
      <c r="E1485" t="s">
        <v>1705</v>
      </c>
      <c r="F1485" t="s">
        <v>3954</v>
      </c>
      <c r="G1485" s="11">
        <v>-16728</v>
      </c>
      <c r="H1485" s="11">
        <v>-1333</v>
      </c>
      <c r="I1485" s="11">
        <v>-2666</v>
      </c>
      <c r="J1485" s="11">
        <v>-3999</v>
      </c>
      <c r="K1485" s="11">
        <v>-5332</v>
      </c>
      <c r="L1485" s="11">
        <v>-6665</v>
      </c>
      <c r="M1485" s="11">
        <v>-7998</v>
      </c>
      <c r="N1485" s="11">
        <v>-9331</v>
      </c>
      <c r="O1485" s="11">
        <v>-10664</v>
      </c>
      <c r="P1485" s="11">
        <v>-11997</v>
      </c>
      <c r="Q1485" s="11">
        <v>-13330</v>
      </c>
      <c r="R1485" s="11">
        <v>-14663</v>
      </c>
      <c r="S1485" s="11">
        <v>-15996</v>
      </c>
      <c r="T1485" s="6">
        <f t="shared" si="46"/>
        <v>-8695</v>
      </c>
    </row>
    <row r="1486" spans="2:20" hidden="1" x14ac:dyDescent="0.2">
      <c r="B1486" t="s">
        <v>1704</v>
      </c>
      <c r="C1486" t="s">
        <v>9</v>
      </c>
      <c r="D1486" t="s">
        <v>6</v>
      </c>
      <c r="E1486" t="s">
        <v>1705</v>
      </c>
      <c r="F1486" t="s">
        <v>3955</v>
      </c>
      <c r="G1486" s="11">
        <v>-25332</v>
      </c>
      <c r="H1486" s="11">
        <v>-1980</v>
      </c>
      <c r="I1486" s="11">
        <v>-3960</v>
      </c>
      <c r="J1486" s="11">
        <v>-5940</v>
      </c>
      <c r="K1486" s="11">
        <v>-7920</v>
      </c>
      <c r="L1486" s="11">
        <v>-9900</v>
      </c>
      <c r="M1486" s="11">
        <v>-11880</v>
      </c>
      <c r="N1486" s="11">
        <v>-13860</v>
      </c>
      <c r="O1486" s="11">
        <v>-15840</v>
      </c>
      <c r="P1486" s="11">
        <v>-17820</v>
      </c>
      <c r="Q1486" s="11">
        <v>-19800</v>
      </c>
      <c r="R1486" s="11">
        <v>-21780</v>
      </c>
      <c r="S1486" s="11">
        <v>-23760</v>
      </c>
      <c r="T1486" s="6">
        <f t="shared" si="46"/>
        <v>-12935.5</v>
      </c>
    </row>
    <row r="1487" spans="2:20" hidden="1" x14ac:dyDescent="0.2">
      <c r="B1487" t="s">
        <v>1706</v>
      </c>
      <c r="C1487" t="s">
        <v>13</v>
      </c>
      <c r="D1487" t="s">
        <v>13</v>
      </c>
      <c r="E1487" t="s">
        <v>1707</v>
      </c>
      <c r="F1487" t="s">
        <v>3956</v>
      </c>
      <c r="G1487" s="11">
        <v>0</v>
      </c>
      <c r="H1487" s="11">
        <v>0</v>
      </c>
      <c r="I1487" s="11">
        <v>0</v>
      </c>
      <c r="J1487" s="11">
        <v>0</v>
      </c>
      <c r="K1487" s="11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1">
        <v>0</v>
      </c>
      <c r="R1487" s="11">
        <v>0</v>
      </c>
      <c r="S1487" s="11">
        <v>0</v>
      </c>
      <c r="T1487" s="6">
        <f t="shared" si="46"/>
        <v>0</v>
      </c>
    </row>
    <row r="1488" spans="2:20" hidden="1" x14ac:dyDescent="0.2">
      <c r="B1488" t="s">
        <v>1708</v>
      </c>
      <c r="C1488" t="s">
        <v>13</v>
      </c>
      <c r="D1488" t="s">
        <v>13</v>
      </c>
      <c r="E1488" t="s">
        <v>1709</v>
      </c>
      <c r="F1488" t="s">
        <v>3957</v>
      </c>
      <c r="G1488" s="11">
        <v>235.86</v>
      </c>
      <c r="H1488" s="11">
        <v>161.21</v>
      </c>
      <c r="I1488" s="11">
        <v>161.21</v>
      </c>
      <c r="J1488" s="11">
        <v>161.21</v>
      </c>
      <c r="K1488" s="11">
        <v>161.21</v>
      </c>
      <c r="L1488" s="11">
        <v>219.36</v>
      </c>
      <c r="M1488" s="11">
        <v>219.36</v>
      </c>
      <c r="N1488" s="11">
        <v>1724.49</v>
      </c>
      <c r="O1488" s="11">
        <v>3313.77</v>
      </c>
      <c r="P1488" s="11">
        <v>4399.17</v>
      </c>
      <c r="Q1488" s="11">
        <v>7754.24</v>
      </c>
      <c r="R1488" s="11">
        <v>8714.56</v>
      </c>
      <c r="S1488" s="11">
        <v>13171.81</v>
      </c>
      <c r="T1488" s="6">
        <f t="shared" si="46"/>
        <v>2807.8020833333335</v>
      </c>
    </row>
    <row r="1489" spans="2:20" hidden="1" x14ac:dyDescent="0.2">
      <c r="B1489" t="s">
        <v>1710</v>
      </c>
      <c r="C1489" t="s">
        <v>7</v>
      </c>
      <c r="D1489" t="s">
        <v>4</v>
      </c>
      <c r="E1489" t="s">
        <v>1711</v>
      </c>
      <c r="F1489" t="s">
        <v>3958</v>
      </c>
      <c r="G1489" s="11">
        <v>0</v>
      </c>
      <c r="H1489" s="11">
        <v>0</v>
      </c>
      <c r="I1489" s="11">
        <v>0</v>
      </c>
      <c r="J1489" s="11">
        <v>0</v>
      </c>
      <c r="K1489" s="11">
        <v>0</v>
      </c>
      <c r="L1489" s="11">
        <v>0</v>
      </c>
      <c r="M1489" s="11">
        <v>0</v>
      </c>
      <c r="N1489" s="11">
        <v>0</v>
      </c>
      <c r="O1489" s="11">
        <v>0</v>
      </c>
      <c r="P1489" s="11">
        <v>0</v>
      </c>
      <c r="Q1489" s="11">
        <v>0</v>
      </c>
      <c r="R1489" s="11">
        <v>0</v>
      </c>
      <c r="S1489" s="11">
        <v>0</v>
      </c>
      <c r="T1489" s="6">
        <f t="shared" si="46"/>
        <v>0</v>
      </c>
    </row>
    <row r="1490" spans="2:20" hidden="1" x14ac:dyDescent="0.2">
      <c r="B1490" t="s">
        <v>1710</v>
      </c>
      <c r="C1490" t="s">
        <v>13</v>
      </c>
      <c r="D1490" t="s">
        <v>13</v>
      </c>
      <c r="E1490" t="s">
        <v>1711</v>
      </c>
      <c r="F1490" t="s">
        <v>3959</v>
      </c>
      <c r="G1490" s="11">
        <v>4893387.78</v>
      </c>
      <c r="H1490" s="11">
        <v>442605.27</v>
      </c>
      <c r="I1490" s="11">
        <v>1151057.19</v>
      </c>
      <c r="J1490" s="11">
        <v>1789586.65</v>
      </c>
      <c r="K1490" s="11">
        <v>2240248.21</v>
      </c>
      <c r="L1490" s="11">
        <v>2871225.42</v>
      </c>
      <c r="M1490" s="11">
        <v>3501200.2800000003</v>
      </c>
      <c r="N1490" s="11">
        <v>4086440.38</v>
      </c>
      <c r="O1490" s="11">
        <v>4669846.22</v>
      </c>
      <c r="P1490" s="11">
        <v>5599314.5</v>
      </c>
      <c r="Q1490" s="11">
        <v>6214399.0700000003</v>
      </c>
      <c r="R1490" s="11">
        <v>6844006.2800000003</v>
      </c>
      <c r="S1490" s="11">
        <v>7387589.21</v>
      </c>
      <c r="T1490" s="6">
        <f t="shared" si="46"/>
        <v>3795868.1637499998</v>
      </c>
    </row>
    <row r="1491" spans="2:20" hidden="1" x14ac:dyDescent="0.2">
      <c r="B1491" t="s">
        <v>1712</v>
      </c>
      <c r="C1491" t="s">
        <v>13</v>
      </c>
      <c r="D1491" t="s">
        <v>13</v>
      </c>
      <c r="E1491" t="s">
        <v>1713</v>
      </c>
      <c r="F1491" t="s">
        <v>3960</v>
      </c>
      <c r="G1491" s="11">
        <v>3518443.94</v>
      </c>
      <c r="H1491" s="11">
        <v>130084.98</v>
      </c>
      <c r="I1491" s="11">
        <v>259570.87</v>
      </c>
      <c r="J1491" s="11">
        <v>760842.18</v>
      </c>
      <c r="K1491" s="11">
        <v>936123.84</v>
      </c>
      <c r="L1491" s="11">
        <v>1301064.51</v>
      </c>
      <c r="M1491" s="11">
        <v>1559990.38</v>
      </c>
      <c r="N1491" s="11">
        <v>1779787.05</v>
      </c>
      <c r="O1491" s="11">
        <v>2057859.88</v>
      </c>
      <c r="P1491" s="11">
        <v>2300304.2000000002</v>
      </c>
      <c r="Q1491" s="11">
        <v>2633225.7999999998</v>
      </c>
      <c r="R1491" s="11">
        <v>2963423.52</v>
      </c>
      <c r="S1491" s="11">
        <v>3253164.12</v>
      </c>
      <c r="T1491" s="6">
        <f t="shared" si="46"/>
        <v>1672340.1033333335</v>
      </c>
    </row>
    <row r="1492" spans="2:20" hidden="1" x14ac:dyDescent="0.2">
      <c r="B1492" t="s">
        <v>1714</v>
      </c>
      <c r="C1492" t="s">
        <v>13</v>
      </c>
      <c r="D1492" t="s">
        <v>13</v>
      </c>
      <c r="E1492" t="s">
        <v>1715</v>
      </c>
      <c r="F1492" t="s">
        <v>3961</v>
      </c>
      <c r="G1492" s="11">
        <v>4027.55</v>
      </c>
      <c r="H1492" s="11">
        <v>336.3</v>
      </c>
      <c r="I1492" s="11">
        <v>672.6</v>
      </c>
      <c r="J1492" s="11">
        <v>1008.9</v>
      </c>
      <c r="K1492" s="11">
        <v>1345.2</v>
      </c>
      <c r="L1492" s="11">
        <v>1681.5</v>
      </c>
      <c r="M1492" s="11">
        <v>2017.8</v>
      </c>
      <c r="N1492" s="11">
        <v>2354.1</v>
      </c>
      <c r="O1492" s="11">
        <v>2690.4</v>
      </c>
      <c r="P1492" s="11">
        <v>3026.7000000000003</v>
      </c>
      <c r="Q1492" s="11">
        <v>3363</v>
      </c>
      <c r="R1492" s="11">
        <v>3699.3</v>
      </c>
      <c r="S1492" s="11">
        <v>4035.6</v>
      </c>
      <c r="T1492" s="6">
        <f t="shared" si="46"/>
        <v>2185.6145833333335</v>
      </c>
    </row>
    <row r="1493" spans="2:20" hidden="1" x14ac:dyDescent="0.2">
      <c r="B1493" t="s">
        <v>1716</v>
      </c>
      <c r="C1493" t="s">
        <v>1717</v>
      </c>
      <c r="D1493" t="s">
        <v>13</v>
      </c>
      <c r="E1493" t="s">
        <v>1718</v>
      </c>
      <c r="F1493" t="s">
        <v>3962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v>0</v>
      </c>
      <c r="M1493" s="11">
        <v>0</v>
      </c>
      <c r="N1493" s="11">
        <v>0</v>
      </c>
      <c r="O1493" s="11">
        <v>0</v>
      </c>
      <c r="P1493" s="11">
        <v>0</v>
      </c>
      <c r="Q1493" s="11">
        <v>0</v>
      </c>
      <c r="R1493" s="11">
        <v>0</v>
      </c>
      <c r="S1493" s="11">
        <v>0</v>
      </c>
      <c r="T1493" s="6">
        <f t="shared" si="46"/>
        <v>0</v>
      </c>
    </row>
    <row r="1494" spans="2:20" hidden="1" x14ac:dyDescent="0.2">
      <c r="B1494" t="s">
        <v>1716</v>
      </c>
      <c r="C1494" t="s">
        <v>13</v>
      </c>
      <c r="D1494" t="s">
        <v>13</v>
      </c>
      <c r="E1494" t="s">
        <v>1718</v>
      </c>
      <c r="F1494" t="s">
        <v>3963</v>
      </c>
      <c r="G1494" s="11">
        <v>2749.03</v>
      </c>
      <c r="H1494" s="11">
        <v>241.25</v>
      </c>
      <c r="I1494" s="11">
        <v>482.5</v>
      </c>
      <c r="J1494" s="11">
        <v>723.75</v>
      </c>
      <c r="K1494" s="11">
        <v>965</v>
      </c>
      <c r="L1494" s="11">
        <v>1206.25</v>
      </c>
      <c r="M1494" s="11">
        <v>1447.5</v>
      </c>
      <c r="N1494" s="11">
        <v>1769.28</v>
      </c>
      <c r="O1494" s="11">
        <v>2171.58</v>
      </c>
      <c r="P1494" s="11">
        <v>2573.88</v>
      </c>
      <c r="Q1494" s="11">
        <v>2976.18</v>
      </c>
      <c r="R1494" s="11">
        <v>3378.48</v>
      </c>
      <c r="S1494" s="11">
        <v>3699.28</v>
      </c>
      <c r="T1494" s="6">
        <f t="shared" si="46"/>
        <v>1763.3170833333334</v>
      </c>
    </row>
    <row r="1495" spans="2:20" hidden="1" x14ac:dyDescent="0.2">
      <c r="B1495" t="s">
        <v>1719</v>
      </c>
      <c r="C1495" t="s">
        <v>13</v>
      </c>
      <c r="D1495" t="s">
        <v>13</v>
      </c>
      <c r="E1495" t="s">
        <v>1720</v>
      </c>
      <c r="F1495" t="s">
        <v>3964</v>
      </c>
      <c r="G1495" s="11">
        <v>0</v>
      </c>
      <c r="H1495" s="11">
        <v>0</v>
      </c>
      <c r="I1495" s="11">
        <v>0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v>0</v>
      </c>
      <c r="R1495" s="11">
        <v>0</v>
      </c>
      <c r="S1495" s="11">
        <v>0</v>
      </c>
      <c r="T1495" s="6">
        <f t="shared" si="46"/>
        <v>0</v>
      </c>
    </row>
    <row r="1496" spans="2:20" hidden="1" x14ac:dyDescent="0.2">
      <c r="B1496" t="s">
        <v>1721</v>
      </c>
      <c r="C1496" t="s">
        <v>13</v>
      </c>
      <c r="D1496" t="s">
        <v>13</v>
      </c>
      <c r="E1496" t="s">
        <v>1722</v>
      </c>
      <c r="F1496" t="s">
        <v>3965</v>
      </c>
      <c r="G1496" s="11">
        <v>0</v>
      </c>
      <c r="H1496" s="11">
        <v>0</v>
      </c>
      <c r="I1496" s="11">
        <v>0</v>
      </c>
      <c r="J1496" s="11">
        <v>0</v>
      </c>
      <c r="K1496" s="11">
        <v>0</v>
      </c>
      <c r="L1496" s="11">
        <v>0</v>
      </c>
      <c r="M1496" s="11">
        <v>0</v>
      </c>
      <c r="N1496" s="11">
        <v>0</v>
      </c>
      <c r="O1496" s="11">
        <v>0</v>
      </c>
      <c r="P1496" s="11">
        <v>0</v>
      </c>
      <c r="Q1496" s="11">
        <v>0</v>
      </c>
      <c r="R1496" s="11">
        <v>0</v>
      </c>
      <c r="S1496" s="11">
        <v>0</v>
      </c>
      <c r="T1496" s="6">
        <f t="shared" si="46"/>
        <v>0</v>
      </c>
    </row>
    <row r="1497" spans="2:20" hidden="1" x14ac:dyDescent="0.2">
      <c r="B1497" t="s">
        <v>1723</v>
      </c>
      <c r="C1497" t="s">
        <v>13</v>
      </c>
      <c r="D1497" t="s">
        <v>13</v>
      </c>
      <c r="E1497" t="s">
        <v>1724</v>
      </c>
      <c r="F1497" t="s">
        <v>3966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0</v>
      </c>
      <c r="M1497" s="11">
        <v>0</v>
      </c>
      <c r="N1497" s="11">
        <v>0</v>
      </c>
      <c r="O1497" s="11">
        <v>0</v>
      </c>
      <c r="P1497" s="11">
        <v>0</v>
      </c>
      <c r="Q1497" s="11">
        <v>0</v>
      </c>
      <c r="R1497" s="11">
        <v>0</v>
      </c>
      <c r="S1497" s="11">
        <v>0</v>
      </c>
      <c r="T1497" s="6">
        <f t="shared" si="46"/>
        <v>0</v>
      </c>
    </row>
    <row r="1498" spans="2:20" hidden="1" x14ac:dyDescent="0.2">
      <c r="B1498" t="s">
        <v>1725</v>
      </c>
      <c r="C1498" t="s">
        <v>13</v>
      </c>
      <c r="D1498" t="s">
        <v>13</v>
      </c>
      <c r="E1498" t="s">
        <v>1726</v>
      </c>
      <c r="F1498" t="s">
        <v>3967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v>0</v>
      </c>
      <c r="R1498" s="11">
        <v>0</v>
      </c>
      <c r="S1498" s="11">
        <v>0</v>
      </c>
      <c r="T1498" s="6">
        <f t="shared" si="46"/>
        <v>0</v>
      </c>
    </row>
    <row r="1499" spans="2:20" hidden="1" x14ac:dyDescent="0.2">
      <c r="B1499" t="s">
        <v>1727</v>
      </c>
      <c r="C1499" t="s">
        <v>9</v>
      </c>
      <c r="D1499" t="s">
        <v>5</v>
      </c>
      <c r="E1499" t="s">
        <v>1728</v>
      </c>
      <c r="F1499" t="s">
        <v>3968</v>
      </c>
      <c r="G1499" s="11">
        <v>0</v>
      </c>
      <c r="H1499" s="11">
        <v>0</v>
      </c>
      <c r="I1499" s="11">
        <v>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0</v>
      </c>
      <c r="S1499" s="11">
        <v>0</v>
      </c>
      <c r="T1499" s="6">
        <f t="shared" si="46"/>
        <v>0</v>
      </c>
    </row>
    <row r="1500" spans="2:20" hidden="1" x14ac:dyDescent="0.2">
      <c r="B1500" t="s">
        <v>1727</v>
      </c>
      <c r="C1500" t="s">
        <v>13</v>
      </c>
      <c r="D1500" t="s">
        <v>13</v>
      </c>
      <c r="E1500" t="s">
        <v>1728</v>
      </c>
      <c r="F1500" t="s">
        <v>3969</v>
      </c>
      <c r="G1500" s="11">
        <v>858821.70000000007</v>
      </c>
      <c r="H1500" s="11">
        <v>21637.600000000002</v>
      </c>
      <c r="I1500" s="11">
        <v>34804.32</v>
      </c>
      <c r="J1500" s="11">
        <v>93731.78</v>
      </c>
      <c r="K1500" s="11">
        <v>105687.54000000001</v>
      </c>
      <c r="L1500" s="11">
        <v>120202.32</v>
      </c>
      <c r="M1500" s="11">
        <v>133297.48000000001</v>
      </c>
      <c r="N1500" s="11">
        <v>145978.34</v>
      </c>
      <c r="O1500" s="11">
        <v>158071.94</v>
      </c>
      <c r="P1500" s="11">
        <v>172510.6</v>
      </c>
      <c r="Q1500" s="11">
        <v>187499.65</v>
      </c>
      <c r="R1500" s="11">
        <v>199318.98</v>
      </c>
      <c r="S1500" s="11">
        <f>736824.63+521101.89</f>
        <v>1257926.52</v>
      </c>
      <c r="T1500" s="6">
        <f t="shared" si="46"/>
        <v>202592.88833333334</v>
      </c>
    </row>
    <row r="1501" spans="2:20" hidden="1" x14ac:dyDescent="0.2">
      <c r="B1501" t="s">
        <v>1729</v>
      </c>
      <c r="C1501" t="s">
        <v>13</v>
      </c>
      <c r="D1501" t="s">
        <v>13</v>
      </c>
      <c r="E1501" t="s">
        <v>1730</v>
      </c>
      <c r="F1501" t="s">
        <v>3970</v>
      </c>
      <c r="G1501" s="11">
        <v>0</v>
      </c>
      <c r="H1501" s="11">
        <v>0</v>
      </c>
      <c r="I1501" s="11">
        <v>0</v>
      </c>
      <c r="J1501" s="11">
        <v>0</v>
      </c>
      <c r="K1501" s="11">
        <v>0</v>
      </c>
      <c r="L1501" s="11">
        <v>0</v>
      </c>
      <c r="M1501" s="11">
        <v>0</v>
      </c>
      <c r="N1501" s="11">
        <v>0</v>
      </c>
      <c r="O1501" s="11">
        <v>0</v>
      </c>
      <c r="P1501" s="11">
        <v>0</v>
      </c>
      <c r="Q1501" s="11">
        <v>0</v>
      </c>
      <c r="R1501" s="11">
        <v>0</v>
      </c>
      <c r="S1501" s="11">
        <v>0</v>
      </c>
      <c r="T1501" s="6">
        <f t="shared" si="46"/>
        <v>0</v>
      </c>
    </row>
    <row r="1502" spans="2:20" hidden="1" x14ac:dyDescent="0.2">
      <c r="B1502" t="s">
        <v>1731</v>
      </c>
      <c r="C1502" t="s">
        <v>13</v>
      </c>
      <c r="D1502" t="s">
        <v>13</v>
      </c>
      <c r="E1502" t="s">
        <v>1732</v>
      </c>
      <c r="F1502" t="s">
        <v>3971</v>
      </c>
      <c r="G1502" s="11">
        <v>1482699.22</v>
      </c>
      <c r="H1502" s="11">
        <v>151201.99</v>
      </c>
      <c r="I1502" s="11">
        <v>242662.29</v>
      </c>
      <c r="J1502" s="11">
        <v>370014.09</v>
      </c>
      <c r="K1502" s="11">
        <v>396177.75</v>
      </c>
      <c r="L1502" s="11">
        <v>492738.58</v>
      </c>
      <c r="M1502" s="11">
        <v>583997.05000000005</v>
      </c>
      <c r="N1502" s="11">
        <v>655675.82999999996</v>
      </c>
      <c r="O1502" s="11">
        <v>703993.9</v>
      </c>
      <c r="P1502" s="11">
        <v>709274.21</v>
      </c>
      <c r="Q1502" s="11">
        <v>861471.20000000007</v>
      </c>
      <c r="R1502" s="11">
        <v>883523.14</v>
      </c>
      <c r="S1502" s="11">
        <v>991189.54</v>
      </c>
      <c r="T1502" s="6">
        <f t="shared" si="46"/>
        <v>607306.20083333331</v>
      </c>
    </row>
    <row r="1503" spans="2:20" hidden="1" x14ac:dyDescent="0.2">
      <c r="B1503" t="s">
        <v>1733</v>
      </c>
      <c r="C1503" t="s">
        <v>13</v>
      </c>
      <c r="D1503" t="s">
        <v>13</v>
      </c>
      <c r="E1503" t="s">
        <v>1734</v>
      </c>
      <c r="F1503" t="s">
        <v>3972</v>
      </c>
      <c r="G1503" s="11">
        <v>-1710767.7000000002</v>
      </c>
      <c r="H1503" s="11">
        <v>-250015.61000000002</v>
      </c>
      <c r="I1503" s="11">
        <v>-208238.18</v>
      </c>
      <c r="J1503" s="11">
        <v>-1180658.45</v>
      </c>
      <c r="K1503" s="11">
        <v>-1499580.78</v>
      </c>
      <c r="L1503" s="11">
        <v>-2023633.57</v>
      </c>
      <c r="M1503" s="11">
        <v>-2668053.31</v>
      </c>
      <c r="N1503" s="11">
        <v>-3524672.69</v>
      </c>
      <c r="O1503" s="11">
        <v>-5234117.95</v>
      </c>
      <c r="P1503" s="11">
        <v>-5695057.8300000001</v>
      </c>
      <c r="Q1503" s="11">
        <v>-6067201.3499999996</v>
      </c>
      <c r="R1503" s="11">
        <v>-6317624.3499999996</v>
      </c>
      <c r="S1503" s="11">
        <v>-7052597.6100000003</v>
      </c>
      <c r="T1503" s="6">
        <f t="shared" si="46"/>
        <v>-3254211.3937500003</v>
      </c>
    </row>
    <row r="1504" spans="2:20" hidden="1" x14ac:dyDescent="0.2">
      <c r="B1504" t="s">
        <v>1735</v>
      </c>
      <c r="C1504" t="s">
        <v>13</v>
      </c>
      <c r="D1504" t="s">
        <v>13</v>
      </c>
      <c r="E1504" t="s">
        <v>1736</v>
      </c>
      <c r="F1504" t="s">
        <v>3973</v>
      </c>
      <c r="G1504" s="11">
        <v>860523.41</v>
      </c>
      <c r="H1504" s="11">
        <v>0</v>
      </c>
      <c r="I1504" s="11">
        <v>0</v>
      </c>
      <c r="J1504" s="11">
        <v>-127605</v>
      </c>
      <c r="K1504" s="11">
        <v>-127605</v>
      </c>
      <c r="L1504" s="11">
        <v>-127605</v>
      </c>
      <c r="M1504" s="11">
        <v>-127605</v>
      </c>
      <c r="N1504" s="11">
        <v>-127605</v>
      </c>
      <c r="O1504" s="11">
        <v>-127605</v>
      </c>
      <c r="P1504" s="11">
        <v>-127605</v>
      </c>
      <c r="Q1504" s="11">
        <v>-127605</v>
      </c>
      <c r="R1504" s="11">
        <v>-127605</v>
      </c>
      <c r="S1504" s="11">
        <v>-127605</v>
      </c>
      <c r="T1504" s="6">
        <f t="shared" si="46"/>
        <v>-65165.48291666666</v>
      </c>
    </row>
    <row r="1505" spans="2:20" hidden="1" x14ac:dyDescent="0.2">
      <c r="B1505" t="s">
        <v>1737</v>
      </c>
      <c r="C1505" t="s">
        <v>13</v>
      </c>
      <c r="D1505" t="s">
        <v>13</v>
      </c>
      <c r="E1505" t="s">
        <v>1738</v>
      </c>
      <c r="F1505" t="s">
        <v>3974</v>
      </c>
      <c r="G1505" s="11">
        <v>-247820.32</v>
      </c>
      <c r="H1505" s="11">
        <v>-20591.02</v>
      </c>
      <c r="I1505" s="11">
        <v>-41182.04</v>
      </c>
      <c r="J1505" s="11">
        <v>-61771.47</v>
      </c>
      <c r="K1505" s="11">
        <v>-82410.41</v>
      </c>
      <c r="L1505" s="11">
        <v>-103049.35</v>
      </c>
      <c r="M1505" s="11">
        <v>-123688.13</v>
      </c>
      <c r="N1505" s="11">
        <v>-144326.91</v>
      </c>
      <c r="O1505" s="11">
        <v>-151255.85</v>
      </c>
      <c r="P1505" s="11">
        <v>-165022.01999999999</v>
      </c>
      <c r="Q1505" s="11">
        <v>-178779.44</v>
      </c>
      <c r="R1505" s="11">
        <v>-192536.51</v>
      </c>
      <c r="S1505" s="11">
        <v>-206293.75</v>
      </c>
      <c r="T1505" s="6">
        <f t="shared" si="46"/>
        <v>-124305.84875</v>
      </c>
    </row>
    <row r="1506" spans="2:20" hidden="1" x14ac:dyDescent="0.2">
      <c r="B1506" t="s">
        <v>1739</v>
      </c>
      <c r="C1506" t="s">
        <v>13</v>
      </c>
      <c r="D1506" t="s">
        <v>13</v>
      </c>
      <c r="E1506" t="s">
        <v>1740</v>
      </c>
      <c r="F1506" t="s">
        <v>3975</v>
      </c>
      <c r="G1506" s="11">
        <v>972786.23</v>
      </c>
      <c r="H1506" s="11">
        <v>33978.39</v>
      </c>
      <c r="I1506" s="11">
        <v>43483.71</v>
      </c>
      <c r="J1506" s="11">
        <v>411141.96</v>
      </c>
      <c r="K1506" s="11">
        <v>380515.06</v>
      </c>
      <c r="L1506" s="11">
        <v>357354.18</v>
      </c>
      <c r="M1506" s="11">
        <v>350803.14</v>
      </c>
      <c r="N1506" s="11">
        <v>375473.26</v>
      </c>
      <c r="O1506" s="11">
        <v>427552.25</v>
      </c>
      <c r="P1506" s="11">
        <v>1276717.28</v>
      </c>
      <c r="Q1506" s="11">
        <v>1326481.29</v>
      </c>
      <c r="R1506" s="11">
        <v>1436080.58</v>
      </c>
      <c r="S1506" s="11">
        <v>1444331.1</v>
      </c>
      <c r="T1506" s="6">
        <f t="shared" si="46"/>
        <v>635678.31375000009</v>
      </c>
    </row>
    <row r="1507" spans="2:20" hidden="1" x14ac:dyDescent="0.2">
      <c r="B1507" t="s">
        <v>1741</v>
      </c>
      <c r="C1507" t="s">
        <v>13</v>
      </c>
      <c r="D1507" t="s">
        <v>13</v>
      </c>
      <c r="E1507" t="s">
        <v>1742</v>
      </c>
      <c r="F1507" t="s">
        <v>3976</v>
      </c>
      <c r="G1507" s="11">
        <v>-1009381.53</v>
      </c>
      <c r="H1507" s="11">
        <v>10639.64</v>
      </c>
      <c r="I1507" s="11">
        <v>-46921.71</v>
      </c>
      <c r="J1507" s="11">
        <v>-90152.680000000008</v>
      </c>
      <c r="K1507" s="11">
        <v>-112938.27</v>
      </c>
      <c r="L1507" s="11">
        <v>-252537.16</v>
      </c>
      <c r="M1507" s="11">
        <v>-343543.79</v>
      </c>
      <c r="N1507" s="11">
        <v>-474269.15</v>
      </c>
      <c r="O1507" s="11">
        <v>-695031.26</v>
      </c>
      <c r="P1507" s="11">
        <v>-812259.68</v>
      </c>
      <c r="Q1507" s="11">
        <v>-899041.26</v>
      </c>
      <c r="R1507" s="11">
        <v>-902782.31</v>
      </c>
      <c r="S1507" s="11">
        <v>-900190.16</v>
      </c>
      <c r="T1507" s="6">
        <f t="shared" si="46"/>
        <v>-464468.62291666673</v>
      </c>
    </row>
    <row r="1508" spans="2:20" hidden="1" x14ac:dyDescent="0.2">
      <c r="B1508" t="s">
        <v>1743</v>
      </c>
      <c r="C1508" t="s">
        <v>9</v>
      </c>
      <c r="D1508" t="s">
        <v>5</v>
      </c>
      <c r="E1508" t="s">
        <v>1744</v>
      </c>
      <c r="F1508" t="s">
        <v>3977</v>
      </c>
      <c r="G1508" s="11">
        <v>0</v>
      </c>
      <c r="H1508" s="11">
        <v>0</v>
      </c>
      <c r="I1508" s="11">
        <v>0</v>
      </c>
      <c r="J1508" s="11">
        <v>0</v>
      </c>
      <c r="K1508" s="11">
        <v>0</v>
      </c>
      <c r="L1508" s="11">
        <v>0</v>
      </c>
      <c r="M1508" s="11">
        <v>0</v>
      </c>
      <c r="N1508" s="11">
        <v>0</v>
      </c>
      <c r="O1508" s="11">
        <v>0</v>
      </c>
      <c r="P1508" s="11">
        <v>0</v>
      </c>
      <c r="Q1508" s="11">
        <v>0</v>
      </c>
      <c r="R1508" s="11">
        <v>0</v>
      </c>
      <c r="S1508" s="11">
        <v>0</v>
      </c>
      <c r="T1508" s="6">
        <f t="shared" si="46"/>
        <v>0</v>
      </c>
    </row>
    <row r="1509" spans="2:20" hidden="1" x14ac:dyDescent="0.2">
      <c r="B1509" t="s">
        <v>1743</v>
      </c>
      <c r="C1509" t="s">
        <v>9</v>
      </c>
      <c r="D1509" t="s">
        <v>12</v>
      </c>
      <c r="E1509" t="s">
        <v>1744</v>
      </c>
      <c r="F1509" t="s">
        <v>3978</v>
      </c>
      <c r="G1509" s="11">
        <v>-60.53</v>
      </c>
      <c r="H1509" s="11">
        <v>0</v>
      </c>
      <c r="I1509" s="11">
        <v>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  <c r="S1509" s="11">
        <v>0</v>
      </c>
      <c r="T1509" s="6">
        <f t="shared" si="46"/>
        <v>-2.5220833333333332</v>
      </c>
    </row>
    <row r="1510" spans="2:20" hidden="1" x14ac:dyDescent="0.2">
      <c r="B1510" t="s">
        <v>1743</v>
      </c>
      <c r="C1510" t="s">
        <v>13</v>
      </c>
      <c r="D1510" t="s">
        <v>13</v>
      </c>
      <c r="E1510" t="s">
        <v>1744</v>
      </c>
      <c r="F1510" t="s">
        <v>3979</v>
      </c>
      <c r="G1510" s="11">
        <v>-932578.11</v>
      </c>
      <c r="H1510" s="11">
        <v>-70069.930000000008</v>
      </c>
      <c r="I1510" s="11">
        <v>-159676.71</v>
      </c>
      <c r="J1510" s="11">
        <v>-252861.93</v>
      </c>
      <c r="K1510" s="11">
        <v>-331184.96000000002</v>
      </c>
      <c r="L1510" s="11">
        <v>-405556.84</v>
      </c>
      <c r="M1510" s="11">
        <v>-460702.42</v>
      </c>
      <c r="N1510" s="11">
        <v>-506156.53</v>
      </c>
      <c r="O1510" s="11">
        <v>-546142.67000000004</v>
      </c>
      <c r="P1510" s="11">
        <v>-582448.02</v>
      </c>
      <c r="Q1510" s="11">
        <v>-617500.82000000007</v>
      </c>
      <c r="R1510" s="11">
        <v>-660254.59</v>
      </c>
      <c r="S1510" s="11">
        <v>-716854.82000000007</v>
      </c>
      <c r="T1510" s="6">
        <f t="shared" si="46"/>
        <v>-451439.32374999998</v>
      </c>
    </row>
    <row r="1511" spans="2:20" hidden="1" x14ac:dyDescent="0.2">
      <c r="B1511" t="s">
        <v>1745</v>
      </c>
      <c r="C1511" t="s">
        <v>13</v>
      </c>
      <c r="D1511" t="s">
        <v>13</v>
      </c>
      <c r="E1511" t="s">
        <v>1746</v>
      </c>
      <c r="F1511" t="s">
        <v>3980</v>
      </c>
      <c r="G1511" s="11">
        <v>-856262.58000000007</v>
      </c>
      <c r="H1511" s="11">
        <v>-105944.97</v>
      </c>
      <c r="I1511" s="11">
        <v>-405520.14</v>
      </c>
      <c r="J1511" s="11">
        <v>-450010.19</v>
      </c>
      <c r="K1511" s="11">
        <v>-677375.84</v>
      </c>
      <c r="L1511" s="11">
        <v>-792113.93</v>
      </c>
      <c r="M1511" s="11">
        <v>-844193.82000000007</v>
      </c>
      <c r="N1511" s="11">
        <v>-716374.06</v>
      </c>
      <c r="O1511" s="11">
        <v>-1052687.69</v>
      </c>
      <c r="P1511" s="11">
        <v>-856919.92</v>
      </c>
      <c r="Q1511" s="11">
        <v>-1168842.43</v>
      </c>
      <c r="R1511" s="11">
        <v>-1435984.74</v>
      </c>
      <c r="S1511" s="11">
        <v>-1584704.8900000001</v>
      </c>
      <c r="T1511" s="6">
        <f t="shared" si="46"/>
        <v>-810537.62208333332</v>
      </c>
    </row>
    <row r="1512" spans="2:20" hidden="1" x14ac:dyDescent="0.2">
      <c r="B1512" t="s">
        <v>1747</v>
      </c>
      <c r="C1512" t="s">
        <v>13</v>
      </c>
      <c r="D1512" t="s">
        <v>13</v>
      </c>
      <c r="E1512" t="s">
        <v>1748</v>
      </c>
      <c r="F1512" t="s">
        <v>3981</v>
      </c>
      <c r="G1512" s="11">
        <v>-3135.96</v>
      </c>
      <c r="H1512" s="11">
        <v>-1906.73</v>
      </c>
      <c r="I1512" s="11">
        <v>-4830.84</v>
      </c>
      <c r="J1512" s="11">
        <v>-7737.45</v>
      </c>
      <c r="K1512" s="11">
        <v>-10036.23</v>
      </c>
      <c r="L1512" s="11">
        <v>-11836.4</v>
      </c>
      <c r="M1512" s="11">
        <v>-13184.48</v>
      </c>
      <c r="N1512" s="11">
        <v>-14364.45</v>
      </c>
      <c r="O1512" s="11">
        <v>-16403.5</v>
      </c>
      <c r="P1512" s="11">
        <v>-18497.13</v>
      </c>
      <c r="Q1512" s="11">
        <v>-20878.010000000002</v>
      </c>
      <c r="R1512" s="11">
        <v>-23257.55</v>
      </c>
      <c r="S1512" s="11">
        <v>-25882.080000000002</v>
      </c>
      <c r="T1512" s="6">
        <f t="shared" si="46"/>
        <v>-13120.149166666664</v>
      </c>
    </row>
    <row r="1513" spans="2:20" hidden="1" x14ac:dyDescent="0.2">
      <c r="B1513" t="s">
        <v>1749</v>
      </c>
      <c r="C1513" t="s">
        <v>13</v>
      </c>
      <c r="D1513" t="s">
        <v>13</v>
      </c>
      <c r="E1513" t="s">
        <v>1750</v>
      </c>
      <c r="F1513" t="s">
        <v>3982</v>
      </c>
      <c r="G1513" s="11">
        <v>-526.61</v>
      </c>
      <c r="H1513" s="11">
        <v>-44.72</v>
      </c>
      <c r="I1513" s="11">
        <v>-83.8</v>
      </c>
      <c r="J1513" s="11">
        <v>-124.27</v>
      </c>
      <c r="K1513" s="11">
        <v>-161.9</v>
      </c>
      <c r="L1513" s="11">
        <v>-189.61</v>
      </c>
      <c r="M1513" s="11">
        <v>-204.37</v>
      </c>
      <c r="N1513" s="11">
        <v>-213.65</v>
      </c>
      <c r="O1513" s="11">
        <v>-223.94</v>
      </c>
      <c r="P1513" s="11">
        <v>-230.03</v>
      </c>
      <c r="Q1513" s="11">
        <v>-236.06</v>
      </c>
      <c r="R1513" s="11">
        <v>-240.29</v>
      </c>
      <c r="S1513" s="11">
        <v>-243.70000000000002</v>
      </c>
      <c r="T1513" s="6">
        <f t="shared" si="46"/>
        <v>-194.81625</v>
      </c>
    </row>
    <row r="1514" spans="2:20" hidden="1" x14ac:dyDescent="0.2">
      <c r="B1514" t="s">
        <v>1751</v>
      </c>
      <c r="C1514" t="s">
        <v>2</v>
      </c>
      <c r="D1514" t="s">
        <v>3</v>
      </c>
      <c r="E1514" t="s">
        <v>1752</v>
      </c>
      <c r="F1514" t="s">
        <v>3983</v>
      </c>
      <c r="G1514" s="11">
        <v>-1037752.47</v>
      </c>
      <c r="H1514" s="11">
        <v>-119272.46</v>
      </c>
      <c r="I1514" s="11">
        <v>-305227.62</v>
      </c>
      <c r="J1514" s="11">
        <v>-458446.16000000003</v>
      </c>
      <c r="K1514" s="11">
        <v>-605806.27</v>
      </c>
      <c r="L1514" s="11">
        <v>-761264.21</v>
      </c>
      <c r="M1514" s="11">
        <v>-921411.31</v>
      </c>
      <c r="N1514" s="11">
        <v>-1086551.02</v>
      </c>
      <c r="O1514" s="11">
        <v>-1257065.1200000001</v>
      </c>
      <c r="P1514" s="11">
        <v>-1434006.55</v>
      </c>
      <c r="Q1514" s="11">
        <v>-1618713.15</v>
      </c>
      <c r="R1514" s="11">
        <v>-1815270.37</v>
      </c>
      <c r="S1514" s="11">
        <v>-2017979.83</v>
      </c>
      <c r="T1514" s="6">
        <f t="shared" si="46"/>
        <v>-992575.03249999986</v>
      </c>
    </row>
    <row r="1515" spans="2:20" hidden="1" x14ac:dyDescent="0.2">
      <c r="B1515" t="s">
        <v>1751</v>
      </c>
      <c r="C1515" t="s">
        <v>2</v>
      </c>
      <c r="D1515" t="s">
        <v>4</v>
      </c>
      <c r="E1515" t="s">
        <v>1752</v>
      </c>
      <c r="F1515" t="s">
        <v>3984</v>
      </c>
      <c r="G1515" s="11">
        <v>-17488.060000000001</v>
      </c>
      <c r="H1515" s="11">
        <v>-10081.58</v>
      </c>
      <c r="I1515" s="11">
        <v>-27023.71</v>
      </c>
      <c r="J1515" s="11">
        <v>-39097.879999999997</v>
      </c>
      <c r="K1515" s="11">
        <v>-46005.57</v>
      </c>
      <c r="L1515" s="11">
        <v>-46165.38</v>
      </c>
      <c r="M1515" s="11">
        <v>-46488.43</v>
      </c>
      <c r="N1515" s="11">
        <v>-47035.15</v>
      </c>
      <c r="O1515" s="11">
        <v>-48429.66</v>
      </c>
      <c r="P1515" s="11">
        <v>-49550.07</v>
      </c>
      <c r="Q1515" s="11">
        <v>-49903.68</v>
      </c>
      <c r="R1515" s="11">
        <v>-50291.05</v>
      </c>
      <c r="S1515" s="11">
        <v>-50517.9</v>
      </c>
      <c r="T1515" s="6">
        <f t="shared" si="46"/>
        <v>-41172.92833333333</v>
      </c>
    </row>
    <row r="1516" spans="2:20" hidden="1" x14ac:dyDescent="0.2">
      <c r="B1516" t="s">
        <v>1751</v>
      </c>
      <c r="C1516" t="s">
        <v>2</v>
      </c>
      <c r="D1516" t="s">
        <v>5</v>
      </c>
      <c r="E1516" t="s">
        <v>1752</v>
      </c>
      <c r="F1516" t="s">
        <v>3985</v>
      </c>
      <c r="G1516" s="11">
        <v>-7926.41</v>
      </c>
      <c r="H1516" s="11">
        <v>-374.23</v>
      </c>
      <c r="I1516" s="11">
        <v>-1511.13</v>
      </c>
      <c r="J1516" s="11">
        <v>-897.82</v>
      </c>
      <c r="K1516" s="11">
        <v>-946.59</v>
      </c>
      <c r="L1516" s="11">
        <v>-1044.99</v>
      </c>
      <c r="M1516" s="11">
        <v>-1196.4000000000001</v>
      </c>
      <c r="N1516" s="11">
        <v>-1489.04</v>
      </c>
      <c r="O1516" s="11">
        <v>-1994.5800000000002</v>
      </c>
      <c r="P1516" s="11">
        <v>-2401.15</v>
      </c>
      <c r="Q1516" s="11">
        <v>-2625.41</v>
      </c>
      <c r="R1516" s="11">
        <v>-2782.93</v>
      </c>
      <c r="S1516" s="11">
        <v>-2869.98</v>
      </c>
      <c r="T1516" s="6">
        <f t="shared" si="46"/>
        <v>-1888.5387499999999</v>
      </c>
    </row>
    <row r="1517" spans="2:20" hidden="1" x14ac:dyDescent="0.2">
      <c r="B1517" t="s">
        <v>1751</v>
      </c>
      <c r="C1517" t="s">
        <v>2</v>
      </c>
      <c r="D1517" t="s">
        <v>12</v>
      </c>
      <c r="E1517" t="s">
        <v>1752</v>
      </c>
      <c r="F1517" t="s">
        <v>3986</v>
      </c>
      <c r="G1517" s="11">
        <v>0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0</v>
      </c>
      <c r="Q1517" s="11">
        <v>0</v>
      </c>
      <c r="R1517" s="11">
        <v>0</v>
      </c>
      <c r="S1517" s="11">
        <v>0</v>
      </c>
      <c r="T1517" s="6">
        <f t="shared" si="46"/>
        <v>0</v>
      </c>
    </row>
    <row r="1518" spans="2:20" hidden="1" x14ac:dyDescent="0.2">
      <c r="B1518" t="s">
        <v>1751</v>
      </c>
      <c r="C1518" t="s">
        <v>2</v>
      </c>
      <c r="D1518" t="s">
        <v>6</v>
      </c>
      <c r="E1518" t="s">
        <v>1752</v>
      </c>
      <c r="F1518" t="s">
        <v>3987</v>
      </c>
      <c r="G1518" s="11">
        <v>-1468.05</v>
      </c>
      <c r="H1518" s="11">
        <v>-1036.3399999999999</v>
      </c>
      <c r="I1518" s="11">
        <v>-273.64</v>
      </c>
      <c r="J1518" s="11">
        <v>-146.69</v>
      </c>
      <c r="K1518" s="11">
        <v>-332.77</v>
      </c>
      <c r="L1518" s="11">
        <v>-702.27</v>
      </c>
      <c r="M1518" s="11">
        <v>-968.12</v>
      </c>
      <c r="N1518" s="11">
        <v>-1013.61</v>
      </c>
      <c r="O1518" s="11">
        <v>-1109.3700000000001</v>
      </c>
      <c r="P1518" s="11">
        <v>-1241.1000000000001</v>
      </c>
      <c r="Q1518" s="11">
        <v>-1394.04</v>
      </c>
      <c r="R1518" s="11">
        <v>-1603.24</v>
      </c>
      <c r="S1518" s="11">
        <v>-1824.74</v>
      </c>
      <c r="T1518" s="6">
        <f t="shared" si="46"/>
        <v>-955.63208333333341</v>
      </c>
    </row>
    <row r="1519" spans="2:20" hidden="1" x14ac:dyDescent="0.2">
      <c r="B1519" t="s">
        <v>1751</v>
      </c>
      <c r="C1519" t="s">
        <v>7</v>
      </c>
      <c r="D1519" t="s">
        <v>3</v>
      </c>
      <c r="E1519" t="s">
        <v>1752</v>
      </c>
      <c r="F1519" t="s">
        <v>3988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v>0</v>
      </c>
      <c r="R1519" s="11">
        <v>0</v>
      </c>
      <c r="S1519" s="11">
        <v>0</v>
      </c>
      <c r="T1519" s="6">
        <f t="shared" si="46"/>
        <v>0</v>
      </c>
    </row>
    <row r="1520" spans="2:20" hidden="1" x14ac:dyDescent="0.2">
      <c r="B1520" t="s">
        <v>1751</v>
      </c>
      <c r="C1520" t="s">
        <v>7</v>
      </c>
      <c r="D1520" t="s">
        <v>4</v>
      </c>
      <c r="E1520" t="s">
        <v>1752</v>
      </c>
      <c r="F1520" t="s">
        <v>3989</v>
      </c>
      <c r="G1520" s="11">
        <v>-1778127.6600000001</v>
      </c>
      <c r="H1520" s="11">
        <v>-158043.26</v>
      </c>
      <c r="I1520" s="11">
        <v>-484308.89</v>
      </c>
      <c r="J1520" s="11">
        <v>-686631.70000000007</v>
      </c>
      <c r="K1520" s="11">
        <v>-911890.31</v>
      </c>
      <c r="L1520" s="11">
        <v>-1146441.45</v>
      </c>
      <c r="M1520" s="11">
        <v>-1385040.43</v>
      </c>
      <c r="N1520" s="11">
        <v>-1620218.02</v>
      </c>
      <c r="O1520" s="11">
        <v>-1867995.4500000002</v>
      </c>
      <c r="P1520" s="11">
        <v>-2102020.66</v>
      </c>
      <c r="Q1520" s="11">
        <v>-2323514.61</v>
      </c>
      <c r="R1520" s="11">
        <v>-2574095.83</v>
      </c>
      <c r="S1520" s="11">
        <v>-2921802.23</v>
      </c>
      <c r="T1520" s="6">
        <f t="shared" si="46"/>
        <v>-1467513.7962499999</v>
      </c>
    </row>
    <row r="1521" spans="2:20" hidden="1" x14ac:dyDescent="0.2">
      <c r="B1521" t="s">
        <v>1751</v>
      </c>
      <c r="C1521" t="s">
        <v>7</v>
      </c>
      <c r="D1521" t="s">
        <v>5</v>
      </c>
      <c r="E1521" t="s">
        <v>1752</v>
      </c>
      <c r="F1521" t="s">
        <v>3990</v>
      </c>
      <c r="G1521" s="11">
        <v>-145034.32</v>
      </c>
      <c r="H1521" s="11">
        <v>-8749.94</v>
      </c>
      <c r="I1521" s="11">
        <v>-21514.58</v>
      </c>
      <c r="J1521" s="11">
        <v>-31236.420000000002</v>
      </c>
      <c r="K1521" s="11">
        <v>-42283.090000000004</v>
      </c>
      <c r="L1521" s="11">
        <v>-52720.270000000004</v>
      </c>
      <c r="M1521" s="11">
        <v>-62683.22</v>
      </c>
      <c r="N1521" s="11">
        <v>-72980.28</v>
      </c>
      <c r="O1521" s="11">
        <v>-86496.430000000008</v>
      </c>
      <c r="P1521" s="11">
        <v>-102581.77</v>
      </c>
      <c r="Q1521" s="11">
        <v>-118135.63</v>
      </c>
      <c r="R1521" s="11">
        <v>-134285.5</v>
      </c>
      <c r="S1521" s="11">
        <v>-150030.11000000002</v>
      </c>
      <c r="T1521" s="6">
        <f t="shared" si="46"/>
        <v>-73433.278749999998</v>
      </c>
    </row>
    <row r="1522" spans="2:20" hidden="1" x14ac:dyDescent="0.2">
      <c r="B1522" t="s">
        <v>1751</v>
      </c>
      <c r="C1522" t="s">
        <v>7</v>
      </c>
      <c r="D1522" t="s">
        <v>8</v>
      </c>
      <c r="E1522" t="s">
        <v>1752</v>
      </c>
      <c r="F1522" t="s">
        <v>3991</v>
      </c>
      <c r="G1522" s="11">
        <v>-2412.9900000000002</v>
      </c>
      <c r="H1522" s="11">
        <v>-449.53000000000003</v>
      </c>
      <c r="I1522" s="11">
        <v>-1248.93</v>
      </c>
      <c r="J1522" s="11">
        <v>-1863.08</v>
      </c>
      <c r="K1522" s="11">
        <v>-2518.4700000000003</v>
      </c>
      <c r="L1522" s="11">
        <v>-3265.96</v>
      </c>
      <c r="M1522" s="11">
        <v>-4157.33</v>
      </c>
      <c r="N1522" s="11">
        <v>-5168.82</v>
      </c>
      <c r="O1522" s="11">
        <v>-6385.6500000000005</v>
      </c>
      <c r="P1522" s="11">
        <v>-7846.7</v>
      </c>
      <c r="Q1522" s="11">
        <v>-9543.9600000000009</v>
      </c>
      <c r="R1522" s="11">
        <v>-11351.78</v>
      </c>
      <c r="S1522" s="11">
        <v>-13042.27</v>
      </c>
      <c r="T1522" s="6">
        <f t="shared" si="46"/>
        <v>-5127.32</v>
      </c>
    </row>
    <row r="1523" spans="2:20" hidden="1" x14ac:dyDescent="0.2">
      <c r="B1523" t="s">
        <v>1751</v>
      </c>
      <c r="C1523" t="s">
        <v>7</v>
      </c>
      <c r="D1523" t="s">
        <v>6</v>
      </c>
      <c r="E1523" t="s">
        <v>1752</v>
      </c>
      <c r="F1523" t="s">
        <v>3992</v>
      </c>
      <c r="G1523" s="11">
        <v>-692959.15</v>
      </c>
      <c r="H1523" s="11">
        <v>-48801.9</v>
      </c>
      <c r="I1523" s="11">
        <v>-118653.12</v>
      </c>
      <c r="J1523" s="11">
        <v>-160202.82</v>
      </c>
      <c r="K1523" s="11">
        <v>-203937.38</v>
      </c>
      <c r="L1523" s="11">
        <v>-246039.87</v>
      </c>
      <c r="M1523" s="11">
        <v>-285105.8</v>
      </c>
      <c r="N1523" s="11">
        <v>-323927.74</v>
      </c>
      <c r="O1523" s="11">
        <v>-365824.51</v>
      </c>
      <c r="P1523" s="11">
        <v>-406092.33</v>
      </c>
      <c r="Q1523" s="11">
        <v>-442797.48</v>
      </c>
      <c r="R1523" s="11">
        <v>-479187.76</v>
      </c>
      <c r="S1523" s="11">
        <v>-519757.43</v>
      </c>
      <c r="T1523" s="6">
        <f t="shared" si="46"/>
        <v>-307244.08333333331</v>
      </c>
    </row>
    <row r="1524" spans="2:20" hidden="1" x14ac:dyDescent="0.2">
      <c r="B1524" t="s">
        <v>1751</v>
      </c>
      <c r="C1524" t="s">
        <v>9</v>
      </c>
      <c r="D1524" t="s">
        <v>3</v>
      </c>
      <c r="E1524" t="s">
        <v>1752</v>
      </c>
      <c r="F1524" t="s">
        <v>3993</v>
      </c>
      <c r="G1524" s="11">
        <v>-5666.27</v>
      </c>
      <c r="H1524" s="11">
        <v>0</v>
      </c>
      <c r="I1524" s="11">
        <v>0</v>
      </c>
      <c r="J1524" s="11">
        <v>0</v>
      </c>
      <c r="K1524" s="11">
        <v>0</v>
      </c>
      <c r="L1524" s="11">
        <v>0</v>
      </c>
      <c r="M1524" s="11">
        <v>0</v>
      </c>
      <c r="N1524" s="11">
        <v>-0.21</v>
      </c>
      <c r="O1524" s="11">
        <v>-7.55</v>
      </c>
      <c r="P1524" s="11">
        <v>-30.14</v>
      </c>
      <c r="Q1524" s="11">
        <v>-72.600000000000009</v>
      </c>
      <c r="R1524" s="11">
        <v>-141.37</v>
      </c>
      <c r="S1524" s="11">
        <v>-239.88</v>
      </c>
      <c r="T1524" s="6">
        <f t="shared" ref="T1524:T1587" si="47">(G1524+S1524+SUM(H1524:R1524)*2)/24</f>
        <v>-267.07875000000001</v>
      </c>
    </row>
    <row r="1525" spans="2:20" hidden="1" x14ac:dyDescent="0.2">
      <c r="B1525" t="s">
        <v>1751</v>
      </c>
      <c r="C1525" t="s">
        <v>9</v>
      </c>
      <c r="D1525" t="s">
        <v>4</v>
      </c>
      <c r="E1525" t="s">
        <v>1752</v>
      </c>
      <c r="F1525" t="s">
        <v>3994</v>
      </c>
      <c r="G1525" s="11">
        <v>-93.070000000000007</v>
      </c>
      <c r="H1525" s="11">
        <v>-182.86</v>
      </c>
      <c r="I1525" s="11">
        <v>-372.06</v>
      </c>
      <c r="J1525" s="11">
        <v>88.13</v>
      </c>
      <c r="K1525" s="11">
        <v>85.04</v>
      </c>
      <c r="L1525" s="11">
        <v>78.58</v>
      </c>
      <c r="M1525" s="11">
        <v>71.010000000000005</v>
      </c>
      <c r="N1525" s="11">
        <v>61.64</v>
      </c>
      <c r="O1525" s="11">
        <v>51.300000000000004</v>
      </c>
      <c r="P1525" s="11">
        <v>40.53</v>
      </c>
      <c r="Q1525" s="11">
        <v>27.62</v>
      </c>
      <c r="R1525" s="11">
        <v>11.870000000000001</v>
      </c>
      <c r="S1525" s="11">
        <v>-5.03</v>
      </c>
      <c r="T1525" s="6">
        <f t="shared" si="47"/>
        <v>-7.3541666666666741</v>
      </c>
    </row>
    <row r="1526" spans="2:20" hidden="1" x14ac:dyDescent="0.2">
      <c r="B1526" t="s">
        <v>1751</v>
      </c>
      <c r="C1526" t="s">
        <v>9</v>
      </c>
      <c r="D1526" t="s">
        <v>10</v>
      </c>
      <c r="E1526" t="s">
        <v>1752</v>
      </c>
      <c r="F1526" t="s">
        <v>3995</v>
      </c>
      <c r="G1526" s="11">
        <v>0</v>
      </c>
      <c r="H1526" s="11">
        <v>0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0</v>
      </c>
      <c r="P1526" s="11">
        <v>0</v>
      </c>
      <c r="Q1526" s="11">
        <v>0</v>
      </c>
      <c r="R1526" s="11">
        <v>0</v>
      </c>
      <c r="S1526" s="11">
        <v>0</v>
      </c>
      <c r="T1526" s="6">
        <f t="shared" si="47"/>
        <v>0</v>
      </c>
    </row>
    <row r="1527" spans="2:20" hidden="1" x14ac:dyDescent="0.2">
      <c r="B1527" t="s">
        <v>1751</v>
      </c>
      <c r="C1527" t="s">
        <v>9</v>
      </c>
      <c r="D1527" t="s">
        <v>11</v>
      </c>
      <c r="E1527" t="s">
        <v>1752</v>
      </c>
      <c r="F1527" t="s">
        <v>3996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  <c r="S1527" s="11">
        <v>0</v>
      </c>
      <c r="T1527" s="6">
        <f t="shared" si="47"/>
        <v>0</v>
      </c>
    </row>
    <row r="1528" spans="2:20" hidden="1" x14ac:dyDescent="0.2">
      <c r="B1528" t="s">
        <v>1751</v>
      </c>
      <c r="C1528" t="s">
        <v>9</v>
      </c>
      <c r="D1528" t="s">
        <v>5</v>
      </c>
      <c r="E1528" t="s">
        <v>1752</v>
      </c>
      <c r="F1528" t="s">
        <v>3997</v>
      </c>
      <c r="G1528" s="11">
        <v>-51616.590000000004</v>
      </c>
      <c r="H1528" s="11">
        <v>-2326.09</v>
      </c>
      <c r="I1528" s="11">
        <v>-8237.34</v>
      </c>
      <c r="J1528" s="11">
        <v>-13235.68</v>
      </c>
      <c r="K1528" s="11">
        <v>-19463.920000000002</v>
      </c>
      <c r="L1528" s="11">
        <v>-25833.37</v>
      </c>
      <c r="M1528" s="11">
        <v>-31997.83</v>
      </c>
      <c r="N1528" s="11">
        <v>-38131.370000000003</v>
      </c>
      <c r="O1528" s="11">
        <v>-44642.38</v>
      </c>
      <c r="P1528" s="11">
        <v>-51585.62</v>
      </c>
      <c r="Q1528" s="11">
        <v>-58467.29</v>
      </c>
      <c r="R1528" s="11">
        <v>-65250.01</v>
      </c>
      <c r="S1528" s="11">
        <v>-72013.5</v>
      </c>
      <c r="T1528" s="6">
        <f t="shared" si="47"/>
        <v>-35082.162083333336</v>
      </c>
    </row>
    <row r="1529" spans="2:20" hidden="1" x14ac:dyDescent="0.2">
      <c r="B1529" t="s">
        <v>1751</v>
      </c>
      <c r="C1529" t="s">
        <v>9</v>
      </c>
      <c r="D1529" t="s">
        <v>12</v>
      </c>
      <c r="E1529" t="s">
        <v>1752</v>
      </c>
      <c r="F1529" t="s">
        <v>3998</v>
      </c>
      <c r="G1529" s="11">
        <v>-82787.570000000007</v>
      </c>
      <c r="H1529" s="11">
        <v>-15096.35</v>
      </c>
      <c r="I1529" s="11">
        <v>-25484.61</v>
      </c>
      <c r="J1529" s="11">
        <v>-4547.95</v>
      </c>
      <c r="K1529" s="11">
        <v>-9969.1</v>
      </c>
      <c r="L1529" s="11">
        <v>-16966.8</v>
      </c>
      <c r="M1529" s="11">
        <v>-24531.43</v>
      </c>
      <c r="N1529" s="11">
        <v>-31093.54</v>
      </c>
      <c r="O1529" s="11">
        <v>-36742.559999999998</v>
      </c>
      <c r="P1529" s="11">
        <v>-40403.090000000004</v>
      </c>
      <c r="Q1529" s="11">
        <v>-44706.65</v>
      </c>
      <c r="R1529" s="11">
        <v>-48988.480000000003</v>
      </c>
      <c r="S1529" s="11">
        <v>-54141.26</v>
      </c>
      <c r="T1529" s="6">
        <f t="shared" si="47"/>
        <v>-30582.914583333331</v>
      </c>
    </row>
    <row r="1530" spans="2:20" hidden="1" x14ac:dyDescent="0.2">
      <c r="B1530" t="s">
        <v>1751</v>
      </c>
      <c r="C1530" t="s">
        <v>9</v>
      </c>
      <c r="D1530" t="s">
        <v>6</v>
      </c>
      <c r="E1530" t="s">
        <v>1752</v>
      </c>
      <c r="F1530" t="s">
        <v>3999</v>
      </c>
      <c r="G1530" s="11">
        <v>-61930.85</v>
      </c>
      <c r="H1530" s="11">
        <v>-17610.96</v>
      </c>
      <c r="I1530" s="11">
        <v>-23860.61</v>
      </c>
      <c r="J1530" s="11">
        <v>-987.7</v>
      </c>
      <c r="K1530" s="11">
        <v>-4288.54</v>
      </c>
      <c r="L1530" s="11">
        <v>-8218.76</v>
      </c>
      <c r="M1530" s="11">
        <v>-12439.12</v>
      </c>
      <c r="N1530" s="11">
        <v>-16721.29</v>
      </c>
      <c r="O1530" s="11">
        <v>-22059.37</v>
      </c>
      <c r="P1530" s="11">
        <v>-28001.279999999999</v>
      </c>
      <c r="Q1530" s="11">
        <v>-32693.32</v>
      </c>
      <c r="R1530" s="11">
        <v>-37450.42</v>
      </c>
      <c r="S1530" s="11">
        <v>-41578.639999999999</v>
      </c>
      <c r="T1530" s="6">
        <f t="shared" si="47"/>
        <v>-21340.509583333333</v>
      </c>
    </row>
    <row r="1531" spans="2:20" hidden="1" x14ac:dyDescent="0.2">
      <c r="B1531" t="s">
        <v>1751</v>
      </c>
      <c r="C1531" t="s">
        <v>13</v>
      </c>
      <c r="D1531" t="s">
        <v>13</v>
      </c>
      <c r="E1531" t="s">
        <v>1752</v>
      </c>
      <c r="F1531" t="s">
        <v>4000</v>
      </c>
      <c r="G1531" s="11">
        <v>-169683.18</v>
      </c>
      <c r="H1531" s="11">
        <v>0</v>
      </c>
      <c r="I1531" s="11">
        <v>0</v>
      </c>
      <c r="J1531" s="11">
        <v>6703.81</v>
      </c>
      <c r="K1531" s="11">
        <v>6703.81</v>
      </c>
      <c r="L1531" s="11">
        <v>6703.81</v>
      </c>
      <c r="M1531" s="11">
        <v>30442.28</v>
      </c>
      <c r="N1531" s="11">
        <v>30442.28</v>
      </c>
      <c r="O1531" s="11">
        <v>30442.28</v>
      </c>
      <c r="P1531" s="11">
        <v>-115376.98</v>
      </c>
      <c r="Q1531" s="11">
        <v>-115376.98</v>
      </c>
      <c r="R1531" s="11">
        <v>-115376.98</v>
      </c>
      <c r="S1531" s="11">
        <v>-219825</v>
      </c>
      <c r="T1531" s="6">
        <f t="shared" si="47"/>
        <v>-35787.230000000003</v>
      </c>
    </row>
    <row r="1532" spans="2:20" hidden="1" x14ac:dyDescent="0.2">
      <c r="B1532" t="s">
        <v>1753</v>
      </c>
      <c r="C1532" t="s">
        <v>13</v>
      </c>
      <c r="D1532" t="s">
        <v>13</v>
      </c>
      <c r="E1532" t="s">
        <v>1754</v>
      </c>
      <c r="F1532" t="s">
        <v>4001</v>
      </c>
      <c r="G1532" s="11">
        <v>0</v>
      </c>
      <c r="H1532" s="11">
        <v>0</v>
      </c>
      <c r="I1532" s="11">
        <v>0</v>
      </c>
      <c r="J1532" s="11">
        <v>0</v>
      </c>
      <c r="K1532" s="11">
        <v>0</v>
      </c>
      <c r="L1532" s="11">
        <v>0</v>
      </c>
      <c r="M1532" s="11">
        <v>0</v>
      </c>
      <c r="N1532" s="11">
        <v>0</v>
      </c>
      <c r="O1532" s="11">
        <v>0</v>
      </c>
      <c r="P1532" s="11">
        <v>0</v>
      </c>
      <c r="Q1532" s="11">
        <v>0</v>
      </c>
      <c r="R1532" s="11">
        <v>0</v>
      </c>
      <c r="S1532" s="11">
        <v>0</v>
      </c>
      <c r="T1532" s="6">
        <f t="shared" si="47"/>
        <v>0</v>
      </c>
    </row>
    <row r="1533" spans="2:20" hidden="1" x14ac:dyDescent="0.2">
      <c r="B1533" t="s">
        <v>1755</v>
      </c>
      <c r="C1533" t="s">
        <v>7</v>
      </c>
      <c r="D1533" t="s">
        <v>6</v>
      </c>
      <c r="E1533" t="s">
        <v>1756</v>
      </c>
      <c r="F1533" t="s">
        <v>4002</v>
      </c>
      <c r="G1533" s="11">
        <v>0</v>
      </c>
      <c r="H1533" s="11">
        <v>0</v>
      </c>
      <c r="I1533" s="11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  <c r="S1533" s="11">
        <v>0</v>
      </c>
      <c r="T1533" s="6">
        <f t="shared" si="47"/>
        <v>0</v>
      </c>
    </row>
    <row r="1534" spans="2:20" hidden="1" x14ac:dyDescent="0.2">
      <c r="B1534" t="s">
        <v>1757</v>
      </c>
      <c r="C1534" t="s">
        <v>7</v>
      </c>
      <c r="D1534" t="s">
        <v>5</v>
      </c>
      <c r="E1534" t="s">
        <v>1758</v>
      </c>
      <c r="F1534" t="s">
        <v>4003</v>
      </c>
      <c r="G1534" s="11">
        <v>0</v>
      </c>
      <c r="H1534" s="11">
        <v>0</v>
      </c>
      <c r="I1534" s="11">
        <v>0</v>
      </c>
      <c r="J1534" s="11">
        <v>0</v>
      </c>
      <c r="K1534" s="11">
        <v>0</v>
      </c>
      <c r="L1534" s="11">
        <v>0</v>
      </c>
      <c r="M1534" s="11">
        <v>0</v>
      </c>
      <c r="N1534" s="11">
        <v>0</v>
      </c>
      <c r="O1534" s="11">
        <v>0</v>
      </c>
      <c r="P1534" s="11">
        <v>0</v>
      </c>
      <c r="Q1534" s="11">
        <v>0</v>
      </c>
      <c r="R1534" s="11">
        <v>0</v>
      </c>
      <c r="S1534" s="11">
        <v>0</v>
      </c>
      <c r="T1534" s="6">
        <f t="shared" si="47"/>
        <v>0</v>
      </c>
    </row>
    <row r="1535" spans="2:20" hidden="1" x14ac:dyDescent="0.2">
      <c r="B1535" t="s">
        <v>1757</v>
      </c>
      <c r="C1535" t="s">
        <v>7</v>
      </c>
      <c r="D1535" t="s">
        <v>6</v>
      </c>
      <c r="E1535" t="s">
        <v>1758</v>
      </c>
      <c r="F1535" t="s">
        <v>4004</v>
      </c>
      <c r="G1535" s="11">
        <v>0</v>
      </c>
      <c r="H1535" s="11">
        <v>0</v>
      </c>
      <c r="I1535" s="11">
        <v>0</v>
      </c>
      <c r="J1535" s="11">
        <v>0</v>
      </c>
      <c r="K1535" s="11">
        <v>0</v>
      </c>
      <c r="L1535" s="11">
        <v>0</v>
      </c>
      <c r="M1535" s="11">
        <v>0</v>
      </c>
      <c r="N1535" s="11">
        <v>0</v>
      </c>
      <c r="O1535" s="11">
        <v>0</v>
      </c>
      <c r="P1535" s="11">
        <v>0</v>
      </c>
      <c r="Q1535" s="11">
        <v>0</v>
      </c>
      <c r="R1535" s="11">
        <v>0</v>
      </c>
      <c r="S1535" s="11">
        <v>0</v>
      </c>
      <c r="T1535" s="6">
        <f t="shared" si="47"/>
        <v>0</v>
      </c>
    </row>
    <row r="1536" spans="2:20" hidden="1" x14ac:dyDescent="0.2">
      <c r="B1536" t="s">
        <v>1759</v>
      </c>
      <c r="C1536" t="s">
        <v>7</v>
      </c>
      <c r="D1536" t="s">
        <v>5</v>
      </c>
      <c r="E1536" t="s">
        <v>1758</v>
      </c>
      <c r="F1536" t="s">
        <v>4005</v>
      </c>
      <c r="G1536" s="11">
        <v>0</v>
      </c>
      <c r="H1536" s="11">
        <v>0</v>
      </c>
      <c r="I1536" s="11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v>0</v>
      </c>
      <c r="R1536" s="11">
        <v>0</v>
      </c>
      <c r="S1536" s="11">
        <v>0</v>
      </c>
      <c r="T1536" s="6">
        <f t="shared" si="47"/>
        <v>0</v>
      </c>
    </row>
    <row r="1537" spans="2:20" hidden="1" x14ac:dyDescent="0.2">
      <c r="B1537" t="s">
        <v>1759</v>
      </c>
      <c r="C1537" t="s">
        <v>7</v>
      </c>
      <c r="D1537" t="s">
        <v>6</v>
      </c>
      <c r="E1537" t="s">
        <v>1758</v>
      </c>
      <c r="F1537" t="s">
        <v>4006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0</v>
      </c>
      <c r="P1537" s="11">
        <v>0</v>
      </c>
      <c r="Q1537" s="11">
        <v>0</v>
      </c>
      <c r="R1537" s="11">
        <v>0</v>
      </c>
      <c r="S1537" s="11">
        <v>0</v>
      </c>
      <c r="T1537" s="6">
        <f t="shared" si="47"/>
        <v>0</v>
      </c>
    </row>
    <row r="1538" spans="2:20" hidden="1" x14ac:dyDescent="0.2">
      <c r="B1538" t="s">
        <v>1760</v>
      </c>
      <c r="C1538" t="s">
        <v>7</v>
      </c>
      <c r="D1538" t="s">
        <v>6</v>
      </c>
      <c r="E1538" t="s">
        <v>1761</v>
      </c>
      <c r="F1538" t="s">
        <v>4007</v>
      </c>
      <c r="G1538" s="11">
        <v>0</v>
      </c>
      <c r="H1538" s="11">
        <v>0</v>
      </c>
      <c r="I1538" s="11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0</v>
      </c>
      <c r="R1538" s="11">
        <v>0</v>
      </c>
      <c r="S1538" s="11">
        <v>0</v>
      </c>
      <c r="T1538" s="6">
        <f t="shared" si="47"/>
        <v>0</v>
      </c>
    </row>
    <row r="1539" spans="2:20" hidden="1" x14ac:dyDescent="0.2">
      <c r="B1539" t="s">
        <v>1762</v>
      </c>
      <c r="C1539" t="s">
        <v>7</v>
      </c>
      <c r="D1539" t="s">
        <v>5</v>
      </c>
      <c r="E1539" t="s">
        <v>1763</v>
      </c>
      <c r="F1539" t="s">
        <v>4008</v>
      </c>
      <c r="G1539" s="11">
        <v>0</v>
      </c>
      <c r="H1539" s="11">
        <v>0</v>
      </c>
      <c r="I1539" s="11">
        <v>0</v>
      </c>
      <c r="J1539" s="11">
        <v>0</v>
      </c>
      <c r="K1539" s="11">
        <v>0</v>
      </c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0</v>
      </c>
      <c r="T1539" s="6">
        <f t="shared" si="47"/>
        <v>0</v>
      </c>
    </row>
    <row r="1540" spans="2:20" hidden="1" x14ac:dyDescent="0.2">
      <c r="B1540" t="s">
        <v>1762</v>
      </c>
      <c r="C1540" t="s">
        <v>7</v>
      </c>
      <c r="D1540" t="s">
        <v>6</v>
      </c>
      <c r="E1540" t="s">
        <v>1763</v>
      </c>
      <c r="F1540" t="s">
        <v>4009</v>
      </c>
      <c r="G1540" s="11">
        <v>0</v>
      </c>
      <c r="H1540" s="11">
        <v>0</v>
      </c>
      <c r="I1540" s="11">
        <v>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v>0</v>
      </c>
      <c r="R1540" s="11">
        <v>0</v>
      </c>
      <c r="S1540" s="11">
        <v>0</v>
      </c>
      <c r="T1540" s="6">
        <f t="shared" si="47"/>
        <v>0</v>
      </c>
    </row>
    <row r="1541" spans="2:20" hidden="1" x14ac:dyDescent="0.2">
      <c r="B1541" t="s">
        <v>1764</v>
      </c>
      <c r="C1541" t="s">
        <v>7</v>
      </c>
      <c r="D1541" t="s">
        <v>5</v>
      </c>
      <c r="E1541" t="s">
        <v>1765</v>
      </c>
      <c r="F1541" t="s">
        <v>4010</v>
      </c>
      <c r="G1541" s="11">
        <v>0</v>
      </c>
      <c r="H1541" s="11">
        <v>0</v>
      </c>
      <c r="I1541" s="11">
        <v>0</v>
      </c>
      <c r="J1541" s="11">
        <v>0</v>
      </c>
      <c r="K1541" s="11">
        <v>0</v>
      </c>
      <c r="L1541" s="11">
        <v>0</v>
      </c>
      <c r="M1541" s="11">
        <v>0</v>
      </c>
      <c r="N1541" s="11">
        <v>0</v>
      </c>
      <c r="O1541" s="11">
        <v>0</v>
      </c>
      <c r="P1541" s="11">
        <v>0</v>
      </c>
      <c r="Q1541" s="11">
        <v>0</v>
      </c>
      <c r="R1541" s="11">
        <v>0</v>
      </c>
      <c r="S1541" s="11">
        <v>0</v>
      </c>
      <c r="T1541" s="6">
        <f t="shared" si="47"/>
        <v>0</v>
      </c>
    </row>
    <row r="1542" spans="2:20" hidden="1" x14ac:dyDescent="0.2">
      <c r="B1542" t="s">
        <v>1764</v>
      </c>
      <c r="C1542" t="s">
        <v>7</v>
      </c>
      <c r="D1542" t="s">
        <v>6</v>
      </c>
      <c r="E1542" t="s">
        <v>1765</v>
      </c>
      <c r="F1542" t="s">
        <v>4011</v>
      </c>
      <c r="G1542" s="11">
        <v>0</v>
      </c>
      <c r="H1542" s="11">
        <v>0</v>
      </c>
      <c r="I1542" s="11">
        <v>0</v>
      </c>
      <c r="J1542" s="11">
        <v>0</v>
      </c>
      <c r="K1542" s="11">
        <v>0</v>
      </c>
      <c r="L1542" s="11">
        <v>0</v>
      </c>
      <c r="M1542" s="11">
        <v>0</v>
      </c>
      <c r="N1542" s="11">
        <v>0</v>
      </c>
      <c r="O1542" s="11">
        <v>0</v>
      </c>
      <c r="P1542" s="11">
        <v>0</v>
      </c>
      <c r="Q1542" s="11">
        <v>0</v>
      </c>
      <c r="R1542" s="11">
        <v>0</v>
      </c>
      <c r="S1542" s="11">
        <v>0</v>
      </c>
      <c r="T1542" s="6">
        <f t="shared" si="47"/>
        <v>0</v>
      </c>
    </row>
    <row r="1543" spans="2:20" hidden="1" x14ac:dyDescent="0.2">
      <c r="B1543" t="s">
        <v>1766</v>
      </c>
      <c r="C1543" t="s">
        <v>7</v>
      </c>
      <c r="D1543" t="s">
        <v>5</v>
      </c>
      <c r="E1543" t="s">
        <v>1767</v>
      </c>
      <c r="F1543" t="s">
        <v>4012</v>
      </c>
      <c r="G1543" s="11">
        <v>-3311.98</v>
      </c>
      <c r="H1543" s="11">
        <v>-155.79</v>
      </c>
      <c r="I1543" s="11">
        <v>-293.02</v>
      </c>
      <c r="J1543" s="11">
        <v>-411.67</v>
      </c>
      <c r="K1543" s="11">
        <v>-511.72</v>
      </c>
      <c r="L1543" s="11">
        <v>-593.16</v>
      </c>
      <c r="M1543" s="11">
        <v>-655.97</v>
      </c>
      <c r="N1543" s="11">
        <v>-700.14</v>
      </c>
      <c r="O1543" s="11">
        <v>-725.65</v>
      </c>
      <c r="P1543" s="11">
        <v>-732.49</v>
      </c>
      <c r="Q1543" s="11">
        <v>-732.49</v>
      </c>
      <c r="R1543" s="11">
        <v>-732.49</v>
      </c>
      <c r="S1543" s="11">
        <v>-732.49</v>
      </c>
      <c r="T1543" s="6">
        <f t="shared" si="47"/>
        <v>-688.90208333333328</v>
      </c>
    </row>
    <row r="1544" spans="2:20" hidden="1" x14ac:dyDescent="0.2">
      <c r="B1544" t="s">
        <v>1768</v>
      </c>
      <c r="C1544" t="s">
        <v>7</v>
      </c>
      <c r="D1544" t="s">
        <v>5</v>
      </c>
      <c r="E1544" t="s">
        <v>1769</v>
      </c>
      <c r="F1544" t="s">
        <v>4013</v>
      </c>
      <c r="G1544" s="11">
        <v>-9133</v>
      </c>
      <c r="H1544" s="11">
        <v>0</v>
      </c>
      <c r="I1544" s="11">
        <v>0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-1193</v>
      </c>
      <c r="P1544" s="11">
        <v>-3139</v>
      </c>
      <c r="Q1544" s="11">
        <v>-6923</v>
      </c>
      <c r="R1544" s="11">
        <v>-11251</v>
      </c>
      <c r="S1544" s="11">
        <v>-22396</v>
      </c>
      <c r="T1544" s="6">
        <f t="shared" si="47"/>
        <v>-3189.2083333333335</v>
      </c>
    </row>
    <row r="1545" spans="2:20" hidden="1" x14ac:dyDescent="0.2">
      <c r="B1545" t="s">
        <v>1768</v>
      </c>
      <c r="C1545" t="s">
        <v>7</v>
      </c>
      <c r="D1545" t="s">
        <v>6</v>
      </c>
      <c r="E1545" t="s">
        <v>1769</v>
      </c>
      <c r="F1545" t="s">
        <v>4014</v>
      </c>
      <c r="G1545" s="11">
        <v>0</v>
      </c>
      <c r="H1545" s="11">
        <v>0</v>
      </c>
      <c r="I1545" s="11">
        <v>0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  <c r="S1545" s="11">
        <v>-34699</v>
      </c>
      <c r="T1545" s="6">
        <f t="shared" si="47"/>
        <v>-1445.7916666666667</v>
      </c>
    </row>
    <row r="1546" spans="2:20" hidden="1" x14ac:dyDescent="0.2">
      <c r="B1546" t="s">
        <v>1768</v>
      </c>
      <c r="C1546" t="s">
        <v>9</v>
      </c>
      <c r="D1546" t="s">
        <v>5</v>
      </c>
      <c r="E1546" t="s">
        <v>1769</v>
      </c>
      <c r="F1546" t="s">
        <v>4015</v>
      </c>
      <c r="G1546" s="11">
        <v>-4581.5600000000004</v>
      </c>
      <c r="H1546" s="11">
        <v>-314.53000000000003</v>
      </c>
      <c r="I1546" s="11">
        <v>-314.53000000000003</v>
      </c>
      <c r="J1546" s="11">
        <v>-314.53000000000003</v>
      </c>
      <c r="K1546" s="11">
        <v>-314.53000000000003</v>
      </c>
      <c r="L1546" s="11">
        <v>-314.53000000000003</v>
      </c>
      <c r="M1546" s="11">
        <v>-314.53000000000003</v>
      </c>
      <c r="N1546" s="11">
        <v>-517.35</v>
      </c>
      <c r="O1546" s="11">
        <v>-879.57</v>
      </c>
      <c r="P1546" s="11">
        <v>-1256.44</v>
      </c>
      <c r="Q1546" s="11">
        <v>-1259.73</v>
      </c>
      <c r="R1546" s="11">
        <v>-1361.32</v>
      </c>
      <c r="S1546" s="11">
        <v>-1461.89</v>
      </c>
      <c r="T1546" s="6">
        <f t="shared" si="47"/>
        <v>-848.60958333333338</v>
      </c>
    </row>
    <row r="1547" spans="2:20" hidden="1" x14ac:dyDescent="0.2">
      <c r="B1547" t="s">
        <v>1768</v>
      </c>
      <c r="C1547" t="s">
        <v>9</v>
      </c>
      <c r="D1547" t="s">
        <v>12</v>
      </c>
      <c r="E1547" t="s">
        <v>1769</v>
      </c>
      <c r="F1547" t="s">
        <v>4016</v>
      </c>
      <c r="G1547" s="11">
        <v>-3493.15</v>
      </c>
      <c r="H1547" s="11">
        <v>0</v>
      </c>
      <c r="I1547" s="11">
        <v>0</v>
      </c>
      <c r="J1547" s="11">
        <v>0</v>
      </c>
      <c r="K1547" s="11">
        <v>0</v>
      </c>
      <c r="L1547" s="11">
        <v>0</v>
      </c>
      <c r="M1547" s="11">
        <v>0</v>
      </c>
      <c r="N1547" s="11">
        <v>0</v>
      </c>
      <c r="O1547" s="11">
        <v>0</v>
      </c>
      <c r="P1547" s="11">
        <v>0</v>
      </c>
      <c r="Q1547" s="11">
        <v>0</v>
      </c>
      <c r="R1547" s="11">
        <v>0</v>
      </c>
      <c r="S1547" s="11">
        <v>0</v>
      </c>
      <c r="T1547" s="6">
        <f t="shared" si="47"/>
        <v>-145.54791666666668</v>
      </c>
    </row>
    <row r="1548" spans="2:20" hidden="1" x14ac:dyDescent="0.2">
      <c r="B1548" t="s">
        <v>1768</v>
      </c>
      <c r="C1548" t="s">
        <v>9</v>
      </c>
      <c r="D1548" t="s">
        <v>6</v>
      </c>
      <c r="E1548" t="s">
        <v>1769</v>
      </c>
      <c r="F1548" t="s">
        <v>4017</v>
      </c>
      <c r="G1548" s="11">
        <v>-48147</v>
      </c>
      <c r="H1548" s="11">
        <v>-4436.3</v>
      </c>
      <c r="I1548" s="11">
        <v>-4821.21</v>
      </c>
      <c r="J1548" s="11">
        <v>-5401.51</v>
      </c>
      <c r="K1548" s="11">
        <v>-5652.78</v>
      </c>
      <c r="L1548" s="11">
        <v>-6081.74</v>
      </c>
      <c r="M1548" s="11">
        <v>-8042.8200000000006</v>
      </c>
      <c r="N1548" s="11">
        <v>-12198.31</v>
      </c>
      <c r="O1548" s="11">
        <v>-18181.12</v>
      </c>
      <c r="P1548" s="11">
        <v>-25226.52</v>
      </c>
      <c r="Q1548" s="11">
        <v>-32429.93</v>
      </c>
      <c r="R1548" s="11">
        <v>-37991.78</v>
      </c>
      <c r="S1548" s="11">
        <v>-41879.33</v>
      </c>
      <c r="T1548" s="6">
        <f t="shared" si="47"/>
        <v>-17123.098750000001</v>
      </c>
    </row>
    <row r="1549" spans="2:20" hidden="1" x14ac:dyDescent="0.2">
      <c r="B1549" t="s">
        <v>1768</v>
      </c>
      <c r="C1549" t="s">
        <v>13</v>
      </c>
      <c r="D1549" t="s">
        <v>13</v>
      </c>
      <c r="E1549" t="s">
        <v>1769</v>
      </c>
      <c r="F1549" t="s">
        <v>4018</v>
      </c>
      <c r="G1549" s="11">
        <v>0</v>
      </c>
      <c r="H1549" s="11">
        <v>0</v>
      </c>
      <c r="I1549" s="11">
        <v>0</v>
      </c>
      <c r="J1549" s="11">
        <v>0</v>
      </c>
      <c r="K1549" s="11">
        <v>0</v>
      </c>
      <c r="L1549" s="11">
        <v>0</v>
      </c>
      <c r="M1549" s="11">
        <v>0</v>
      </c>
      <c r="N1549" s="11">
        <v>0</v>
      </c>
      <c r="O1549" s="11">
        <v>0</v>
      </c>
      <c r="P1549" s="11">
        <v>-21.25</v>
      </c>
      <c r="Q1549" s="11">
        <v>0</v>
      </c>
      <c r="R1549" s="11">
        <v>0</v>
      </c>
      <c r="S1549" s="11">
        <v>0</v>
      </c>
      <c r="T1549" s="6">
        <f t="shared" si="47"/>
        <v>-1.7708333333333333</v>
      </c>
    </row>
    <row r="1550" spans="2:20" hidden="1" x14ac:dyDescent="0.2">
      <c r="B1550" t="s">
        <v>1770</v>
      </c>
      <c r="C1550" t="s">
        <v>9</v>
      </c>
      <c r="D1550" t="s">
        <v>12</v>
      </c>
      <c r="E1550" t="s">
        <v>1771</v>
      </c>
      <c r="F1550" t="s">
        <v>4019</v>
      </c>
      <c r="G1550" s="11">
        <v>-1586.54</v>
      </c>
      <c r="H1550" s="11">
        <v>-35.81</v>
      </c>
      <c r="I1550" s="11">
        <v>-319.5</v>
      </c>
      <c r="J1550" s="11">
        <v>-600.1</v>
      </c>
      <c r="K1550" s="11">
        <v>-878.95</v>
      </c>
      <c r="L1550" s="11">
        <v>-1216.31</v>
      </c>
      <c r="M1550" s="11">
        <v>-1617.39</v>
      </c>
      <c r="N1550" s="11">
        <v>-1963.75</v>
      </c>
      <c r="O1550" s="11">
        <v>-2367.7000000000003</v>
      </c>
      <c r="P1550" s="11">
        <v>-2773.2000000000003</v>
      </c>
      <c r="Q1550" s="11">
        <v>-3179.2400000000002</v>
      </c>
      <c r="R1550" s="11">
        <v>-3368.77</v>
      </c>
      <c r="S1550" s="11">
        <v>-3301.6</v>
      </c>
      <c r="T1550" s="6">
        <f t="shared" si="47"/>
        <v>-1730.3991666666668</v>
      </c>
    </row>
    <row r="1551" spans="2:20" hidden="1" x14ac:dyDescent="0.2">
      <c r="B1551" t="s">
        <v>1770</v>
      </c>
      <c r="C1551" t="s">
        <v>9</v>
      </c>
      <c r="D1551" t="s">
        <v>6</v>
      </c>
      <c r="E1551" t="s">
        <v>1771</v>
      </c>
      <c r="F1551" t="s">
        <v>4020</v>
      </c>
      <c r="G1551" s="11">
        <v>-1476.14</v>
      </c>
      <c r="H1551" s="11">
        <v>-19.830000000000002</v>
      </c>
      <c r="I1551" s="11">
        <v>-39.72</v>
      </c>
      <c r="J1551" s="11">
        <v>-59.660000000000004</v>
      </c>
      <c r="K1551" s="11">
        <v>-79.650000000000006</v>
      </c>
      <c r="L1551" s="11">
        <v>-99.7</v>
      </c>
      <c r="M1551" s="11">
        <v>-119.8</v>
      </c>
      <c r="N1551" s="11">
        <v>-139.96</v>
      </c>
      <c r="O1551" s="11">
        <v>-160.17000000000002</v>
      </c>
      <c r="P1551" s="11">
        <v>-180.44</v>
      </c>
      <c r="Q1551" s="11">
        <v>-200.76</v>
      </c>
      <c r="R1551" s="11">
        <v>-221.14000000000001</v>
      </c>
      <c r="S1551" s="11">
        <v>-241.57</v>
      </c>
      <c r="T1551" s="6">
        <f t="shared" si="47"/>
        <v>-181.64041666666671</v>
      </c>
    </row>
    <row r="1552" spans="2:20" hidden="1" x14ac:dyDescent="0.2">
      <c r="B1552" t="s">
        <v>1772</v>
      </c>
      <c r="C1552" t="s">
        <v>7</v>
      </c>
      <c r="D1552" t="s">
        <v>4</v>
      </c>
      <c r="E1552" t="s">
        <v>1773</v>
      </c>
      <c r="F1552" t="s">
        <v>4021</v>
      </c>
      <c r="G1552" s="11">
        <v>0</v>
      </c>
      <c r="H1552" s="11">
        <v>0</v>
      </c>
      <c r="I1552" s="11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  <c r="S1552" s="11">
        <v>0</v>
      </c>
      <c r="T1552" s="6">
        <f t="shared" si="47"/>
        <v>0</v>
      </c>
    </row>
    <row r="1553" spans="2:20" hidden="1" x14ac:dyDescent="0.2">
      <c r="B1553" t="s">
        <v>1772</v>
      </c>
      <c r="C1553" t="s">
        <v>9</v>
      </c>
      <c r="D1553" t="s">
        <v>4</v>
      </c>
      <c r="E1553" t="s">
        <v>1773</v>
      </c>
      <c r="F1553" t="s">
        <v>4022</v>
      </c>
      <c r="G1553" s="11">
        <v>0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0</v>
      </c>
      <c r="R1553" s="11">
        <v>0</v>
      </c>
      <c r="S1553" s="11">
        <v>0</v>
      </c>
      <c r="T1553" s="6">
        <f t="shared" si="47"/>
        <v>0</v>
      </c>
    </row>
    <row r="1554" spans="2:20" hidden="1" x14ac:dyDescent="0.2">
      <c r="B1554" t="s">
        <v>1772</v>
      </c>
      <c r="C1554" t="s">
        <v>13</v>
      </c>
      <c r="D1554" t="s">
        <v>13</v>
      </c>
      <c r="E1554" t="s">
        <v>1773</v>
      </c>
      <c r="F1554" t="s">
        <v>4023</v>
      </c>
      <c r="G1554" s="11">
        <v>0</v>
      </c>
      <c r="H1554" s="11">
        <v>0</v>
      </c>
      <c r="I1554" s="11">
        <v>0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0</v>
      </c>
      <c r="R1554" s="11">
        <v>0</v>
      </c>
      <c r="S1554" s="11">
        <v>0</v>
      </c>
      <c r="T1554" s="6">
        <f t="shared" si="47"/>
        <v>0</v>
      </c>
    </row>
    <row r="1555" spans="2:20" hidden="1" x14ac:dyDescent="0.2">
      <c r="B1555" t="s">
        <v>1774</v>
      </c>
      <c r="C1555" t="s">
        <v>2</v>
      </c>
      <c r="D1555" t="s">
        <v>3</v>
      </c>
      <c r="E1555" t="s">
        <v>1775</v>
      </c>
      <c r="F1555" t="s">
        <v>4024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v>0</v>
      </c>
      <c r="R1555" s="11">
        <v>0</v>
      </c>
      <c r="S1555" s="11">
        <v>0</v>
      </c>
      <c r="T1555" s="6">
        <f t="shared" si="47"/>
        <v>0</v>
      </c>
    </row>
    <row r="1556" spans="2:20" hidden="1" x14ac:dyDescent="0.2">
      <c r="B1556" t="s">
        <v>1774</v>
      </c>
      <c r="C1556" t="s">
        <v>2</v>
      </c>
      <c r="D1556" t="s">
        <v>4</v>
      </c>
      <c r="E1556" t="s">
        <v>1775</v>
      </c>
      <c r="F1556" t="s">
        <v>4025</v>
      </c>
      <c r="G1556" s="11">
        <v>0</v>
      </c>
      <c r="H1556" s="11">
        <v>0</v>
      </c>
      <c r="I1556" s="11">
        <v>0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0</v>
      </c>
      <c r="R1556" s="11">
        <v>0</v>
      </c>
      <c r="S1556" s="11">
        <v>0</v>
      </c>
      <c r="T1556" s="6">
        <f t="shared" si="47"/>
        <v>0</v>
      </c>
    </row>
    <row r="1557" spans="2:20" hidden="1" x14ac:dyDescent="0.2">
      <c r="B1557" t="s">
        <v>1774</v>
      </c>
      <c r="C1557" t="s">
        <v>7</v>
      </c>
      <c r="D1557" t="s">
        <v>4</v>
      </c>
      <c r="E1557" t="s">
        <v>1775</v>
      </c>
      <c r="F1557" t="s">
        <v>4026</v>
      </c>
      <c r="G1557" s="11">
        <v>0</v>
      </c>
      <c r="H1557" s="11">
        <v>0</v>
      </c>
      <c r="I1557" s="11">
        <v>0</v>
      </c>
      <c r="J1557" s="11">
        <v>0</v>
      </c>
      <c r="K1557" s="11">
        <v>0</v>
      </c>
      <c r="L1557" s="11">
        <v>0</v>
      </c>
      <c r="M1557" s="11">
        <v>0</v>
      </c>
      <c r="N1557" s="11">
        <v>0</v>
      </c>
      <c r="O1557" s="11">
        <v>0</v>
      </c>
      <c r="P1557" s="11">
        <v>0</v>
      </c>
      <c r="Q1557" s="11">
        <v>0</v>
      </c>
      <c r="R1557" s="11">
        <v>0</v>
      </c>
      <c r="S1557" s="11">
        <v>0</v>
      </c>
      <c r="T1557" s="6">
        <f t="shared" si="47"/>
        <v>0</v>
      </c>
    </row>
    <row r="1558" spans="2:20" hidden="1" x14ac:dyDescent="0.2">
      <c r="B1558" t="s">
        <v>1774</v>
      </c>
      <c r="C1558" t="s">
        <v>7</v>
      </c>
      <c r="D1558" t="s">
        <v>6</v>
      </c>
      <c r="E1558" t="s">
        <v>1775</v>
      </c>
      <c r="F1558" t="s">
        <v>4027</v>
      </c>
      <c r="G1558" s="11">
        <v>0</v>
      </c>
      <c r="H1558" s="11">
        <v>0</v>
      </c>
      <c r="I1558" s="11">
        <v>0</v>
      </c>
      <c r="J1558" s="11">
        <v>0</v>
      </c>
      <c r="K1558" s="11">
        <v>0</v>
      </c>
      <c r="L1558" s="11">
        <v>0</v>
      </c>
      <c r="M1558" s="11">
        <v>0</v>
      </c>
      <c r="N1558" s="11">
        <v>0</v>
      </c>
      <c r="O1558" s="11">
        <v>0</v>
      </c>
      <c r="P1558" s="11">
        <v>0</v>
      </c>
      <c r="Q1558" s="11">
        <v>0</v>
      </c>
      <c r="R1558" s="11">
        <v>0</v>
      </c>
      <c r="S1558" s="11">
        <v>0</v>
      </c>
      <c r="T1558" s="6">
        <f t="shared" si="47"/>
        <v>0</v>
      </c>
    </row>
    <row r="1559" spans="2:20" hidden="1" x14ac:dyDescent="0.2">
      <c r="B1559" t="s">
        <v>1774</v>
      </c>
      <c r="C1559" t="s">
        <v>9</v>
      </c>
      <c r="D1559" t="s">
        <v>11</v>
      </c>
      <c r="E1559" t="s">
        <v>1775</v>
      </c>
      <c r="F1559" t="s">
        <v>4028</v>
      </c>
      <c r="G1559" s="11">
        <v>0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1">
        <v>0</v>
      </c>
      <c r="R1559" s="11">
        <v>0</v>
      </c>
      <c r="S1559" s="11">
        <v>0</v>
      </c>
      <c r="T1559" s="6">
        <f t="shared" si="47"/>
        <v>0</v>
      </c>
    </row>
    <row r="1560" spans="2:20" hidden="1" x14ac:dyDescent="0.2">
      <c r="B1560" t="s">
        <v>1774</v>
      </c>
      <c r="C1560" t="s">
        <v>9</v>
      </c>
      <c r="D1560" t="s">
        <v>5</v>
      </c>
      <c r="E1560" t="s">
        <v>1775</v>
      </c>
      <c r="F1560" t="s">
        <v>4029</v>
      </c>
      <c r="G1560" s="11">
        <v>0</v>
      </c>
      <c r="H1560" s="11">
        <v>0</v>
      </c>
      <c r="I1560" s="11">
        <v>0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0</v>
      </c>
      <c r="Q1560" s="11">
        <v>0</v>
      </c>
      <c r="R1560" s="11">
        <v>0</v>
      </c>
      <c r="S1560" s="11">
        <v>0</v>
      </c>
      <c r="T1560" s="6">
        <f t="shared" si="47"/>
        <v>0</v>
      </c>
    </row>
    <row r="1561" spans="2:20" hidden="1" x14ac:dyDescent="0.2">
      <c r="B1561" t="s">
        <v>1774</v>
      </c>
      <c r="C1561" t="s">
        <v>9</v>
      </c>
      <c r="D1561" t="s">
        <v>12</v>
      </c>
      <c r="E1561" t="s">
        <v>1775</v>
      </c>
      <c r="F1561" t="s">
        <v>4030</v>
      </c>
      <c r="G1561" s="11">
        <v>0</v>
      </c>
      <c r="H1561" s="11">
        <v>0</v>
      </c>
      <c r="I1561" s="11">
        <v>0</v>
      </c>
      <c r="J1561" s="11">
        <v>0</v>
      </c>
      <c r="K1561" s="11">
        <v>0</v>
      </c>
      <c r="L1561" s="11">
        <v>0</v>
      </c>
      <c r="M1561" s="11">
        <v>0</v>
      </c>
      <c r="N1561" s="11">
        <v>0</v>
      </c>
      <c r="O1561" s="11">
        <v>0</v>
      </c>
      <c r="P1561" s="11">
        <v>0</v>
      </c>
      <c r="Q1561" s="11">
        <v>0</v>
      </c>
      <c r="R1561" s="11">
        <v>0</v>
      </c>
      <c r="S1561" s="11">
        <v>0</v>
      </c>
      <c r="T1561" s="6">
        <f t="shared" si="47"/>
        <v>0</v>
      </c>
    </row>
    <row r="1562" spans="2:20" hidden="1" x14ac:dyDescent="0.2">
      <c r="B1562" t="s">
        <v>1774</v>
      </c>
      <c r="C1562" t="s">
        <v>9</v>
      </c>
      <c r="D1562" t="s">
        <v>6</v>
      </c>
      <c r="E1562" t="s">
        <v>1775</v>
      </c>
      <c r="F1562" t="s">
        <v>4031</v>
      </c>
      <c r="G1562" s="11">
        <v>0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0</v>
      </c>
      <c r="N1562" s="11">
        <v>0</v>
      </c>
      <c r="O1562" s="11">
        <v>0</v>
      </c>
      <c r="P1562" s="11">
        <v>0</v>
      </c>
      <c r="Q1562" s="11">
        <v>0</v>
      </c>
      <c r="R1562" s="11">
        <v>0</v>
      </c>
      <c r="S1562" s="11">
        <v>0</v>
      </c>
      <c r="T1562" s="6">
        <f t="shared" si="47"/>
        <v>0</v>
      </c>
    </row>
    <row r="1563" spans="2:20" hidden="1" x14ac:dyDescent="0.2">
      <c r="B1563" t="s">
        <v>1774</v>
      </c>
      <c r="C1563" t="s">
        <v>13</v>
      </c>
      <c r="D1563" t="s">
        <v>13</v>
      </c>
      <c r="E1563" t="s">
        <v>1775</v>
      </c>
      <c r="F1563" t="s">
        <v>4032</v>
      </c>
      <c r="G1563" s="11">
        <v>0</v>
      </c>
      <c r="H1563" s="11">
        <v>0</v>
      </c>
      <c r="I1563" s="11">
        <v>0</v>
      </c>
      <c r="J1563" s="11">
        <v>0</v>
      </c>
      <c r="K1563" s="11">
        <v>0</v>
      </c>
      <c r="L1563" s="11">
        <v>0</v>
      </c>
      <c r="M1563" s="11">
        <v>0</v>
      </c>
      <c r="N1563" s="11">
        <v>0</v>
      </c>
      <c r="O1563" s="11">
        <v>0</v>
      </c>
      <c r="P1563" s="11">
        <v>0</v>
      </c>
      <c r="Q1563" s="11">
        <v>0</v>
      </c>
      <c r="R1563" s="11">
        <v>0</v>
      </c>
      <c r="S1563" s="11">
        <v>0</v>
      </c>
      <c r="T1563" s="6">
        <f t="shared" si="47"/>
        <v>0</v>
      </c>
    </row>
    <row r="1564" spans="2:20" hidden="1" x14ac:dyDescent="0.2">
      <c r="B1564" t="s">
        <v>1776</v>
      </c>
      <c r="C1564" t="s">
        <v>13</v>
      </c>
      <c r="D1564" t="s">
        <v>13</v>
      </c>
      <c r="E1564" t="s">
        <v>1777</v>
      </c>
      <c r="F1564" t="s">
        <v>4033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  <c r="S1564" s="11">
        <v>0</v>
      </c>
      <c r="T1564" s="6">
        <f t="shared" si="47"/>
        <v>0</v>
      </c>
    </row>
    <row r="1565" spans="2:20" hidden="1" x14ac:dyDescent="0.2">
      <c r="B1565" t="s">
        <v>1778</v>
      </c>
      <c r="C1565" t="s">
        <v>9</v>
      </c>
      <c r="D1565" t="s">
        <v>11</v>
      </c>
      <c r="E1565" t="s">
        <v>1779</v>
      </c>
      <c r="F1565" t="s">
        <v>4034</v>
      </c>
      <c r="G1565" s="11">
        <v>0</v>
      </c>
      <c r="H1565" s="11">
        <v>0</v>
      </c>
      <c r="I1565" s="11">
        <v>0</v>
      </c>
      <c r="J1565" s="11">
        <v>0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>
        <v>0</v>
      </c>
      <c r="T1565" s="6">
        <f t="shared" si="47"/>
        <v>0</v>
      </c>
    </row>
    <row r="1566" spans="2:20" hidden="1" x14ac:dyDescent="0.2">
      <c r="B1566" t="s">
        <v>1778</v>
      </c>
      <c r="C1566" t="s">
        <v>9</v>
      </c>
      <c r="D1566" t="s">
        <v>12</v>
      </c>
      <c r="E1566" t="s">
        <v>1779</v>
      </c>
      <c r="F1566" t="s">
        <v>4035</v>
      </c>
      <c r="G1566" s="11">
        <v>0</v>
      </c>
      <c r="H1566" s="11">
        <v>0</v>
      </c>
      <c r="I1566" s="11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0</v>
      </c>
      <c r="P1566" s="11">
        <v>0</v>
      </c>
      <c r="Q1566" s="11">
        <v>0</v>
      </c>
      <c r="R1566" s="11">
        <v>0</v>
      </c>
      <c r="S1566" s="11">
        <v>0</v>
      </c>
      <c r="T1566" s="6">
        <f t="shared" si="47"/>
        <v>0</v>
      </c>
    </row>
    <row r="1567" spans="2:20" hidden="1" x14ac:dyDescent="0.2">
      <c r="B1567" t="s">
        <v>1780</v>
      </c>
      <c r="C1567" t="s">
        <v>13</v>
      </c>
      <c r="D1567" t="s">
        <v>13</v>
      </c>
      <c r="E1567" t="s">
        <v>1781</v>
      </c>
      <c r="F1567" t="s">
        <v>4036</v>
      </c>
      <c r="G1567" s="11">
        <v>2272122.9700000002</v>
      </c>
      <c r="H1567" s="11">
        <v>180952.07</v>
      </c>
      <c r="I1567" s="11">
        <v>316335.02</v>
      </c>
      <c r="J1567" s="11">
        <v>461266.56</v>
      </c>
      <c r="K1567" s="11">
        <v>700371.20000000007</v>
      </c>
      <c r="L1567" s="11">
        <v>799773.15</v>
      </c>
      <c r="M1567" s="11">
        <v>907909.5</v>
      </c>
      <c r="N1567" s="11">
        <v>1060235.44</v>
      </c>
      <c r="O1567" s="11">
        <v>1157989.05</v>
      </c>
      <c r="P1567" s="11">
        <v>1528228.1099999999</v>
      </c>
      <c r="Q1567" s="11">
        <v>2076132.48</v>
      </c>
      <c r="R1567" s="11">
        <v>2589310.91</v>
      </c>
      <c r="S1567" s="11">
        <v>3320437.09</v>
      </c>
      <c r="T1567" s="6">
        <f t="shared" si="47"/>
        <v>1214565.2933333332</v>
      </c>
    </row>
    <row r="1568" spans="2:20" hidden="1" x14ac:dyDescent="0.2">
      <c r="B1568" t="s">
        <v>1782</v>
      </c>
      <c r="C1568" t="s">
        <v>13</v>
      </c>
      <c r="D1568" t="s">
        <v>13</v>
      </c>
      <c r="E1568" t="s">
        <v>1783</v>
      </c>
      <c r="F1568" t="s">
        <v>4037</v>
      </c>
      <c r="G1568" s="11">
        <v>162955.06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162794.67000000001</v>
      </c>
      <c r="S1568" s="11">
        <v>179309.08000000002</v>
      </c>
      <c r="T1568" s="6">
        <f t="shared" si="47"/>
        <v>27827.228333333333</v>
      </c>
    </row>
    <row r="1569" spans="2:20" hidden="1" x14ac:dyDescent="0.2">
      <c r="B1569" t="s">
        <v>1784</v>
      </c>
      <c r="C1569" t="s">
        <v>13</v>
      </c>
      <c r="D1569" t="s">
        <v>13</v>
      </c>
      <c r="E1569" t="s">
        <v>1785</v>
      </c>
      <c r="F1569" t="s">
        <v>4038</v>
      </c>
      <c r="G1569" s="11">
        <v>-1383947.76</v>
      </c>
      <c r="H1569" s="11">
        <v>0</v>
      </c>
      <c r="I1569" s="11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0</v>
      </c>
      <c r="R1569" s="11">
        <v>-1517834.85</v>
      </c>
      <c r="S1569" s="11">
        <v>-1517834.85</v>
      </c>
      <c r="T1569" s="6">
        <f t="shared" si="47"/>
        <v>-247393.84625000003</v>
      </c>
    </row>
    <row r="1570" spans="2:20" hidden="1" x14ac:dyDescent="0.2">
      <c r="B1570" t="s">
        <v>1786</v>
      </c>
      <c r="C1570" t="s">
        <v>13</v>
      </c>
      <c r="D1570" t="s">
        <v>13</v>
      </c>
      <c r="E1570" t="s">
        <v>1787</v>
      </c>
      <c r="F1570" t="s">
        <v>4039</v>
      </c>
      <c r="G1570" s="11">
        <v>0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0</v>
      </c>
      <c r="Q1570" s="11">
        <v>0</v>
      </c>
      <c r="R1570" s="11">
        <v>0</v>
      </c>
      <c r="S1570" s="11">
        <v>0</v>
      </c>
      <c r="T1570" s="6">
        <f t="shared" si="47"/>
        <v>0</v>
      </c>
    </row>
    <row r="1571" spans="2:20" hidden="1" x14ac:dyDescent="0.2">
      <c r="B1571" t="s">
        <v>1788</v>
      </c>
      <c r="C1571" t="s">
        <v>13</v>
      </c>
      <c r="D1571" t="s">
        <v>13</v>
      </c>
      <c r="E1571" t="s">
        <v>1789</v>
      </c>
      <c r="F1571" t="s">
        <v>4040</v>
      </c>
      <c r="G1571" s="11">
        <v>1425556.13</v>
      </c>
      <c r="H1571" s="11">
        <v>0</v>
      </c>
      <c r="I1571" s="11">
        <v>0</v>
      </c>
      <c r="J1571" s="11">
        <v>0</v>
      </c>
      <c r="K1571" s="11">
        <v>0</v>
      </c>
      <c r="L1571" s="11">
        <v>0</v>
      </c>
      <c r="M1571" s="11">
        <v>0</v>
      </c>
      <c r="N1571" s="11">
        <v>0</v>
      </c>
      <c r="O1571" s="11">
        <v>0</v>
      </c>
      <c r="P1571" s="11">
        <v>0</v>
      </c>
      <c r="Q1571" s="11">
        <v>0</v>
      </c>
      <c r="R1571" s="11">
        <v>1576052.81</v>
      </c>
      <c r="S1571" s="11">
        <v>1576052.81</v>
      </c>
      <c r="T1571" s="6">
        <f t="shared" si="47"/>
        <v>256404.77333333335</v>
      </c>
    </row>
    <row r="1572" spans="2:20" hidden="1" x14ac:dyDescent="0.2">
      <c r="B1572" t="s">
        <v>1790</v>
      </c>
      <c r="C1572" t="s">
        <v>13</v>
      </c>
      <c r="D1572" t="s">
        <v>13</v>
      </c>
      <c r="E1572" t="s">
        <v>591</v>
      </c>
      <c r="F1572" t="s">
        <v>4041</v>
      </c>
      <c r="G1572" s="11">
        <v>22556</v>
      </c>
      <c r="H1572" s="11">
        <v>3020</v>
      </c>
      <c r="I1572" s="11">
        <v>6040</v>
      </c>
      <c r="J1572" s="11">
        <v>9060</v>
      </c>
      <c r="K1572" s="11">
        <v>12080</v>
      </c>
      <c r="L1572" s="11">
        <v>15100</v>
      </c>
      <c r="M1572" s="11">
        <v>18120</v>
      </c>
      <c r="N1572" s="11">
        <v>21140</v>
      </c>
      <c r="O1572" s="11">
        <v>24160</v>
      </c>
      <c r="P1572" s="11">
        <v>27180</v>
      </c>
      <c r="Q1572" s="11">
        <v>30200</v>
      </c>
      <c r="R1572" s="11">
        <v>33221</v>
      </c>
      <c r="S1572" s="11">
        <v>36241</v>
      </c>
      <c r="T1572" s="6">
        <f t="shared" si="47"/>
        <v>19059.958333333332</v>
      </c>
    </row>
    <row r="1573" spans="2:20" hidden="1" x14ac:dyDescent="0.2">
      <c r="B1573" t="s">
        <v>1791</v>
      </c>
      <c r="C1573" t="s">
        <v>13</v>
      </c>
      <c r="D1573" t="s">
        <v>13</v>
      </c>
      <c r="E1573" t="s">
        <v>1792</v>
      </c>
      <c r="F1573" t="s">
        <v>4042</v>
      </c>
      <c r="G1573" s="11">
        <v>2306433.0099999998</v>
      </c>
      <c r="H1573" s="11">
        <v>193641.30000000002</v>
      </c>
      <c r="I1573" s="11">
        <v>384725.3</v>
      </c>
      <c r="J1573" s="11">
        <v>575809.30000000005</v>
      </c>
      <c r="K1573" s="11">
        <v>790834.55</v>
      </c>
      <c r="L1573" s="11">
        <v>981918.55</v>
      </c>
      <c r="M1573" s="11">
        <v>1173002.55</v>
      </c>
      <c r="N1573" s="11">
        <v>1364086.55</v>
      </c>
      <c r="O1573" s="11">
        <v>1555170.55</v>
      </c>
      <c r="P1573" s="11">
        <v>1746254.55</v>
      </c>
      <c r="Q1573" s="11">
        <v>1937338.55</v>
      </c>
      <c r="R1573" s="11">
        <v>2132346.17</v>
      </c>
      <c r="S1573" s="11">
        <v>2326127.91</v>
      </c>
      <c r="T1573" s="6">
        <f t="shared" si="47"/>
        <v>1262617.365</v>
      </c>
    </row>
    <row r="1574" spans="2:20" hidden="1" x14ac:dyDescent="0.2">
      <c r="B1574" t="s">
        <v>1793</v>
      </c>
      <c r="C1574" t="s">
        <v>9</v>
      </c>
      <c r="D1574" t="s">
        <v>6</v>
      </c>
      <c r="E1574" t="s">
        <v>1794</v>
      </c>
      <c r="F1574" t="s">
        <v>4043</v>
      </c>
      <c r="G1574" s="11">
        <v>0</v>
      </c>
      <c r="H1574" s="11">
        <v>0</v>
      </c>
      <c r="I1574" s="11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  <c r="S1574" s="11">
        <v>0</v>
      </c>
      <c r="T1574" s="6">
        <f t="shared" si="47"/>
        <v>0</v>
      </c>
    </row>
    <row r="1575" spans="2:20" hidden="1" x14ac:dyDescent="0.2">
      <c r="B1575" t="s">
        <v>1793</v>
      </c>
      <c r="C1575" t="s">
        <v>13</v>
      </c>
      <c r="D1575" t="s">
        <v>13</v>
      </c>
      <c r="E1575" t="s">
        <v>1794</v>
      </c>
      <c r="F1575" t="s">
        <v>4044</v>
      </c>
      <c r="G1575" s="11">
        <v>15250.61</v>
      </c>
      <c r="H1575" s="11">
        <v>0</v>
      </c>
      <c r="I1575" s="11">
        <v>6409.9000000000005</v>
      </c>
      <c r="J1575" s="11">
        <v>6409.9000000000005</v>
      </c>
      <c r="K1575" s="11">
        <v>6938.9000000000005</v>
      </c>
      <c r="L1575" s="11">
        <v>7455.77</v>
      </c>
      <c r="M1575" s="11">
        <v>7655.77</v>
      </c>
      <c r="N1575" s="11">
        <v>7655.77</v>
      </c>
      <c r="O1575" s="11">
        <v>7655.77</v>
      </c>
      <c r="P1575" s="11">
        <v>7655.77</v>
      </c>
      <c r="Q1575" s="11">
        <v>9224.48</v>
      </c>
      <c r="R1575" s="11">
        <v>9224.48</v>
      </c>
      <c r="S1575" s="11">
        <v>109224.48</v>
      </c>
      <c r="T1575" s="6">
        <f t="shared" si="47"/>
        <v>11543.671249999999</v>
      </c>
    </row>
    <row r="1576" spans="2:20" hidden="1" x14ac:dyDescent="0.2">
      <c r="B1576" t="s">
        <v>1795</v>
      </c>
      <c r="C1576" t="s">
        <v>2</v>
      </c>
      <c r="D1576" t="s">
        <v>3</v>
      </c>
      <c r="E1576" t="s">
        <v>1796</v>
      </c>
      <c r="F1576" t="s">
        <v>4045</v>
      </c>
      <c r="G1576" s="11">
        <v>0</v>
      </c>
      <c r="H1576" s="11">
        <v>0</v>
      </c>
      <c r="I1576" s="11">
        <v>0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0</v>
      </c>
      <c r="P1576" s="11">
        <v>0</v>
      </c>
      <c r="Q1576" s="11">
        <v>0</v>
      </c>
      <c r="R1576" s="11">
        <v>0</v>
      </c>
      <c r="S1576" s="11">
        <v>0</v>
      </c>
      <c r="T1576" s="6">
        <f t="shared" si="47"/>
        <v>0</v>
      </c>
    </row>
    <row r="1577" spans="2:20" hidden="1" x14ac:dyDescent="0.2">
      <c r="B1577" t="s">
        <v>1795</v>
      </c>
      <c r="C1577" t="s">
        <v>13</v>
      </c>
      <c r="D1577" t="s">
        <v>13</v>
      </c>
      <c r="E1577" t="s">
        <v>1796</v>
      </c>
      <c r="F1577" t="s">
        <v>4046</v>
      </c>
      <c r="G1577" s="11">
        <v>1414337.71</v>
      </c>
      <c r="H1577" s="11">
        <v>175962.25</v>
      </c>
      <c r="I1577" s="11">
        <v>309165.17</v>
      </c>
      <c r="J1577" s="11">
        <v>453635.87</v>
      </c>
      <c r="K1577" s="11">
        <v>587243.05000000005</v>
      </c>
      <c r="L1577" s="11">
        <v>712578.29</v>
      </c>
      <c r="M1577" s="11">
        <v>817455.31</v>
      </c>
      <c r="N1577" s="11">
        <v>945493.78</v>
      </c>
      <c r="O1577" s="11">
        <v>1081771.18</v>
      </c>
      <c r="P1577" s="11">
        <v>1207517.7</v>
      </c>
      <c r="Q1577" s="11">
        <v>1326876.6000000001</v>
      </c>
      <c r="R1577" s="11">
        <v>1449641.94</v>
      </c>
      <c r="S1577" s="11">
        <v>1605677.4300000002</v>
      </c>
      <c r="T1577" s="6">
        <f t="shared" si="47"/>
        <v>881445.72583333321</v>
      </c>
    </row>
    <row r="1578" spans="2:20" hidden="1" x14ac:dyDescent="0.2">
      <c r="B1578" t="s">
        <v>1797</v>
      </c>
      <c r="C1578" t="s">
        <v>2</v>
      </c>
      <c r="D1578" t="s">
        <v>3</v>
      </c>
      <c r="E1578" t="s">
        <v>1798</v>
      </c>
      <c r="F1578" t="s">
        <v>4047</v>
      </c>
      <c r="G1578" s="11">
        <v>13157.33</v>
      </c>
      <c r="H1578" s="11">
        <v>0</v>
      </c>
      <c r="I1578" s="11">
        <v>0</v>
      </c>
      <c r="J1578" s="11">
        <v>0</v>
      </c>
      <c r="K1578" s="11">
        <v>0</v>
      </c>
      <c r="L1578" s="11">
        <v>0</v>
      </c>
      <c r="M1578" s="11">
        <v>1098.51</v>
      </c>
      <c r="N1578" s="11">
        <v>1608.51</v>
      </c>
      <c r="O1578" s="11">
        <v>14346.970000000001</v>
      </c>
      <c r="P1578" s="11">
        <v>14346.970000000001</v>
      </c>
      <c r="Q1578" s="11">
        <v>14346.970000000001</v>
      </c>
      <c r="R1578" s="11">
        <v>14346.970000000001</v>
      </c>
      <c r="S1578" s="11">
        <v>14346.970000000001</v>
      </c>
      <c r="T1578" s="6">
        <f t="shared" si="47"/>
        <v>6153.9208333333345</v>
      </c>
    </row>
    <row r="1579" spans="2:20" hidden="1" x14ac:dyDescent="0.2">
      <c r="B1579" t="s">
        <v>1797</v>
      </c>
      <c r="C1579" t="s">
        <v>9</v>
      </c>
      <c r="D1579" t="s">
        <v>12</v>
      </c>
      <c r="E1579" t="s">
        <v>1798</v>
      </c>
      <c r="F1579" t="s">
        <v>4048</v>
      </c>
      <c r="G1579" s="11">
        <v>0</v>
      </c>
      <c r="H1579" s="11">
        <v>0</v>
      </c>
      <c r="I1579" s="11">
        <v>0</v>
      </c>
      <c r="J1579" s="11">
        <v>0</v>
      </c>
      <c r="K1579" s="11">
        <v>0</v>
      </c>
      <c r="L1579" s="11">
        <v>0</v>
      </c>
      <c r="M1579" s="11">
        <v>0</v>
      </c>
      <c r="N1579" s="11">
        <v>0</v>
      </c>
      <c r="O1579" s="11">
        <v>0</v>
      </c>
      <c r="P1579" s="11">
        <v>0</v>
      </c>
      <c r="Q1579" s="11">
        <v>0</v>
      </c>
      <c r="R1579" s="11">
        <v>0</v>
      </c>
      <c r="S1579" s="11">
        <v>0</v>
      </c>
      <c r="T1579" s="6">
        <f t="shared" si="47"/>
        <v>0</v>
      </c>
    </row>
    <row r="1580" spans="2:20" hidden="1" x14ac:dyDescent="0.2">
      <c r="B1580" t="s">
        <v>1797</v>
      </c>
      <c r="C1580" t="s">
        <v>13</v>
      </c>
      <c r="D1580" t="s">
        <v>13</v>
      </c>
      <c r="E1580" t="s">
        <v>1798</v>
      </c>
      <c r="F1580" t="s">
        <v>4049</v>
      </c>
      <c r="G1580" s="11">
        <v>998830.28</v>
      </c>
      <c r="H1580" s="11">
        <v>22894.46</v>
      </c>
      <c r="I1580" s="11">
        <v>70177.3</v>
      </c>
      <c r="J1580" s="11">
        <v>105110.37</v>
      </c>
      <c r="K1580" s="11">
        <v>197606.03</v>
      </c>
      <c r="L1580" s="11">
        <v>260105.56</v>
      </c>
      <c r="M1580" s="11">
        <v>535858.63</v>
      </c>
      <c r="N1580" s="11">
        <v>633990.88</v>
      </c>
      <c r="O1580" s="11">
        <v>881801.1</v>
      </c>
      <c r="P1580" s="11">
        <v>943261.69000000006</v>
      </c>
      <c r="Q1580" s="11">
        <v>1306963.56</v>
      </c>
      <c r="R1580" s="11">
        <v>2223122.2000000002</v>
      </c>
      <c r="S1580" s="11">
        <v>2820349.09</v>
      </c>
      <c r="T1580" s="6">
        <f t="shared" si="47"/>
        <v>757540.12208333332</v>
      </c>
    </row>
    <row r="1581" spans="2:20" hidden="1" x14ac:dyDescent="0.2">
      <c r="B1581" t="s">
        <v>1799</v>
      </c>
      <c r="C1581" t="s">
        <v>13</v>
      </c>
      <c r="D1581" t="s">
        <v>13</v>
      </c>
      <c r="E1581" t="s">
        <v>1746</v>
      </c>
      <c r="F1581" t="s">
        <v>4050</v>
      </c>
      <c r="G1581" s="11">
        <v>856262.58000000007</v>
      </c>
      <c r="H1581" s="11">
        <v>105944.97</v>
      </c>
      <c r="I1581" s="11">
        <v>405520.14</v>
      </c>
      <c r="J1581" s="11">
        <v>450010.19</v>
      </c>
      <c r="K1581" s="11">
        <v>677375.84</v>
      </c>
      <c r="L1581" s="11">
        <v>792113.93</v>
      </c>
      <c r="M1581" s="11">
        <v>844193.82000000007</v>
      </c>
      <c r="N1581" s="11">
        <v>716374.06</v>
      </c>
      <c r="O1581" s="11">
        <v>1052687.69</v>
      </c>
      <c r="P1581" s="11">
        <v>856919.92</v>
      </c>
      <c r="Q1581" s="11">
        <v>1168842.43</v>
      </c>
      <c r="R1581" s="11">
        <v>1435984.74</v>
      </c>
      <c r="S1581" s="11">
        <v>1584704.8900000001</v>
      </c>
      <c r="T1581" s="6">
        <f t="shared" si="47"/>
        <v>810537.62208333332</v>
      </c>
    </row>
    <row r="1582" spans="2:20" hidden="1" x14ac:dyDescent="0.2">
      <c r="B1582" t="s">
        <v>1800</v>
      </c>
      <c r="C1582" t="s">
        <v>7</v>
      </c>
      <c r="D1582" t="s">
        <v>6</v>
      </c>
      <c r="E1582" t="s">
        <v>1801</v>
      </c>
      <c r="F1582" t="s">
        <v>4051</v>
      </c>
      <c r="G1582" s="11">
        <v>0</v>
      </c>
      <c r="H1582" s="11">
        <v>0</v>
      </c>
      <c r="I1582" s="11">
        <v>0</v>
      </c>
      <c r="J1582" s="11">
        <v>0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  <c r="R1582" s="11">
        <v>0</v>
      </c>
      <c r="S1582" s="11">
        <v>0</v>
      </c>
      <c r="T1582" s="6">
        <f t="shared" si="47"/>
        <v>0</v>
      </c>
    </row>
    <row r="1583" spans="2:20" hidden="1" x14ac:dyDescent="0.2">
      <c r="B1583" t="s">
        <v>1800</v>
      </c>
      <c r="C1583" t="s">
        <v>13</v>
      </c>
      <c r="D1583" t="s">
        <v>13</v>
      </c>
      <c r="E1583" t="s">
        <v>1801</v>
      </c>
      <c r="F1583" t="s">
        <v>4052</v>
      </c>
      <c r="G1583" s="11">
        <v>0</v>
      </c>
      <c r="H1583" s="11">
        <v>0</v>
      </c>
      <c r="I1583" s="11">
        <v>0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  <c r="R1583" s="11">
        <v>0</v>
      </c>
      <c r="S1583" s="11">
        <v>0</v>
      </c>
      <c r="T1583" s="6">
        <f t="shared" si="47"/>
        <v>0</v>
      </c>
    </row>
    <row r="1584" spans="2:20" hidden="1" x14ac:dyDescent="0.2">
      <c r="B1584" t="s">
        <v>1802</v>
      </c>
      <c r="C1584" t="s">
        <v>7</v>
      </c>
      <c r="D1584" t="s">
        <v>5</v>
      </c>
      <c r="E1584" t="s">
        <v>1803</v>
      </c>
      <c r="F1584" t="s">
        <v>4053</v>
      </c>
      <c r="G1584" s="11">
        <v>-52924.200000000004</v>
      </c>
      <c r="H1584" s="11">
        <v>-4410.3500000000004</v>
      </c>
      <c r="I1584" s="11">
        <v>-8820.7000000000007</v>
      </c>
      <c r="J1584" s="11">
        <v>-13231.050000000001</v>
      </c>
      <c r="K1584" s="11">
        <v>-17641.400000000001</v>
      </c>
      <c r="L1584" s="11">
        <v>-22051.75</v>
      </c>
      <c r="M1584" s="11">
        <v>-26462.100000000002</v>
      </c>
      <c r="N1584" s="11">
        <v>-30872.45</v>
      </c>
      <c r="O1584" s="11">
        <v>-35282.800000000003</v>
      </c>
      <c r="P1584" s="11">
        <v>-39693.15</v>
      </c>
      <c r="Q1584" s="11">
        <v>-44103.5</v>
      </c>
      <c r="R1584" s="11">
        <v>-48513.85</v>
      </c>
      <c r="S1584" s="11">
        <v>-52924.200000000004</v>
      </c>
      <c r="T1584" s="6">
        <f t="shared" si="47"/>
        <v>-28667.274999999998</v>
      </c>
    </row>
    <row r="1585" spans="2:20" hidden="1" x14ac:dyDescent="0.2">
      <c r="B1585" t="s">
        <v>1802</v>
      </c>
      <c r="C1585" t="s">
        <v>7</v>
      </c>
      <c r="D1585" t="s">
        <v>6</v>
      </c>
      <c r="E1585" t="s">
        <v>1803</v>
      </c>
      <c r="F1585" t="s">
        <v>4054</v>
      </c>
      <c r="G1585" s="11">
        <v>0</v>
      </c>
      <c r="H1585" s="11">
        <v>0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0</v>
      </c>
      <c r="Q1585" s="11">
        <v>0</v>
      </c>
      <c r="R1585" s="11">
        <v>0</v>
      </c>
      <c r="S1585" s="11">
        <v>0</v>
      </c>
      <c r="T1585" s="6">
        <f t="shared" si="47"/>
        <v>0</v>
      </c>
    </row>
    <row r="1586" spans="2:20" hidden="1" x14ac:dyDescent="0.2">
      <c r="B1586" t="s">
        <v>1804</v>
      </c>
      <c r="C1586" t="s">
        <v>7</v>
      </c>
      <c r="D1586" t="s">
        <v>5</v>
      </c>
      <c r="E1586" t="s">
        <v>1805</v>
      </c>
      <c r="F1586" t="s">
        <v>4055</v>
      </c>
      <c r="G1586" s="11">
        <v>0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  <c r="R1586" s="11">
        <v>0</v>
      </c>
      <c r="S1586" s="11">
        <v>0</v>
      </c>
      <c r="T1586" s="6">
        <f t="shared" si="47"/>
        <v>0</v>
      </c>
    </row>
    <row r="1587" spans="2:20" hidden="1" x14ac:dyDescent="0.2">
      <c r="B1587" t="s">
        <v>1804</v>
      </c>
      <c r="C1587" t="s">
        <v>7</v>
      </c>
      <c r="D1587" t="s">
        <v>13</v>
      </c>
      <c r="E1587" t="s">
        <v>1805</v>
      </c>
      <c r="F1587" t="s">
        <v>4056</v>
      </c>
      <c r="G1587" s="11">
        <v>0</v>
      </c>
      <c r="H1587" s="11">
        <v>0</v>
      </c>
      <c r="I1587" s="11">
        <v>0</v>
      </c>
      <c r="J1587" s="11">
        <v>0</v>
      </c>
      <c r="K1587" s="11">
        <v>0</v>
      </c>
      <c r="L1587" s="11">
        <v>0</v>
      </c>
      <c r="M1587" s="11">
        <v>0</v>
      </c>
      <c r="N1587" s="11">
        <v>0</v>
      </c>
      <c r="O1587" s="11">
        <v>0</v>
      </c>
      <c r="P1587" s="11">
        <v>0</v>
      </c>
      <c r="Q1587" s="11">
        <v>0</v>
      </c>
      <c r="R1587" s="11">
        <v>0</v>
      </c>
      <c r="S1587" s="11">
        <v>0</v>
      </c>
      <c r="T1587" s="6">
        <f t="shared" si="47"/>
        <v>0</v>
      </c>
    </row>
    <row r="1588" spans="2:20" hidden="1" x14ac:dyDescent="0.2">
      <c r="B1588" t="s">
        <v>1806</v>
      </c>
      <c r="C1588" t="s">
        <v>13</v>
      </c>
      <c r="D1588" t="s">
        <v>13</v>
      </c>
      <c r="E1588" t="s">
        <v>1807</v>
      </c>
      <c r="F1588" t="s">
        <v>4057</v>
      </c>
      <c r="G1588" s="11">
        <v>120950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0</v>
      </c>
      <c r="P1588" s="11">
        <v>0</v>
      </c>
      <c r="Q1588" s="11">
        <v>0</v>
      </c>
      <c r="R1588" s="11">
        <v>0</v>
      </c>
      <c r="S1588" s="11">
        <v>0</v>
      </c>
      <c r="T1588" s="6">
        <f t="shared" ref="T1588:T1651" si="48">(G1588+S1588+SUM(H1588:R1588)*2)/24</f>
        <v>5039.583333333333</v>
      </c>
    </row>
    <row r="1589" spans="2:20" hidden="1" x14ac:dyDescent="0.2">
      <c r="B1589" t="s">
        <v>1808</v>
      </c>
      <c r="C1589" t="s">
        <v>13</v>
      </c>
      <c r="D1589" t="s">
        <v>13</v>
      </c>
      <c r="E1589" t="s">
        <v>1807</v>
      </c>
      <c r="F1589" t="s">
        <v>4058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0</v>
      </c>
      <c r="R1589" s="11">
        <v>0</v>
      </c>
      <c r="S1589" s="11">
        <v>0</v>
      </c>
      <c r="T1589" s="6">
        <f t="shared" si="48"/>
        <v>0</v>
      </c>
    </row>
    <row r="1590" spans="2:20" hidden="1" x14ac:dyDescent="0.2">
      <c r="B1590" t="s">
        <v>1809</v>
      </c>
      <c r="C1590" t="s">
        <v>13</v>
      </c>
      <c r="D1590" t="s">
        <v>13</v>
      </c>
      <c r="E1590" t="s">
        <v>1807</v>
      </c>
      <c r="F1590" t="s">
        <v>4059</v>
      </c>
      <c r="G1590" s="11">
        <v>0</v>
      </c>
      <c r="H1590" s="11">
        <v>0</v>
      </c>
      <c r="I1590" s="11">
        <v>0</v>
      </c>
      <c r="J1590" s="11">
        <v>0</v>
      </c>
      <c r="K1590" s="11">
        <v>0</v>
      </c>
      <c r="L1590" s="11">
        <v>0</v>
      </c>
      <c r="M1590" s="11">
        <v>0</v>
      </c>
      <c r="N1590" s="11">
        <v>0</v>
      </c>
      <c r="O1590" s="11">
        <v>0</v>
      </c>
      <c r="P1590" s="11">
        <v>0</v>
      </c>
      <c r="Q1590" s="11">
        <v>0</v>
      </c>
      <c r="R1590" s="11">
        <v>0</v>
      </c>
      <c r="S1590" s="11">
        <v>0</v>
      </c>
      <c r="T1590" s="6">
        <f t="shared" si="48"/>
        <v>0</v>
      </c>
    </row>
    <row r="1591" spans="2:20" hidden="1" x14ac:dyDescent="0.2">
      <c r="B1591" t="s">
        <v>1810</v>
      </c>
      <c r="C1591" t="s">
        <v>13</v>
      </c>
      <c r="D1591" t="s">
        <v>13</v>
      </c>
      <c r="E1591" t="s">
        <v>1807</v>
      </c>
      <c r="F1591" t="s">
        <v>4060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v>0</v>
      </c>
      <c r="R1591" s="11">
        <v>0</v>
      </c>
      <c r="S1591" s="11">
        <v>0</v>
      </c>
      <c r="T1591" s="6">
        <f t="shared" si="48"/>
        <v>0</v>
      </c>
    </row>
    <row r="1592" spans="2:20" hidden="1" x14ac:dyDescent="0.2">
      <c r="B1592" t="s">
        <v>1811</v>
      </c>
      <c r="C1592" t="s">
        <v>13</v>
      </c>
      <c r="D1592" t="s">
        <v>13</v>
      </c>
      <c r="E1592" t="s">
        <v>1807</v>
      </c>
      <c r="F1592" t="s">
        <v>4061</v>
      </c>
      <c r="G1592" s="11">
        <v>16685</v>
      </c>
      <c r="H1592" s="11">
        <v>1840</v>
      </c>
      <c r="I1592" s="11">
        <v>2460</v>
      </c>
      <c r="J1592" s="11">
        <v>3390</v>
      </c>
      <c r="K1592" s="11">
        <v>4580</v>
      </c>
      <c r="L1592" s="11">
        <v>5510</v>
      </c>
      <c r="M1592" s="11">
        <v>6440</v>
      </c>
      <c r="N1592" s="11">
        <v>8431.48</v>
      </c>
      <c r="O1592" s="11">
        <v>9361.48</v>
      </c>
      <c r="P1592" s="11">
        <v>8420</v>
      </c>
      <c r="Q1592" s="11">
        <v>9525</v>
      </c>
      <c r="R1592" s="11">
        <v>10300</v>
      </c>
      <c r="S1592" s="11">
        <v>10610</v>
      </c>
      <c r="T1592" s="6">
        <f t="shared" si="48"/>
        <v>6992.121666666666</v>
      </c>
    </row>
    <row r="1593" spans="2:20" hidden="1" x14ac:dyDescent="0.2">
      <c r="B1593" t="s">
        <v>1812</v>
      </c>
      <c r="C1593" t="s">
        <v>13</v>
      </c>
      <c r="D1593" t="s">
        <v>13</v>
      </c>
      <c r="E1593" t="s">
        <v>1807</v>
      </c>
      <c r="F1593" t="s">
        <v>4062</v>
      </c>
      <c r="G1593" s="11">
        <v>1592499.96</v>
      </c>
      <c r="H1593" s="11">
        <v>132708.33000000002</v>
      </c>
      <c r="I1593" s="11">
        <v>265416.66000000003</v>
      </c>
      <c r="J1593" s="11">
        <v>398124.99</v>
      </c>
      <c r="K1593" s="11">
        <v>530833.32000000007</v>
      </c>
      <c r="L1593" s="11">
        <v>663541.65</v>
      </c>
      <c r="M1593" s="11">
        <v>796249.98</v>
      </c>
      <c r="N1593" s="11">
        <v>928958.31</v>
      </c>
      <c r="O1593" s="11">
        <v>1061666.6399999999</v>
      </c>
      <c r="P1593" s="11">
        <v>1194374.97</v>
      </c>
      <c r="Q1593" s="11">
        <v>1327083.3</v>
      </c>
      <c r="R1593" s="11">
        <v>1459791.63</v>
      </c>
      <c r="S1593" s="11">
        <v>1592499.96</v>
      </c>
      <c r="T1593" s="6">
        <f t="shared" si="48"/>
        <v>862604.1449999999</v>
      </c>
    </row>
    <row r="1594" spans="2:20" hidden="1" x14ac:dyDescent="0.2">
      <c r="B1594" t="s">
        <v>1813</v>
      </c>
      <c r="C1594" t="s">
        <v>13</v>
      </c>
      <c r="D1594" t="s">
        <v>13</v>
      </c>
      <c r="E1594" t="s">
        <v>1807</v>
      </c>
      <c r="F1594" t="s">
        <v>4063</v>
      </c>
      <c r="G1594" s="11">
        <v>2879158.27</v>
      </c>
      <c r="H1594" s="11">
        <v>222016.66</v>
      </c>
      <c r="I1594" s="11">
        <v>444033.32</v>
      </c>
      <c r="J1594" s="11">
        <v>666049.98</v>
      </c>
      <c r="K1594" s="11">
        <v>888066.64</v>
      </c>
      <c r="L1594" s="11">
        <v>1110083.3</v>
      </c>
      <c r="M1594" s="11">
        <v>1332099.96</v>
      </c>
      <c r="N1594" s="11">
        <v>1554116.62</v>
      </c>
      <c r="O1594" s="11">
        <v>1776133.28</v>
      </c>
      <c r="P1594" s="11">
        <v>1998149.94</v>
      </c>
      <c r="Q1594" s="11">
        <v>2220166.6</v>
      </c>
      <c r="R1594" s="11">
        <v>2442183.2599999998</v>
      </c>
      <c r="S1594" s="11">
        <v>2664199.92</v>
      </c>
      <c r="T1594" s="6">
        <f t="shared" si="48"/>
        <v>1452064.8879166667</v>
      </c>
    </row>
    <row r="1595" spans="2:20" hidden="1" x14ac:dyDescent="0.2">
      <c r="B1595" t="s">
        <v>1814</v>
      </c>
      <c r="C1595" t="s">
        <v>13</v>
      </c>
      <c r="D1595" t="s">
        <v>13</v>
      </c>
      <c r="E1595" t="s">
        <v>1807</v>
      </c>
      <c r="F1595" t="s">
        <v>4064</v>
      </c>
      <c r="G1595" s="11">
        <v>541503.14</v>
      </c>
      <c r="H1595" s="11">
        <v>40833.89</v>
      </c>
      <c r="I1595" s="11">
        <v>77716.11</v>
      </c>
      <c r="J1595" s="11">
        <v>117744</v>
      </c>
      <c r="K1595" s="11">
        <v>156480.66</v>
      </c>
      <c r="L1595" s="11">
        <v>196508.55000000002</v>
      </c>
      <c r="M1595" s="11">
        <v>234830.21</v>
      </c>
      <c r="N1595" s="11">
        <v>274429.26</v>
      </c>
      <c r="O1595" s="11">
        <v>314028.31</v>
      </c>
      <c r="P1595" s="11">
        <v>351844.97000000003</v>
      </c>
      <c r="Q1595" s="11">
        <v>390922.19</v>
      </c>
      <c r="R1595" s="11">
        <v>428738.85000000003</v>
      </c>
      <c r="S1595" s="11">
        <v>467113.41000000003</v>
      </c>
      <c r="T1595" s="6">
        <f t="shared" si="48"/>
        <v>257365.43958333335</v>
      </c>
    </row>
    <row r="1596" spans="2:20" hidden="1" x14ac:dyDescent="0.2">
      <c r="B1596" t="s">
        <v>1815</v>
      </c>
      <c r="C1596" t="s">
        <v>13</v>
      </c>
      <c r="D1596" t="s">
        <v>13</v>
      </c>
      <c r="E1596" t="s">
        <v>1807</v>
      </c>
      <c r="F1596" t="s">
        <v>4065</v>
      </c>
      <c r="G1596" s="11">
        <v>60672331.049999997</v>
      </c>
      <c r="H1596" s="11">
        <v>5354223.53</v>
      </c>
      <c r="I1596" s="11">
        <v>10708447.060000001</v>
      </c>
      <c r="J1596" s="11">
        <v>16062670.59</v>
      </c>
      <c r="K1596" s="11">
        <v>21416894.120000001</v>
      </c>
      <c r="L1596" s="11">
        <v>26771117.649999999</v>
      </c>
      <c r="M1596" s="11">
        <v>32125341.18</v>
      </c>
      <c r="N1596" s="11">
        <v>37479564.710000001</v>
      </c>
      <c r="O1596" s="11">
        <v>42871588.240000002</v>
      </c>
      <c r="P1596" s="11">
        <v>48208237.329999998</v>
      </c>
      <c r="Q1596" s="11">
        <v>53544886.420000002</v>
      </c>
      <c r="R1596" s="11">
        <v>58881535.509999998</v>
      </c>
      <c r="S1596" s="11">
        <v>64218184.600000001</v>
      </c>
      <c r="T1596" s="6">
        <f t="shared" si="48"/>
        <v>34655813.680416666</v>
      </c>
    </row>
    <row r="1597" spans="2:20" hidden="1" x14ac:dyDescent="0.2">
      <c r="B1597" t="s">
        <v>1816</v>
      </c>
      <c r="C1597" t="s">
        <v>13</v>
      </c>
      <c r="D1597" t="s">
        <v>13</v>
      </c>
      <c r="E1597" t="s">
        <v>1817</v>
      </c>
      <c r="F1597" t="s">
        <v>4066</v>
      </c>
      <c r="G1597" s="11">
        <v>0</v>
      </c>
      <c r="H1597" s="11">
        <v>0</v>
      </c>
      <c r="I1597" s="11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0</v>
      </c>
      <c r="S1597" s="11">
        <v>0</v>
      </c>
      <c r="T1597" s="6">
        <f t="shared" si="48"/>
        <v>0</v>
      </c>
    </row>
    <row r="1598" spans="2:20" hidden="1" x14ac:dyDescent="0.2">
      <c r="B1598" t="s">
        <v>1818</v>
      </c>
      <c r="C1598" t="s">
        <v>13</v>
      </c>
      <c r="D1598" t="s">
        <v>13</v>
      </c>
      <c r="E1598" t="s">
        <v>1819</v>
      </c>
      <c r="F1598" t="s">
        <v>4067</v>
      </c>
      <c r="G1598" s="11">
        <v>2237939.7799999998</v>
      </c>
      <c r="H1598" s="11">
        <v>184859.27</v>
      </c>
      <c r="I1598" s="11">
        <v>369718.54</v>
      </c>
      <c r="J1598" s="11">
        <v>554577.81000000006</v>
      </c>
      <c r="K1598" s="11">
        <v>739437.1</v>
      </c>
      <c r="L1598" s="11">
        <v>924296.37</v>
      </c>
      <c r="M1598" s="11">
        <v>1109155.6399999999</v>
      </c>
      <c r="N1598" s="11">
        <v>1294014.9100000001</v>
      </c>
      <c r="O1598" s="11">
        <v>1478874.18</v>
      </c>
      <c r="P1598" s="11">
        <v>1663733.4500000002</v>
      </c>
      <c r="Q1598" s="11">
        <v>1848592.72</v>
      </c>
      <c r="R1598" s="11">
        <v>2028455.6</v>
      </c>
      <c r="S1598" s="11">
        <v>2213314.87</v>
      </c>
      <c r="T1598" s="6">
        <f t="shared" si="48"/>
        <v>1201778.5762499999</v>
      </c>
    </row>
    <row r="1599" spans="2:20" hidden="1" x14ac:dyDescent="0.2">
      <c r="B1599" t="s">
        <v>1820</v>
      </c>
      <c r="C1599" t="s">
        <v>13</v>
      </c>
      <c r="D1599" t="s">
        <v>13</v>
      </c>
      <c r="E1599" t="s">
        <v>1819</v>
      </c>
      <c r="F1599" t="s">
        <v>4068</v>
      </c>
      <c r="G1599" s="11">
        <v>447351.44</v>
      </c>
      <c r="H1599" s="11">
        <v>37360.660000000003</v>
      </c>
      <c r="I1599" s="11">
        <v>74721.320000000007</v>
      </c>
      <c r="J1599" s="11">
        <v>112081.98</v>
      </c>
      <c r="K1599" s="11">
        <v>149442.54</v>
      </c>
      <c r="L1599" s="11">
        <v>186803.20000000001</v>
      </c>
      <c r="M1599" s="11">
        <v>224163.86000000002</v>
      </c>
      <c r="N1599" s="11">
        <v>261524.52000000002</v>
      </c>
      <c r="O1599" s="11">
        <v>298885.18</v>
      </c>
      <c r="P1599" s="11">
        <v>336245.84</v>
      </c>
      <c r="Q1599" s="11">
        <v>373606.5</v>
      </c>
      <c r="R1599" s="11">
        <v>410967.16000000003</v>
      </c>
      <c r="S1599" s="11">
        <v>448327.82</v>
      </c>
      <c r="T1599" s="6">
        <f t="shared" si="48"/>
        <v>242803.5325</v>
      </c>
    </row>
    <row r="1600" spans="2:20" hidden="1" x14ac:dyDescent="0.2">
      <c r="B1600" t="s">
        <v>1821</v>
      </c>
      <c r="C1600" t="s">
        <v>13</v>
      </c>
      <c r="D1600" t="s">
        <v>13</v>
      </c>
      <c r="E1600" t="s">
        <v>1819</v>
      </c>
      <c r="F1600" t="s">
        <v>4069</v>
      </c>
      <c r="G1600" s="11">
        <v>1126210.18</v>
      </c>
      <c r="H1600" s="11">
        <v>94220.56</v>
      </c>
      <c r="I1600" s="11">
        <v>188444.21</v>
      </c>
      <c r="J1600" s="11">
        <v>282677.23</v>
      </c>
      <c r="K1600" s="11">
        <v>377034.26</v>
      </c>
      <c r="L1600" s="11">
        <v>471519.49</v>
      </c>
      <c r="M1600" s="11">
        <v>566058.42000000004</v>
      </c>
      <c r="N1600" s="11">
        <v>656665.57999999996</v>
      </c>
      <c r="O1600" s="11">
        <v>747272.74</v>
      </c>
      <c r="P1600" s="11">
        <v>847865.44000000006</v>
      </c>
      <c r="Q1600" s="11">
        <v>951036.28</v>
      </c>
      <c r="R1600" s="11">
        <v>1055629.4099999999</v>
      </c>
      <c r="S1600" s="11">
        <v>1160222.69</v>
      </c>
      <c r="T1600" s="6">
        <f t="shared" si="48"/>
        <v>615136.67125000013</v>
      </c>
    </row>
    <row r="1601" spans="2:20" hidden="1" x14ac:dyDescent="0.2">
      <c r="B1601" t="s">
        <v>1822</v>
      </c>
      <c r="C1601" t="s">
        <v>13</v>
      </c>
      <c r="D1601" t="s">
        <v>13</v>
      </c>
      <c r="E1601" t="s">
        <v>1823</v>
      </c>
      <c r="F1601" t="s">
        <v>4070</v>
      </c>
      <c r="G1601" s="11">
        <v>-8883.36</v>
      </c>
      <c r="H1601" s="11">
        <v>-740.28</v>
      </c>
      <c r="I1601" s="11">
        <v>-1480.56</v>
      </c>
      <c r="J1601" s="11">
        <v>-2220.84</v>
      </c>
      <c r="K1601" s="11">
        <v>-2961.12</v>
      </c>
      <c r="L1601" s="11">
        <v>-3701.4</v>
      </c>
      <c r="M1601" s="11">
        <v>-4441.68</v>
      </c>
      <c r="N1601" s="11">
        <v>-5181.96</v>
      </c>
      <c r="O1601" s="11">
        <v>-5922.24</v>
      </c>
      <c r="P1601" s="11">
        <v>-6662.52</v>
      </c>
      <c r="Q1601" s="11">
        <v>-7402.8</v>
      </c>
      <c r="R1601" s="11">
        <v>-8143.08</v>
      </c>
      <c r="S1601" s="11">
        <v>-8883.36</v>
      </c>
      <c r="T1601" s="6">
        <f t="shared" si="48"/>
        <v>-4811.8200000000006</v>
      </c>
    </row>
    <row r="1602" spans="2:20" hidden="1" x14ac:dyDescent="0.2">
      <c r="B1602" t="s">
        <v>1824</v>
      </c>
      <c r="C1602" t="s">
        <v>13</v>
      </c>
      <c r="D1602" t="s">
        <v>13</v>
      </c>
      <c r="E1602" t="s">
        <v>1825</v>
      </c>
      <c r="F1602" t="s">
        <v>4071</v>
      </c>
      <c r="G1602" s="11">
        <v>9174.27</v>
      </c>
      <c r="H1602" s="11">
        <v>-33.74</v>
      </c>
      <c r="I1602" s="11">
        <v>-1555.93</v>
      </c>
      <c r="J1602" s="11">
        <v>-3323.48</v>
      </c>
      <c r="K1602" s="11">
        <v>-5387.72</v>
      </c>
      <c r="L1602" s="11">
        <v>-8695.130000000001</v>
      </c>
      <c r="M1602" s="11">
        <v>-12392.48</v>
      </c>
      <c r="N1602" s="11">
        <v>-16724.05</v>
      </c>
      <c r="O1602" s="11">
        <v>-21267.920000000002</v>
      </c>
      <c r="P1602" s="11">
        <v>-25692.49</v>
      </c>
      <c r="Q1602" s="11">
        <v>-30501.08</v>
      </c>
      <c r="R1602" s="11">
        <v>-35367.020000000004</v>
      </c>
      <c r="S1602" s="11">
        <v>-41391.46</v>
      </c>
      <c r="T1602" s="6">
        <f t="shared" si="48"/>
        <v>-14754.136250000001</v>
      </c>
    </row>
    <row r="1603" spans="2:20" hidden="1" x14ac:dyDescent="0.2">
      <c r="B1603" t="s">
        <v>1826</v>
      </c>
      <c r="C1603" t="s">
        <v>13</v>
      </c>
      <c r="D1603" t="s">
        <v>13</v>
      </c>
      <c r="E1603" t="s">
        <v>1827</v>
      </c>
      <c r="F1603" t="s">
        <v>4072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  <c r="R1603" s="11">
        <v>0</v>
      </c>
      <c r="S1603" s="11">
        <v>0</v>
      </c>
      <c r="T1603" s="6">
        <f t="shared" si="48"/>
        <v>0</v>
      </c>
    </row>
    <row r="1604" spans="2:20" hidden="1" x14ac:dyDescent="0.2">
      <c r="B1604" t="s">
        <v>1828</v>
      </c>
      <c r="C1604" t="s">
        <v>13</v>
      </c>
      <c r="D1604" t="s">
        <v>13</v>
      </c>
      <c r="E1604" t="s">
        <v>1829</v>
      </c>
      <c r="F1604" t="s">
        <v>4073</v>
      </c>
      <c r="G1604" s="11">
        <v>334445.78999999998</v>
      </c>
      <c r="H1604" s="11">
        <v>25699.440000000002</v>
      </c>
      <c r="I1604" s="11">
        <v>56250.26</v>
      </c>
      <c r="J1604" s="11">
        <v>76793.53</v>
      </c>
      <c r="K1604" s="11">
        <v>96570.96</v>
      </c>
      <c r="L1604" s="11">
        <v>126107.06</v>
      </c>
      <c r="M1604" s="11">
        <v>152496.62</v>
      </c>
      <c r="N1604" s="11">
        <v>184743.43</v>
      </c>
      <c r="O1604" s="11">
        <v>207842.73</v>
      </c>
      <c r="P1604" s="11">
        <v>229724.25</v>
      </c>
      <c r="Q1604" s="11">
        <v>257640.78</v>
      </c>
      <c r="R1604" s="11">
        <v>294163.39</v>
      </c>
      <c r="S1604" s="11">
        <v>324790.27</v>
      </c>
      <c r="T1604" s="6">
        <f t="shared" si="48"/>
        <v>169804.20666666669</v>
      </c>
    </row>
    <row r="1605" spans="2:20" hidden="1" x14ac:dyDescent="0.2">
      <c r="B1605" t="s">
        <v>1830</v>
      </c>
      <c r="C1605" t="s">
        <v>13</v>
      </c>
      <c r="D1605" t="s">
        <v>13</v>
      </c>
      <c r="E1605" t="s">
        <v>1831</v>
      </c>
      <c r="F1605" t="s">
        <v>4074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  <c r="S1605" s="11">
        <v>0</v>
      </c>
      <c r="T1605" s="6">
        <f t="shared" si="48"/>
        <v>0</v>
      </c>
    </row>
    <row r="1606" spans="2:20" hidden="1" x14ac:dyDescent="0.2">
      <c r="B1606" t="s">
        <v>1832</v>
      </c>
      <c r="C1606" t="s">
        <v>13</v>
      </c>
      <c r="D1606" t="s">
        <v>13</v>
      </c>
      <c r="E1606" t="s">
        <v>1833</v>
      </c>
      <c r="F1606" t="s">
        <v>4075</v>
      </c>
      <c r="G1606" s="11">
        <v>1734.73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591.66999999999996</v>
      </c>
      <c r="P1606" s="11">
        <v>591.66999999999996</v>
      </c>
      <c r="Q1606" s="11">
        <v>591.66999999999996</v>
      </c>
      <c r="R1606" s="11">
        <v>591.81000000000006</v>
      </c>
      <c r="S1606" s="11">
        <v>601.58000000000004</v>
      </c>
      <c r="T1606" s="6">
        <f t="shared" si="48"/>
        <v>294.58124999999995</v>
      </c>
    </row>
    <row r="1607" spans="2:20" hidden="1" x14ac:dyDescent="0.2">
      <c r="B1607" t="s">
        <v>1834</v>
      </c>
      <c r="C1607" t="s">
        <v>7</v>
      </c>
      <c r="D1607" t="s">
        <v>6</v>
      </c>
      <c r="E1607" t="s">
        <v>1835</v>
      </c>
      <c r="F1607" t="s">
        <v>4076</v>
      </c>
      <c r="G1607" s="11">
        <v>0</v>
      </c>
      <c r="H1607" s="11">
        <v>812</v>
      </c>
      <c r="I1607" s="11">
        <v>2222.1</v>
      </c>
      <c r="J1607" s="11">
        <v>3437.1</v>
      </c>
      <c r="K1607" s="11">
        <v>5148.1000000000004</v>
      </c>
      <c r="L1607" s="11">
        <v>7672.1</v>
      </c>
      <c r="M1607" s="11">
        <v>10888.1</v>
      </c>
      <c r="N1607" s="11">
        <v>14408.1</v>
      </c>
      <c r="O1607" s="11">
        <v>17753.100000000002</v>
      </c>
      <c r="P1607" s="11">
        <v>21061.100000000002</v>
      </c>
      <c r="Q1607" s="11">
        <v>24650.100000000002</v>
      </c>
      <c r="R1607" s="11">
        <v>28588.100000000002</v>
      </c>
      <c r="S1607" s="11">
        <v>33029.1</v>
      </c>
      <c r="T1607" s="6">
        <f t="shared" si="48"/>
        <v>12762.879166666666</v>
      </c>
    </row>
    <row r="1608" spans="2:20" hidden="1" x14ac:dyDescent="0.2">
      <c r="B1608" t="s">
        <v>1836</v>
      </c>
      <c r="C1608" t="s">
        <v>7</v>
      </c>
      <c r="D1608" t="s">
        <v>6</v>
      </c>
      <c r="E1608" t="s">
        <v>1837</v>
      </c>
      <c r="F1608" t="s">
        <v>4077</v>
      </c>
      <c r="G1608" s="11">
        <v>4655.71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0</v>
      </c>
      <c r="P1608" s="11">
        <v>0</v>
      </c>
      <c r="Q1608" s="11">
        <v>0</v>
      </c>
      <c r="R1608" s="11">
        <v>0</v>
      </c>
      <c r="S1608" s="11">
        <v>0</v>
      </c>
      <c r="T1608" s="6">
        <f t="shared" si="48"/>
        <v>193.98791666666668</v>
      </c>
    </row>
    <row r="1609" spans="2:20" hidden="1" x14ac:dyDescent="0.2">
      <c r="B1609" t="s">
        <v>1836</v>
      </c>
      <c r="C1609" t="s">
        <v>9</v>
      </c>
      <c r="D1609" t="s">
        <v>6</v>
      </c>
      <c r="E1609" t="s">
        <v>1837</v>
      </c>
      <c r="F1609" t="s">
        <v>4078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  <c r="S1609" s="11">
        <v>0</v>
      </c>
      <c r="T1609" s="6">
        <f t="shared" si="48"/>
        <v>0</v>
      </c>
    </row>
    <row r="1610" spans="2:20" hidden="1" x14ac:dyDescent="0.2">
      <c r="B1610" t="s">
        <v>1836</v>
      </c>
      <c r="C1610" t="s">
        <v>13</v>
      </c>
      <c r="D1610" t="s">
        <v>13</v>
      </c>
      <c r="E1610" t="s">
        <v>1837</v>
      </c>
      <c r="F1610" t="s">
        <v>4079</v>
      </c>
      <c r="G1610" s="11">
        <v>1262731.8</v>
      </c>
      <c r="H1610" s="11">
        <v>71932.09</v>
      </c>
      <c r="I1610" s="11">
        <v>122692.16</v>
      </c>
      <c r="J1610" s="11">
        <v>176122.49</v>
      </c>
      <c r="K1610" s="11">
        <v>236494.69</v>
      </c>
      <c r="L1610" s="11">
        <v>281168.78000000003</v>
      </c>
      <c r="M1610" s="11">
        <v>463671.32</v>
      </c>
      <c r="N1610" s="11">
        <v>560664.12</v>
      </c>
      <c r="O1610" s="11">
        <v>642400.49</v>
      </c>
      <c r="P1610" s="11">
        <v>697819.03</v>
      </c>
      <c r="Q1610" s="11">
        <v>769201.29</v>
      </c>
      <c r="R1610" s="11">
        <v>830395.84</v>
      </c>
      <c r="S1610" s="11">
        <v>1043524.79</v>
      </c>
      <c r="T1610" s="6">
        <f t="shared" si="48"/>
        <v>500474.21625</v>
      </c>
    </row>
    <row r="1611" spans="2:20" hidden="1" x14ac:dyDescent="0.2">
      <c r="B1611" t="s">
        <v>1838</v>
      </c>
      <c r="C1611" t="s">
        <v>13</v>
      </c>
      <c r="D1611" t="s">
        <v>13</v>
      </c>
      <c r="E1611" t="s">
        <v>1839</v>
      </c>
      <c r="F1611" t="s">
        <v>4080</v>
      </c>
      <c r="G1611" s="11">
        <v>526.61</v>
      </c>
      <c r="H1611" s="11">
        <v>44.72</v>
      </c>
      <c r="I1611" s="11">
        <v>83.8</v>
      </c>
      <c r="J1611" s="11">
        <v>124.27</v>
      </c>
      <c r="K1611" s="11">
        <v>161.9</v>
      </c>
      <c r="L1611" s="11">
        <v>189.61</v>
      </c>
      <c r="M1611" s="11">
        <v>204.37</v>
      </c>
      <c r="N1611" s="11">
        <v>213.65</v>
      </c>
      <c r="O1611" s="11">
        <v>223.94</v>
      </c>
      <c r="P1611" s="11">
        <v>230.03</v>
      </c>
      <c r="Q1611" s="11">
        <v>236.06</v>
      </c>
      <c r="R1611" s="11">
        <v>240.29</v>
      </c>
      <c r="S1611" s="11">
        <v>243.70000000000002</v>
      </c>
      <c r="T1611" s="6">
        <f t="shared" si="48"/>
        <v>194.81625</v>
      </c>
    </row>
    <row r="1612" spans="2:20" hidden="1" x14ac:dyDescent="0.2">
      <c r="B1612" t="s">
        <v>1840</v>
      </c>
      <c r="C1612" t="s">
        <v>13</v>
      </c>
      <c r="D1612" t="s">
        <v>13</v>
      </c>
      <c r="E1612" t="s">
        <v>1841</v>
      </c>
      <c r="F1612" t="s">
        <v>4081</v>
      </c>
      <c r="G1612" s="11">
        <v>0</v>
      </c>
      <c r="H1612" s="11">
        <v>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0</v>
      </c>
      <c r="S1612" s="11">
        <v>0</v>
      </c>
      <c r="T1612" s="6">
        <f t="shared" si="48"/>
        <v>0</v>
      </c>
    </row>
    <row r="1613" spans="2:20" hidden="1" x14ac:dyDescent="0.2">
      <c r="B1613" t="s">
        <v>1842</v>
      </c>
      <c r="C1613" t="s">
        <v>9</v>
      </c>
      <c r="D1613" t="s">
        <v>5</v>
      </c>
      <c r="E1613" t="s">
        <v>1843</v>
      </c>
      <c r="F1613" t="s">
        <v>4082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  <c r="S1613" s="11">
        <v>0</v>
      </c>
      <c r="T1613" s="6">
        <f t="shared" si="48"/>
        <v>0</v>
      </c>
    </row>
    <row r="1614" spans="2:20" hidden="1" x14ac:dyDescent="0.2">
      <c r="B1614" t="s">
        <v>1842</v>
      </c>
      <c r="C1614" t="s">
        <v>13</v>
      </c>
      <c r="D1614" t="s">
        <v>13</v>
      </c>
      <c r="E1614" t="s">
        <v>1843</v>
      </c>
      <c r="F1614" t="s">
        <v>4083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0</v>
      </c>
      <c r="T1614" s="6">
        <f t="shared" si="48"/>
        <v>0</v>
      </c>
    </row>
    <row r="1615" spans="2:20" hidden="1" x14ac:dyDescent="0.2">
      <c r="B1615" t="s">
        <v>1844</v>
      </c>
      <c r="C1615" t="s">
        <v>7</v>
      </c>
      <c r="D1615" t="s">
        <v>5</v>
      </c>
      <c r="E1615" t="s">
        <v>1845</v>
      </c>
      <c r="F1615" t="s">
        <v>4084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1">
        <v>0</v>
      </c>
      <c r="R1615" s="11">
        <v>0</v>
      </c>
      <c r="S1615" s="11">
        <v>0</v>
      </c>
      <c r="T1615" s="6">
        <f t="shared" si="48"/>
        <v>0</v>
      </c>
    </row>
    <row r="1616" spans="2:20" hidden="1" x14ac:dyDescent="0.2">
      <c r="B1616" t="s">
        <v>1846</v>
      </c>
      <c r="C1616" t="s">
        <v>13</v>
      </c>
      <c r="D1616" t="s">
        <v>13</v>
      </c>
      <c r="E1616" t="s">
        <v>1843</v>
      </c>
      <c r="F1616" t="s">
        <v>4085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0</v>
      </c>
      <c r="R1616" s="11">
        <v>0</v>
      </c>
      <c r="S1616" s="11">
        <v>0</v>
      </c>
      <c r="T1616" s="6">
        <f t="shared" si="48"/>
        <v>0</v>
      </c>
    </row>
    <row r="1617" spans="2:20" hidden="1" x14ac:dyDescent="0.2">
      <c r="B1617" t="s">
        <v>1847</v>
      </c>
      <c r="C1617" t="s">
        <v>7</v>
      </c>
      <c r="D1617" t="s">
        <v>5</v>
      </c>
      <c r="E1617" t="s">
        <v>1848</v>
      </c>
      <c r="F1617" t="s">
        <v>4086</v>
      </c>
      <c r="G1617" s="11">
        <v>34289</v>
      </c>
      <c r="H1617" s="11">
        <v>4276</v>
      </c>
      <c r="I1617" s="11">
        <v>8553</v>
      </c>
      <c r="J1617" s="11">
        <v>12749</v>
      </c>
      <c r="K1617" s="11">
        <v>17189</v>
      </c>
      <c r="L1617" s="11">
        <v>21731</v>
      </c>
      <c r="M1617" s="11">
        <v>39109.86</v>
      </c>
      <c r="N1617" s="11">
        <v>30662</v>
      </c>
      <c r="O1617" s="11">
        <v>34874</v>
      </c>
      <c r="P1617" s="11">
        <v>38893</v>
      </c>
      <c r="Q1617" s="11">
        <v>42731</v>
      </c>
      <c r="R1617" s="11">
        <v>46386</v>
      </c>
      <c r="S1617" s="11">
        <v>49748</v>
      </c>
      <c r="T1617" s="6">
        <f t="shared" si="48"/>
        <v>28264.363333333331</v>
      </c>
    </row>
    <row r="1618" spans="2:20" hidden="1" x14ac:dyDescent="0.2">
      <c r="B1618" t="s">
        <v>1847</v>
      </c>
      <c r="C1618" t="s">
        <v>7</v>
      </c>
      <c r="D1618" t="s">
        <v>6</v>
      </c>
      <c r="E1618" t="s">
        <v>1848</v>
      </c>
      <c r="F1618" t="s">
        <v>4087</v>
      </c>
      <c r="G1618" s="11">
        <v>614387</v>
      </c>
      <c r="H1618" s="11">
        <v>68464</v>
      </c>
      <c r="I1618" s="11">
        <v>136444</v>
      </c>
      <c r="J1618" s="11">
        <v>203410</v>
      </c>
      <c r="K1618" s="11">
        <v>269440</v>
      </c>
      <c r="L1618" s="11">
        <v>335519</v>
      </c>
      <c r="M1618" s="11">
        <v>401194</v>
      </c>
      <c r="N1618" s="11">
        <v>467902</v>
      </c>
      <c r="O1618" s="11">
        <v>525377</v>
      </c>
      <c r="P1618" s="11">
        <v>587279</v>
      </c>
      <c r="Q1618" s="11">
        <v>648115</v>
      </c>
      <c r="R1618" s="11">
        <v>707925</v>
      </c>
      <c r="S1618" s="11">
        <v>767392</v>
      </c>
      <c r="T1618" s="6">
        <f t="shared" si="48"/>
        <v>420163.20833333331</v>
      </c>
    </row>
    <row r="1619" spans="2:20" hidden="1" x14ac:dyDescent="0.2">
      <c r="B1619" t="s">
        <v>1847</v>
      </c>
      <c r="C1619" t="s">
        <v>9</v>
      </c>
      <c r="D1619" t="s">
        <v>5</v>
      </c>
      <c r="E1619" t="s">
        <v>1848</v>
      </c>
      <c r="F1619" t="s">
        <v>4088</v>
      </c>
      <c r="G1619" s="11">
        <v>30850.77</v>
      </c>
      <c r="H1619" s="11">
        <v>1900</v>
      </c>
      <c r="I1619" s="11">
        <v>3816.36</v>
      </c>
      <c r="J1619" s="11">
        <v>5560.95</v>
      </c>
      <c r="K1619" s="11">
        <v>7281.51</v>
      </c>
      <c r="L1619" s="11">
        <v>8947.9699999999993</v>
      </c>
      <c r="M1619" s="11">
        <v>10404.35</v>
      </c>
      <c r="N1619" s="11">
        <v>11789.880000000001</v>
      </c>
      <c r="O1619" s="11">
        <v>13148.74</v>
      </c>
      <c r="P1619" s="11">
        <v>14475.49</v>
      </c>
      <c r="Q1619" s="11">
        <v>15691.11</v>
      </c>
      <c r="R1619" s="11">
        <v>17261.87</v>
      </c>
      <c r="S1619" s="11">
        <v>25455.71</v>
      </c>
      <c r="T1619" s="6">
        <f t="shared" si="48"/>
        <v>11535.955833333333</v>
      </c>
    </row>
    <row r="1620" spans="2:20" hidden="1" x14ac:dyDescent="0.2">
      <c r="B1620" t="s">
        <v>1847</v>
      </c>
      <c r="C1620" t="s">
        <v>9</v>
      </c>
      <c r="D1620" t="s">
        <v>12</v>
      </c>
      <c r="E1620" t="s">
        <v>1848</v>
      </c>
      <c r="F1620" t="s">
        <v>4089</v>
      </c>
      <c r="G1620" s="11">
        <v>439788.47000000003</v>
      </c>
      <c r="H1620" s="11">
        <v>16441.02</v>
      </c>
      <c r="I1620" s="11">
        <v>30226.28</v>
      </c>
      <c r="J1620" s="11">
        <v>81892.77</v>
      </c>
      <c r="K1620" s="11">
        <v>118411.46</v>
      </c>
      <c r="L1620" s="11">
        <v>157278.73000000001</v>
      </c>
      <c r="M1620" s="11">
        <v>197294.83000000002</v>
      </c>
      <c r="N1620" s="11">
        <v>237213.88</v>
      </c>
      <c r="O1620" s="11">
        <v>277118.18</v>
      </c>
      <c r="P1620" s="11">
        <v>317043.02</v>
      </c>
      <c r="Q1620" s="11">
        <v>358861.03</v>
      </c>
      <c r="R1620" s="11">
        <v>366756.51</v>
      </c>
      <c r="S1620" s="11">
        <v>376438.60000000003</v>
      </c>
      <c r="T1620" s="6">
        <f t="shared" si="48"/>
        <v>213887.60375000001</v>
      </c>
    </row>
    <row r="1621" spans="2:20" hidden="1" x14ac:dyDescent="0.2">
      <c r="B1621" t="s">
        <v>1847</v>
      </c>
      <c r="C1621" t="s">
        <v>9</v>
      </c>
      <c r="D1621" t="s">
        <v>6</v>
      </c>
      <c r="E1621" t="s">
        <v>1848</v>
      </c>
      <c r="F1621" t="s">
        <v>4090</v>
      </c>
      <c r="G1621" s="11">
        <v>193409.17</v>
      </c>
      <c r="H1621" s="11">
        <v>8235.01</v>
      </c>
      <c r="I1621" s="11">
        <v>14122.15</v>
      </c>
      <c r="J1621" s="11">
        <v>18197.580000000002</v>
      </c>
      <c r="K1621" s="11">
        <v>20906.03</v>
      </c>
      <c r="L1621" s="11">
        <v>22767.420000000002</v>
      </c>
      <c r="M1621" s="11">
        <v>24134.06</v>
      </c>
      <c r="N1621" s="11">
        <v>25137</v>
      </c>
      <c r="O1621" s="11">
        <v>25825.09</v>
      </c>
      <c r="P1621" s="11">
        <v>26150.850000000002</v>
      </c>
      <c r="Q1621" s="11">
        <v>26150.850000000002</v>
      </c>
      <c r="R1621" s="11">
        <v>26150.850000000002</v>
      </c>
      <c r="S1621" s="11">
        <v>75255.42</v>
      </c>
      <c r="T1621" s="6">
        <f t="shared" si="48"/>
        <v>31009.098750000005</v>
      </c>
    </row>
    <row r="1622" spans="2:20" hidden="1" x14ac:dyDescent="0.2">
      <c r="B1622" t="s">
        <v>1849</v>
      </c>
      <c r="C1622" t="s">
        <v>9</v>
      </c>
      <c r="D1622" t="s">
        <v>6</v>
      </c>
      <c r="E1622" t="s">
        <v>1850</v>
      </c>
      <c r="F1622" t="s">
        <v>4091</v>
      </c>
      <c r="G1622" s="11">
        <v>33.32</v>
      </c>
      <c r="H1622" s="11">
        <v>13.780000000000001</v>
      </c>
      <c r="I1622" s="11">
        <v>25.5</v>
      </c>
      <c r="J1622" s="11">
        <v>35.660000000000004</v>
      </c>
      <c r="K1622" s="11">
        <v>44.69</v>
      </c>
      <c r="L1622" s="11">
        <v>53.04</v>
      </c>
      <c r="M1622" s="11">
        <v>61.04</v>
      </c>
      <c r="N1622" s="11">
        <v>68.8</v>
      </c>
      <c r="O1622" s="11">
        <v>76.350000000000009</v>
      </c>
      <c r="P1622" s="11">
        <v>83.67</v>
      </c>
      <c r="Q1622" s="11">
        <v>90.36</v>
      </c>
      <c r="R1622" s="11">
        <v>96.55</v>
      </c>
      <c r="S1622" s="11">
        <v>102.72</v>
      </c>
      <c r="T1622" s="6">
        <f t="shared" si="48"/>
        <v>59.788333333333327</v>
      </c>
    </row>
    <row r="1623" spans="2:20" hidden="1" x14ac:dyDescent="0.2">
      <c r="B1623" t="s">
        <v>1851</v>
      </c>
      <c r="C1623" t="s">
        <v>9</v>
      </c>
      <c r="D1623" t="s">
        <v>12</v>
      </c>
      <c r="E1623" t="s">
        <v>1850</v>
      </c>
      <c r="F1623" t="s">
        <v>4092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v>0</v>
      </c>
      <c r="R1623" s="11">
        <v>0</v>
      </c>
      <c r="S1623" s="11">
        <v>0</v>
      </c>
      <c r="T1623" s="6">
        <f t="shared" si="48"/>
        <v>0</v>
      </c>
    </row>
    <row r="1624" spans="2:20" hidden="1" x14ac:dyDescent="0.2">
      <c r="B1624" t="s">
        <v>1852</v>
      </c>
      <c r="C1624" t="s">
        <v>7</v>
      </c>
      <c r="D1624" t="s">
        <v>5</v>
      </c>
      <c r="E1624" t="s">
        <v>1853</v>
      </c>
      <c r="F1624" t="s">
        <v>4093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0</v>
      </c>
      <c r="N1624" s="11">
        <v>16054.01</v>
      </c>
      <c r="O1624" s="11">
        <v>19272.850000000002</v>
      </c>
      <c r="P1624" s="11">
        <v>22494.37</v>
      </c>
      <c r="Q1624" s="11">
        <v>25718.57</v>
      </c>
      <c r="R1624" s="11">
        <v>28774.84</v>
      </c>
      <c r="S1624" s="11">
        <v>31760.920000000002</v>
      </c>
      <c r="T1624" s="6">
        <f t="shared" si="48"/>
        <v>10682.924999999999</v>
      </c>
    </row>
    <row r="1625" spans="2:20" hidden="1" x14ac:dyDescent="0.2">
      <c r="B1625" t="s">
        <v>1854</v>
      </c>
      <c r="C1625" t="s">
        <v>13</v>
      </c>
      <c r="D1625" t="s">
        <v>13</v>
      </c>
      <c r="E1625" t="s">
        <v>1855</v>
      </c>
      <c r="F1625" t="s">
        <v>4094</v>
      </c>
      <c r="G1625" s="11">
        <v>0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120742.2</v>
      </c>
      <c r="N1625" s="11">
        <v>120742.2</v>
      </c>
      <c r="O1625" s="11">
        <v>120742.2</v>
      </c>
      <c r="P1625" s="11">
        <v>102878.68000000001</v>
      </c>
      <c r="Q1625" s="11">
        <v>102878.68000000001</v>
      </c>
      <c r="R1625" s="11">
        <v>102878.68000000001</v>
      </c>
      <c r="S1625" s="11">
        <v>209909.99</v>
      </c>
      <c r="T1625" s="6">
        <f t="shared" si="48"/>
        <v>64651.469583333332</v>
      </c>
    </row>
    <row r="1626" spans="2:20" hidden="1" x14ac:dyDescent="0.2">
      <c r="B1626" t="s">
        <v>1856</v>
      </c>
      <c r="C1626" t="s">
        <v>13</v>
      </c>
      <c r="D1626" t="s">
        <v>13</v>
      </c>
      <c r="E1626" t="s">
        <v>1857</v>
      </c>
      <c r="F1626" t="s">
        <v>4095</v>
      </c>
      <c r="G1626" s="11">
        <v>0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  <c r="S1626" s="11">
        <v>0</v>
      </c>
      <c r="T1626" s="6">
        <f t="shared" si="48"/>
        <v>0</v>
      </c>
    </row>
    <row r="1627" spans="2:20" hidden="1" x14ac:dyDescent="0.2">
      <c r="B1627" t="s">
        <v>1858</v>
      </c>
      <c r="C1627" t="s">
        <v>2</v>
      </c>
      <c r="D1627" t="s">
        <v>3</v>
      </c>
      <c r="E1627" t="s">
        <v>1859</v>
      </c>
      <c r="F1627" t="s">
        <v>4096</v>
      </c>
      <c r="G1627" s="11">
        <v>-687866.97</v>
      </c>
      <c r="H1627" s="11">
        <v>-80213.69</v>
      </c>
      <c r="I1627" s="11">
        <v>-204284.29</v>
      </c>
      <c r="J1627" s="11">
        <v>-306300.03000000003</v>
      </c>
      <c r="K1627" s="11">
        <v>-404417.48</v>
      </c>
      <c r="L1627" s="11">
        <v>-507926.76</v>
      </c>
      <c r="M1627" s="11">
        <v>-614558.30000000005</v>
      </c>
      <c r="N1627" s="11">
        <v>-724514.04</v>
      </c>
      <c r="O1627" s="11">
        <v>-838048.20000000007</v>
      </c>
      <c r="P1627" s="11">
        <v>-955862.1</v>
      </c>
      <c r="Q1627" s="11">
        <v>-1078825.4099999999</v>
      </c>
      <c r="R1627" s="11">
        <v>-1209699.98</v>
      </c>
      <c r="S1627" s="11">
        <v>-1344670.96</v>
      </c>
      <c r="T1627" s="6">
        <f t="shared" si="48"/>
        <v>-661743.27041666664</v>
      </c>
    </row>
    <row r="1628" spans="2:20" hidden="1" x14ac:dyDescent="0.2">
      <c r="B1628" t="s">
        <v>1858</v>
      </c>
      <c r="C1628" t="s">
        <v>2</v>
      </c>
      <c r="D1628" t="s">
        <v>4</v>
      </c>
      <c r="E1628" t="s">
        <v>1859</v>
      </c>
      <c r="F1628" t="s">
        <v>4097</v>
      </c>
      <c r="G1628" s="11">
        <v>-11688.02</v>
      </c>
      <c r="H1628" s="11">
        <v>-6780.09</v>
      </c>
      <c r="I1628" s="11">
        <v>-18090.04</v>
      </c>
      <c r="J1628" s="11">
        <v>-26126.89</v>
      </c>
      <c r="K1628" s="11">
        <v>-30726.25</v>
      </c>
      <c r="L1628" s="11">
        <v>-30832.670000000002</v>
      </c>
      <c r="M1628" s="11">
        <v>-31047.77</v>
      </c>
      <c r="N1628" s="11">
        <v>-31411.79</v>
      </c>
      <c r="O1628" s="11">
        <v>-32340.29</v>
      </c>
      <c r="P1628" s="11">
        <v>-33086.300000000003</v>
      </c>
      <c r="Q1628" s="11">
        <v>-33321.75</v>
      </c>
      <c r="R1628" s="11">
        <v>-33579.69</v>
      </c>
      <c r="S1628" s="11">
        <v>-33730.730000000003</v>
      </c>
      <c r="T1628" s="6">
        <f t="shared" si="48"/>
        <v>-27504.408750000002</v>
      </c>
    </row>
    <row r="1629" spans="2:20" hidden="1" x14ac:dyDescent="0.2">
      <c r="B1629" t="s">
        <v>1858</v>
      </c>
      <c r="C1629" t="s">
        <v>2</v>
      </c>
      <c r="D1629" t="s">
        <v>5</v>
      </c>
      <c r="E1629" t="s">
        <v>1859</v>
      </c>
      <c r="F1629" t="s">
        <v>4098</v>
      </c>
      <c r="G1629" s="11">
        <v>-5237.95</v>
      </c>
      <c r="H1629" s="11">
        <v>-251.68</v>
      </c>
      <c r="I1629" s="11">
        <v>-1011.6</v>
      </c>
      <c r="J1629" s="11">
        <v>-601.36</v>
      </c>
      <c r="K1629" s="11">
        <v>-633.83000000000004</v>
      </c>
      <c r="L1629" s="11">
        <v>-699.34</v>
      </c>
      <c r="M1629" s="11">
        <v>-800.15</v>
      </c>
      <c r="N1629" s="11">
        <v>-994.99</v>
      </c>
      <c r="O1629" s="11">
        <v>-1331.58</v>
      </c>
      <c r="P1629" s="11">
        <v>-1602.29</v>
      </c>
      <c r="Q1629" s="11">
        <v>-1751.6200000000001</v>
      </c>
      <c r="R1629" s="11">
        <v>-1856.51</v>
      </c>
      <c r="S1629" s="11">
        <v>-1914.47</v>
      </c>
      <c r="T1629" s="6">
        <f t="shared" si="48"/>
        <v>-1259.2633333333333</v>
      </c>
    </row>
    <row r="1630" spans="2:20" hidden="1" x14ac:dyDescent="0.2">
      <c r="B1630" t="s">
        <v>1858</v>
      </c>
      <c r="C1630" t="s">
        <v>2</v>
      </c>
      <c r="D1630" t="s">
        <v>12</v>
      </c>
      <c r="E1630" t="s">
        <v>1859</v>
      </c>
      <c r="F1630" t="s">
        <v>4099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  <c r="S1630" s="11">
        <v>0</v>
      </c>
      <c r="T1630" s="6">
        <f t="shared" si="48"/>
        <v>0</v>
      </c>
    </row>
    <row r="1631" spans="2:20" hidden="1" x14ac:dyDescent="0.2">
      <c r="B1631" t="s">
        <v>1858</v>
      </c>
      <c r="C1631" t="s">
        <v>2</v>
      </c>
      <c r="D1631" t="s">
        <v>6</v>
      </c>
      <c r="E1631" t="s">
        <v>1859</v>
      </c>
      <c r="F1631" t="s">
        <v>4100</v>
      </c>
      <c r="G1631" s="11">
        <v>-970.79</v>
      </c>
      <c r="H1631" s="11">
        <v>-696.96</v>
      </c>
      <c r="I1631" s="11">
        <v>-183.18</v>
      </c>
      <c r="J1631" s="11">
        <v>-98.17</v>
      </c>
      <c r="K1631" s="11">
        <v>-222.07</v>
      </c>
      <c r="L1631" s="11">
        <v>-468.09000000000003</v>
      </c>
      <c r="M1631" s="11">
        <v>-645.1</v>
      </c>
      <c r="N1631" s="11">
        <v>-675.39</v>
      </c>
      <c r="O1631" s="11">
        <v>-739.15</v>
      </c>
      <c r="P1631" s="11">
        <v>-826.86</v>
      </c>
      <c r="Q1631" s="11">
        <v>-928.7</v>
      </c>
      <c r="R1631" s="11">
        <v>-1067.99</v>
      </c>
      <c r="S1631" s="11">
        <v>-1215.46</v>
      </c>
      <c r="T1631" s="6">
        <f t="shared" si="48"/>
        <v>-637.06541666666669</v>
      </c>
    </row>
    <row r="1632" spans="2:20" hidden="1" x14ac:dyDescent="0.2">
      <c r="B1632" t="s">
        <v>1858</v>
      </c>
      <c r="C1632" t="s">
        <v>7</v>
      </c>
      <c r="D1632" t="s">
        <v>3</v>
      </c>
      <c r="E1632" t="s">
        <v>1859</v>
      </c>
      <c r="F1632" t="s">
        <v>4101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1">
        <v>0</v>
      </c>
      <c r="T1632" s="6">
        <f t="shared" si="48"/>
        <v>0</v>
      </c>
    </row>
    <row r="1633" spans="2:20" hidden="1" x14ac:dyDescent="0.2">
      <c r="B1633" t="s">
        <v>1858</v>
      </c>
      <c r="C1633" t="s">
        <v>7</v>
      </c>
      <c r="D1633" t="s">
        <v>4</v>
      </c>
      <c r="E1633" t="s">
        <v>1859</v>
      </c>
      <c r="F1633" t="s">
        <v>4102</v>
      </c>
      <c r="G1633" s="11">
        <v>-1175991.8400000001</v>
      </c>
      <c r="H1633" s="11">
        <v>-106284.77</v>
      </c>
      <c r="I1633" s="11">
        <v>-324286.2</v>
      </c>
      <c r="J1633" s="11">
        <v>-458998.81</v>
      </c>
      <c r="K1633" s="11">
        <v>-608984.37</v>
      </c>
      <c r="L1633" s="11">
        <v>-765156.72</v>
      </c>
      <c r="M1633" s="11">
        <v>-924024.12</v>
      </c>
      <c r="N1633" s="11">
        <v>-1080611.8500000001</v>
      </c>
      <c r="O1633" s="11">
        <v>-1245567.72</v>
      </c>
      <c r="P1633" s="11">
        <v>-1401389.76</v>
      </c>
      <c r="Q1633" s="11">
        <v>-1548869.47</v>
      </c>
      <c r="R1633" s="11">
        <v>-1715714.63</v>
      </c>
      <c r="S1633" s="11">
        <v>-1947229.53</v>
      </c>
      <c r="T1633" s="6">
        <f t="shared" si="48"/>
        <v>-978458.25874999992</v>
      </c>
    </row>
    <row r="1634" spans="2:20" hidden="1" x14ac:dyDescent="0.2">
      <c r="B1634" t="s">
        <v>1858</v>
      </c>
      <c r="C1634" t="s">
        <v>7</v>
      </c>
      <c r="D1634" t="s">
        <v>5</v>
      </c>
      <c r="E1634" t="s">
        <v>1859</v>
      </c>
      <c r="F1634" t="s">
        <v>4103</v>
      </c>
      <c r="G1634" s="11">
        <v>-95687.14</v>
      </c>
      <c r="H1634" s="11">
        <v>-5884.8</v>
      </c>
      <c r="I1634" s="11">
        <v>-14401.48</v>
      </c>
      <c r="J1634" s="11">
        <v>-20873.939999999999</v>
      </c>
      <c r="K1634" s="11">
        <v>-28234.81</v>
      </c>
      <c r="L1634" s="11">
        <v>-35178.590000000004</v>
      </c>
      <c r="M1634" s="11">
        <v>-41812.65</v>
      </c>
      <c r="N1634" s="11">
        <v>-48668.81</v>
      </c>
      <c r="O1634" s="11">
        <v>-57668.340000000004</v>
      </c>
      <c r="P1634" s="11">
        <v>-68378.37</v>
      </c>
      <c r="Q1634" s="11">
        <v>-78734.650000000009</v>
      </c>
      <c r="R1634" s="11">
        <v>-89487.75</v>
      </c>
      <c r="S1634" s="11">
        <v>-99971.05</v>
      </c>
      <c r="T1634" s="6">
        <f t="shared" si="48"/>
        <v>-48929.440416666672</v>
      </c>
    </row>
    <row r="1635" spans="2:20" hidden="1" x14ac:dyDescent="0.2">
      <c r="B1635" t="s">
        <v>1858</v>
      </c>
      <c r="C1635" t="s">
        <v>7</v>
      </c>
      <c r="D1635" t="s">
        <v>8</v>
      </c>
      <c r="E1635" t="s">
        <v>1859</v>
      </c>
      <c r="F1635" t="s">
        <v>4104</v>
      </c>
      <c r="G1635" s="11">
        <v>-1606.44</v>
      </c>
      <c r="H1635" s="11">
        <v>-302.32</v>
      </c>
      <c r="I1635" s="11">
        <v>-836.15</v>
      </c>
      <c r="J1635" s="11">
        <v>-1245.08</v>
      </c>
      <c r="K1635" s="11">
        <v>-1681.47</v>
      </c>
      <c r="L1635" s="11">
        <v>-2179.1799999999998</v>
      </c>
      <c r="M1635" s="11">
        <v>-2772.67</v>
      </c>
      <c r="N1635" s="11">
        <v>-3446.17</v>
      </c>
      <c r="O1635" s="11">
        <v>-4256.37</v>
      </c>
      <c r="P1635" s="11">
        <v>-5229.17</v>
      </c>
      <c r="Q1635" s="11">
        <v>-6359.26</v>
      </c>
      <c r="R1635" s="11">
        <v>-7562.97</v>
      </c>
      <c r="S1635" s="11">
        <v>-8688.5499999999993</v>
      </c>
      <c r="T1635" s="6">
        <f t="shared" si="48"/>
        <v>-3418.1920833333338</v>
      </c>
    </row>
    <row r="1636" spans="2:20" hidden="1" x14ac:dyDescent="0.2">
      <c r="B1636" t="s">
        <v>1858</v>
      </c>
      <c r="C1636" t="s">
        <v>7</v>
      </c>
      <c r="D1636" t="s">
        <v>6</v>
      </c>
      <c r="E1636" t="s">
        <v>1859</v>
      </c>
      <c r="F1636" t="s">
        <v>4105</v>
      </c>
      <c r="G1636" s="11">
        <v>-457734.95</v>
      </c>
      <c r="H1636" s="11">
        <v>-32820.21</v>
      </c>
      <c r="I1636" s="11">
        <v>-79442.94</v>
      </c>
      <c r="J1636" s="11">
        <v>-107091.1</v>
      </c>
      <c r="K1636" s="11">
        <v>-136210.12</v>
      </c>
      <c r="L1636" s="11">
        <v>-164243.4</v>
      </c>
      <c r="M1636" s="11">
        <v>-190254.85</v>
      </c>
      <c r="N1636" s="11">
        <v>-216103.84</v>
      </c>
      <c r="O1636" s="11">
        <v>-244000.15</v>
      </c>
      <c r="P1636" s="11">
        <v>-270811.84999999998</v>
      </c>
      <c r="Q1636" s="11">
        <v>-295251.55</v>
      </c>
      <c r="R1636" s="11">
        <v>-319481.44</v>
      </c>
      <c r="S1636" s="11">
        <v>-346494.10000000003</v>
      </c>
      <c r="T1636" s="6">
        <f t="shared" si="48"/>
        <v>-204818.83125000002</v>
      </c>
    </row>
    <row r="1637" spans="2:20" hidden="1" x14ac:dyDescent="0.2">
      <c r="B1637" t="s">
        <v>1858</v>
      </c>
      <c r="C1637" t="s">
        <v>9</v>
      </c>
      <c r="D1637" t="s">
        <v>3</v>
      </c>
      <c r="E1637" t="s">
        <v>1859</v>
      </c>
      <c r="F1637" t="s">
        <v>4106</v>
      </c>
      <c r="G1637" s="11">
        <v>-3716.02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  <c r="N1637" s="11">
        <v>-0.14000000000000001</v>
      </c>
      <c r="O1637" s="11">
        <v>-5.03</v>
      </c>
      <c r="P1637" s="11">
        <v>-20.07</v>
      </c>
      <c r="Q1637" s="11">
        <v>-48.34</v>
      </c>
      <c r="R1637" s="11">
        <v>-94.13</v>
      </c>
      <c r="S1637" s="11">
        <v>-159.72</v>
      </c>
      <c r="T1637" s="6">
        <f t="shared" si="48"/>
        <v>-175.465</v>
      </c>
    </row>
    <row r="1638" spans="2:20" hidden="1" x14ac:dyDescent="0.2">
      <c r="B1638" t="s">
        <v>1858</v>
      </c>
      <c r="C1638" t="s">
        <v>9</v>
      </c>
      <c r="D1638" t="s">
        <v>4</v>
      </c>
      <c r="E1638" t="s">
        <v>1859</v>
      </c>
      <c r="F1638" t="s">
        <v>4107</v>
      </c>
      <c r="G1638" s="11">
        <v>-62.57</v>
      </c>
      <c r="H1638" s="11">
        <v>-122.98</v>
      </c>
      <c r="I1638" s="11">
        <v>-248.96</v>
      </c>
      <c r="J1638" s="11">
        <v>59.26</v>
      </c>
      <c r="K1638" s="11">
        <v>57.2</v>
      </c>
      <c r="L1638" s="11">
        <v>52.9</v>
      </c>
      <c r="M1638" s="11">
        <v>47.86</v>
      </c>
      <c r="N1638" s="11">
        <v>41.62</v>
      </c>
      <c r="O1638" s="11">
        <v>34.74</v>
      </c>
      <c r="P1638" s="11">
        <v>27.57</v>
      </c>
      <c r="Q1638" s="11">
        <v>18.98</v>
      </c>
      <c r="R1638" s="11">
        <v>8.49</v>
      </c>
      <c r="S1638" s="11">
        <v>-2.7600000000000002</v>
      </c>
      <c r="T1638" s="6">
        <f t="shared" si="48"/>
        <v>-4.6654166666666681</v>
      </c>
    </row>
    <row r="1639" spans="2:20" hidden="1" x14ac:dyDescent="0.2">
      <c r="B1639" t="s">
        <v>1858</v>
      </c>
      <c r="C1639" t="s">
        <v>9</v>
      </c>
      <c r="D1639" t="s">
        <v>10</v>
      </c>
      <c r="E1639" t="s">
        <v>1859</v>
      </c>
      <c r="F1639" t="s">
        <v>4108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  <c r="S1639" s="11">
        <v>0</v>
      </c>
      <c r="T1639" s="6">
        <f t="shared" si="48"/>
        <v>0</v>
      </c>
    </row>
    <row r="1640" spans="2:20" hidden="1" x14ac:dyDescent="0.2">
      <c r="B1640" t="s">
        <v>1858</v>
      </c>
      <c r="C1640" t="s">
        <v>9</v>
      </c>
      <c r="D1640" t="s">
        <v>11</v>
      </c>
      <c r="E1640" t="s">
        <v>1859</v>
      </c>
      <c r="F1640" t="s">
        <v>4109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  <c r="S1640" s="11">
        <v>0</v>
      </c>
      <c r="T1640" s="6">
        <f t="shared" si="48"/>
        <v>0</v>
      </c>
    </row>
    <row r="1641" spans="2:20" hidden="1" x14ac:dyDescent="0.2">
      <c r="B1641" t="s">
        <v>1858</v>
      </c>
      <c r="C1641" t="s">
        <v>9</v>
      </c>
      <c r="D1641" t="s">
        <v>5</v>
      </c>
      <c r="E1641" t="s">
        <v>1859</v>
      </c>
      <c r="F1641" t="s">
        <v>4110</v>
      </c>
      <c r="G1641" s="11">
        <v>-34279.51</v>
      </c>
      <c r="H1641" s="11">
        <v>-1564.3700000000001</v>
      </c>
      <c r="I1641" s="11">
        <v>-5515.58</v>
      </c>
      <c r="J1641" s="11">
        <v>-8843.630000000001</v>
      </c>
      <c r="K1641" s="11">
        <v>-12990.6</v>
      </c>
      <c r="L1641" s="11">
        <v>-17231.599999999999</v>
      </c>
      <c r="M1641" s="11">
        <v>-21336.09</v>
      </c>
      <c r="N1641" s="11">
        <v>-25420.02</v>
      </c>
      <c r="O1641" s="11">
        <v>-29755.279999999999</v>
      </c>
      <c r="P1641" s="11">
        <v>-34378.35</v>
      </c>
      <c r="Q1641" s="11">
        <v>-38960.44</v>
      </c>
      <c r="R1641" s="11">
        <v>-43475.06</v>
      </c>
      <c r="S1641" s="11">
        <v>-47978.450000000004</v>
      </c>
      <c r="T1641" s="6">
        <f t="shared" si="48"/>
        <v>-23383.333333333332</v>
      </c>
    </row>
    <row r="1642" spans="2:20" hidden="1" x14ac:dyDescent="0.2">
      <c r="B1642" t="s">
        <v>1858</v>
      </c>
      <c r="C1642" t="s">
        <v>9</v>
      </c>
      <c r="D1642" t="s">
        <v>12</v>
      </c>
      <c r="E1642" t="s">
        <v>1859</v>
      </c>
      <c r="F1642" t="s">
        <v>4111</v>
      </c>
      <c r="G1642" s="11">
        <v>-54870.79</v>
      </c>
      <c r="H1642" s="11">
        <v>-10152.65</v>
      </c>
      <c r="I1642" s="11">
        <v>-17074.97</v>
      </c>
      <c r="J1642" s="11">
        <v>-2976.63</v>
      </c>
      <c r="K1642" s="11">
        <v>-6581.34</v>
      </c>
      <c r="L1642" s="11">
        <v>-11240.65</v>
      </c>
      <c r="M1642" s="11">
        <v>-16277.48</v>
      </c>
      <c r="N1642" s="11">
        <v>-20618.78</v>
      </c>
      <c r="O1642" s="11">
        <v>-24380.13</v>
      </c>
      <c r="P1642" s="11">
        <v>-26805.52</v>
      </c>
      <c r="Q1642" s="11">
        <v>-29671.02</v>
      </c>
      <c r="R1642" s="11">
        <v>-32521.61</v>
      </c>
      <c r="S1642" s="11">
        <v>-35952.53</v>
      </c>
      <c r="T1642" s="6">
        <f t="shared" si="48"/>
        <v>-20309.37</v>
      </c>
    </row>
    <row r="1643" spans="2:20" hidden="1" x14ac:dyDescent="0.2">
      <c r="B1643" t="s">
        <v>1858</v>
      </c>
      <c r="C1643" t="s">
        <v>9</v>
      </c>
      <c r="D1643" t="s">
        <v>6</v>
      </c>
      <c r="E1643" t="s">
        <v>1859</v>
      </c>
      <c r="F1643" t="s">
        <v>4112</v>
      </c>
      <c r="G1643" s="11">
        <v>-41041.93</v>
      </c>
      <c r="H1643" s="11">
        <v>-11843.29</v>
      </c>
      <c r="I1643" s="11">
        <v>-15990.800000000001</v>
      </c>
      <c r="J1643" s="11">
        <v>-579.48</v>
      </c>
      <c r="K1643" s="11">
        <v>-2774.4</v>
      </c>
      <c r="L1643" s="11">
        <v>-5391.29</v>
      </c>
      <c r="M1643" s="11">
        <v>-8201.98</v>
      </c>
      <c r="N1643" s="11">
        <v>-11050.880000000001</v>
      </c>
      <c r="O1643" s="11">
        <v>-14605.19</v>
      </c>
      <c r="P1643" s="11">
        <v>-18561.54</v>
      </c>
      <c r="Q1643" s="11">
        <v>-21685.65</v>
      </c>
      <c r="R1643" s="11">
        <v>-24853.08</v>
      </c>
      <c r="S1643" s="11">
        <v>-27601.78</v>
      </c>
      <c r="T1643" s="6">
        <f t="shared" si="48"/>
        <v>-14154.952916666667</v>
      </c>
    </row>
    <row r="1644" spans="2:20" hidden="1" x14ac:dyDescent="0.2">
      <c r="B1644" t="s">
        <v>1858</v>
      </c>
      <c r="C1644" t="s">
        <v>13</v>
      </c>
      <c r="D1644" t="s">
        <v>13</v>
      </c>
      <c r="E1644" t="s">
        <v>1859</v>
      </c>
      <c r="F1644" t="s">
        <v>4113</v>
      </c>
      <c r="G1644" s="11">
        <v>169683.18</v>
      </c>
      <c r="H1644" s="11">
        <v>0</v>
      </c>
      <c r="I1644" s="11">
        <v>0</v>
      </c>
      <c r="J1644" s="11">
        <v>-6703.81</v>
      </c>
      <c r="K1644" s="11">
        <v>-6703.81</v>
      </c>
      <c r="L1644" s="11">
        <v>-6703.81</v>
      </c>
      <c r="M1644" s="11">
        <v>-30442.28</v>
      </c>
      <c r="N1644" s="11">
        <v>-30442.28</v>
      </c>
      <c r="O1644" s="11">
        <v>-30442.28</v>
      </c>
      <c r="P1644" s="11">
        <v>115376.98</v>
      </c>
      <c r="Q1644" s="11">
        <v>115376.98</v>
      </c>
      <c r="R1644" s="11">
        <v>115376.98</v>
      </c>
      <c r="S1644" s="11">
        <v>219825</v>
      </c>
      <c r="T1644" s="6">
        <f t="shared" si="48"/>
        <v>35787.230000000003</v>
      </c>
    </row>
    <row r="1645" spans="2:20" hidden="1" x14ac:dyDescent="0.2">
      <c r="B1645" t="s">
        <v>1860</v>
      </c>
      <c r="C1645" t="s">
        <v>13</v>
      </c>
      <c r="D1645" t="s">
        <v>13</v>
      </c>
      <c r="E1645" t="s">
        <v>1861</v>
      </c>
      <c r="F1645" t="s">
        <v>4114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  <c r="S1645" s="11">
        <v>0</v>
      </c>
      <c r="T1645" s="6">
        <f t="shared" si="48"/>
        <v>0</v>
      </c>
    </row>
    <row r="1646" spans="2:20" hidden="1" x14ac:dyDescent="0.2">
      <c r="B1646" t="s">
        <v>1862</v>
      </c>
      <c r="C1646" t="s">
        <v>7</v>
      </c>
      <c r="D1646" t="s">
        <v>5</v>
      </c>
      <c r="E1646" t="s">
        <v>1863</v>
      </c>
      <c r="F1646" t="s">
        <v>4115</v>
      </c>
      <c r="G1646" s="11">
        <v>-103505438.09999999</v>
      </c>
      <c r="H1646" s="11">
        <v>-12163507.720000001</v>
      </c>
      <c r="I1646" s="11">
        <v>-23109675.25</v>
      </c>
      <c r="J1646" s="11">
        <v>-32780591.620000001</v>
      </c>
      <c r="K1646" s="11">
        <v>-41272859.609999999</v>
      </c>
      <c r="L1646" s="11">
        <v>-48748072.890000001</v>
      </c>
      <c r="M1646" s="11">
        <v>-55483578.909999996</v>
      </c>
      <c r="N1646" s="11">
        <v>-62804803.130000003</v>
      </c>
      <c r="O1646" s="11">
        <v>-70645429.209999993</v>
      </c>
      <c r="P1646" s="11">
        <v>-78296573.629999995</v>
      </c>
      <c r="Q1646" s="11">
        <v>-85408273.140000001</v>
      </c>
      <c r="R1646" s="11">
        <v>-93957158.590000004</v>
      </c>
      <c r="S1646" s="11">
        <v>-106445657.62</v>
      </c>
      <c r="T1646" s="6">
        <f t="shared" si="48"/>
        <v>-59137172.629999995</v>
      </c>
    </row>
    <row r="1647" spans="2:20" hidden="1" x14ac:dyDescent="0.2">
      <c r="B1647" t="s">
        <v>1862</v>
      </c>
      <c r="C1647" t="s">
        <v>7</v>
      </c>
      <c r="D1647" t="s">
        <v>8</v>
      </c>
      <c r="E1647" t="s">
        <v>1863</v>
      </c>
      <c r="F1647" t="s">
        <v>4116</v>
      </c>
      <c r="G1647" s="11">
        <v>-13552.44</v>
      </c>
      <c r="H1647" s="11">
        <v>-2027.69</v>
      </c>
      <c r="I1647" s="11">
        <v>-3900.6800000000003</v>
      </c>
      <c r="J1647" s="11">
        <v>-5456.45</v>
      </c>
      <c r="K1647" s="11">
        <v>-7117.37</v>
      </c>
      <c r="L1647" s="11">
        <v>-7936.7</v>
      </c>
      <c r="M1647" s="11">
        <v>-8661.57</v>
      </c>
      <c r="N1647" s="11">
        <v>-9263.630000000001</v>
      </c>
      <c r="O1647" s="11">
        <v>-9757.36</v>
      </c>
      <c r="P1647" s="11">
        <v>-10310.24</v>
      </c>
      <c r="Q1647" s="11">
        <v>-11222.27</v>
      </c>
      <c r="R1647" s="11">
        <v>-12526.82</v>
      </c>
      <c r="S1647" s="11">
        <v>-14186.58</v>
      </c>
      <c r="T1647" s="6">
        <f t="shared" si="48"/>
        <v>-8504.1908333333322</v>
      </c>
    </row>
    <row r="1648" spans="2:20" hidden="1" x14ac:dyDescent="0.2">
      <c r="B1648" t="s">
        <v>1862</v>
      </c>
      <c r="C1648" t="s">
        <v>7</v>
      </c>
      <c r="D1648" t="s">
        <v>6</v>
      </c>
      <c r="E1648" t="s">
        <v>1863</v>
      </c>
      <c r="F1648" t="s">
        <v>4117</v>
      </c>
      <c r="G1648" s="11">
        <v>-212751116.06999999</v>
      </c>
      <c r="H1648" s="11">
        <v>-24968596.809999999</v>
      </c>
      <c r="I1648" s="11">
        <v>-49904674.710000001</v>
      </c>
      <c r="J1648" s="11">
        <v>-70023864.319999993</v>
      </c>
      <c r="K1648" s="11">
        <v>-87879686.829999998</v>
      </c>
      <c r="L1648" s="11">
        <v>-103644057.38</v>
      </c>
      <c r="M1648" s="11">
        <v>-118135081.43000001</v>
      </c>
      <c r="N1648" s="11">
        <v>-133296954.20999999</v>
      </c>
      <c r="O1648" s="11">
        <v>-150684958.49000001</v>
      </c>
      <c r="P1648" s="11">
        <v>-167297902.91999999</v>
      </c>
      <c r="Q1648" s="11">
        <v>-183301414.19</v>
      </c>
      <c r="R1648" s="11">
        <v>-200277599.25</v>
      </c>
      <c r="S1648" s="11">
        <v>-225028566.88999999</v>
      </c>
      <c r="T1648" s="6">
        <f t="shared" si="48"/>
        <v>-125692052.66833334</v>
      </c>
    </row>
    <row r="1649" spans="2:20" hidden="1" x14ac:dyDescent="0.2">
      <c r="B1649" t="s">
        <v>1864</v>
      </c>
      <c r="C1649" t="s">
        <v>7</v>
      </c>
      <c r="D1649" t="s">
        <v>5</v>
      </c>
      <c r="E1649" t="s">
        <v>1865</v>
      </c>
      <c r="F1649" t="s">
        <v>4118</v>
      </c>
      <c r="G1649" s="11">
        <v>-84877262.549999997</v>
      </c>
      <c r="H1649" s="11">
        <v>-7442966.4500000002</v>
      </c>
      <c r="I1649" s="11">
        <v>-14674868.66</v>
      </c>
      <c r="J1649" s="11">
        <v>-21513937.030000001</v>
      </c>
      <c r="K1649" s="11">
        <v>-28078552.5</v>
      </c>
      <c r="L1649" s="11">
        <v>-34597500.219999999</v>
      </c>
      <c r="M1649" s="11">
        <v>-41251451.490000002</v>
      </c>
      <c r="N1649" s="11">
        <v>-48140484.82</v>
      </c>
      <c r="O1649" s="11">
        <v>-55653119.420000002</v>
      </c>
      <c r="P1649" s="11">
        <v>-63302697.07</v>
      </c>
      <c r="Q1649" s="11">
        <v>-70342627.909999996</v>
      </c>
      <c r="R1649" s="11">
        <v>-76824111.680000007</v>
      </c>
      <c r="S1649" s="11">
        <v>-84637822.450000003</v>
      </c>
      <c r="T1649" s="6">
        <f t="shared" si="48"/>
        <v>-45548321.645833336</v>
      </c>
    </row>
    <row r="1650" spans="2:20" hidden="1" x14ac:dyDescent="0.2">
      <c r="B1650" t="s">
        <v>1864</v>
      </c>
      <c r="C1650" t="s">
        <v>7</v>
      </c>
      <c r="D1650" t="s">
        <v>8</v>
      </c>
      <c r="E1650" t="s">
        <v>1865</v>
      </c>
      <c r="F1650" t="s">
        <v>4119</v>
      </c>
      <c r="G1650" s="11">
        <v>-4061.2200000000003</v>
      </c>
      <c r="H1650" s="11">
        <v>-490.03000000000003</v>
      </c>
      <c r="I1650" s="11">
        <v>-406.66</v>
      </c>
      <c r="J1650" s="11">
        <v>-5650.6500000000005</v>
      </c>
      <c r="K1650" s="11">
        <v>-9825.16</v>
      </c>
      <c r="L1650" s="11">
        <v>-12438.9</v>
      </c>
      <c r="M1650" s="11">
        <v>-13932.34</v>
      </c>
      <c r="N1650" s="11">
        <v>-14847.470000000001</v>
      </c>
      <c r="O1650" s="11">
        <v>-15824.93</v>
      </c>
      <c r="P1650" s="11">
        <v>-16890.38</v>
      </c>
      <c r="Q1650" s="11">
        <v>-17800</v>
      </c>
      <c r="R1650" s="11">
        <v>-19512.23</v>
      </c>
      <c r="S1650" s="11">
        <v>-23100.18</v>
      </c>
      <c r="T1650" s="6">
        <f t="shared" si="48"/>
        <v>-11766.620833333334</v>
      </c>
    </row>
    <row r="1651" spans="2:20" hidden="1" x14ac:dyDescent="0.2">
      <c r="B1651" t="s">
        <v>1864</v>
      </c>
      <c r="C1651" t="s">
        <v>7</v>
      </c>
      <c r="D1651" t="s">
        <v>6</v>
      </c>
      <c r="E1651" t="s">
        <v>1865</v>
      </c>
      <c r="F1651" t="s">
        <v>4120</v>
      </c>
      <c r="G1651" s="11">
        <v>-201520877.69999999</v>
      </c>
      <c r="H1651" s="11">
        <v>-17475985.609999999</v>
      </c>
      <c r="I1651" s="11">
        <v>-34846153.259999998</v>
      </c>
      <c r="J1651" s="11">
        <v>-51330376.369999997</v>
      </c>
      <c r="K1651" s="11">
        <v>-67235330.310000002</v>
      </c>
      <c r="L1651" s="11">
        <v>-83460304.450000003</v>
      </c>
      <c r="M1651" s="11">
        <v>-100253680.13</v>
      </c>
      <c r="N1651" s="11">
        <v>-117282571.81</v>
      </c>
      <c r="O1651" s="11">
        <v>-135815861.02000001</v>
      </c>
      <c r="P1651" s="11">
        <v>-154301430.88</v>
      </c>
      <c r="Q1651" s="11">
        <v>-171970967.55000001</v>
      </c>
      <c r="R1651" s="11">
        <v>-187828810.34</v>
      </c>
      <c r="S1651" s="11">
        <v>-206066597.75</v>
      </c>
      <c r="T1651" s="6">
        <f t="shared" si="48"/>
        <v>-110466267.45458333</v>
      </c>
    </row>
    <row r="1652" spans="2:20" hidden="1" x14ac:dyDescent="0.2">
      <c r="B1652" t="s">
        <v>1866</v>
      </c>
      <c r="C1652" t="s">
        <v>7</v>
      </c>
      <c r="D1652" t="s">
        <v>5</v>
      </c>
      <c r="E1652" t="s">
        <v>1867</v>
      </c>
      <c r="F1652" t="s">
        <v>4121</v>
      </c>
      <c r="G1652" s="11">
        <v>-63117745.240000002</v>
      </c>
      <c r="H1652" s="11">
        <v>-5284815.68</v>
      </c>
      <c r="I1652" s="11">
        <v>-10305133.539999999</v>
      </c>
      <c r="J1652" s="11">
        <v>-15537213.35</v>
      </c>
      <c r="K1652" s="11">
        <v>-20811235.859999999</v>
      </c>
      <c r="L1652" s="11">
        <v>-26121951.550000001</v>
      </c>
      <c r="M1652" s="11">
        <v>-31486376.390000001</v>
      </c>
      <c r="N1652" s="11">
        <v>-35443702.420000002</v>
      </c>
      <c r="O1652" s="11">
        <v>-39676836.469999999</v>
      </c>
      <c r="P1652" s="11">
        <v>-43208287.229999997</v>
      </c>
      <c r="Q1652" s="11">
        <v>-46683225.68</v>
      </c>
      <c r="R1652" s="11">
        <v>-50335046.090000004</v>
      </c>
      <c r="S1652" s="11">
        <v>-54105750.729999997</v>
      </c>
      <c r="T1652" s="6">
        <f t="shared" ref="T1652:T1715" si="49">(G1652+S1652+SUM(H1652:R1652)*2)/24</f>
        <v>-31958797.687083334</v>
      </c>
    </row>
    <row r="1653" spans="2:20" hidden="1" x14ac:dyDescent="0.2">
      <c r="B1653" t="s">
        <v>1866</v>
      </c>
      <c r="C1653" t="s">
        <v>7</v>
      </c>
      <c r="D1653" t="s">
        <v>6</v>
      </c>
      <c r="E1653" t="s">
        <v>1867</v>
      </c>
      <c r="F1653" t="s">
        <v>4122</v>
      </c>
      <c r="G1653" s="11">
        <v>-56306736.770000003</v>
      </c>
      <c r="H1653" s="11">
        <v>-4564892.6399999997</v>
      </c>
      <c r="I1653" s="11">
        <v>-9358468.6400000006</v>
      </c>
      <c r="J1653" s="11">
        <v>-13926248.59</v>
      </c>
      <c r="K1653" s="11">
        <v>-18739127.079999998</v>
      </c>
      <c r="L1653" s="11">
        <v>-23710636.059999999</v>
      </c>
      <c r="M1653" s="11">
        <v>-28993575.84</v>
      </c>
      <c r="N1653" s="11">
        <v>-34179693.219999999</v>
      </c>
      <c r="O1653" s="11">
        <v>-39403735.140000001</v>
      </c>
      <c r="P1653" s="11">
        <v>-44720956.829999998</v>
      </c>
      <c r="Q1653" s="11">
        <v>-49700520.939999998</v>
      </c>
      <c r="R1653" s="11">
        <v>-54591267.210000001</v>
      </c>
      <c r="S1653" s="11">
        <v>-59324649.450000003</v>
      </c>
      <c r="T1653" s="6">
        <f t="shared" si="49"/>
        <v>-31642067.941666666</v>
      </c>
    </row>
    <row r="1654" spans="2:20" hidden="1" x14ac:dyDescent="0.2">
      <c r="B1654" t="s">
        <v>1868</v>
      </c>
      <c r="C1654" t="s">
        <v>7</v>
      </c>
      <c r="D1654" t="s">
        <v>5</v>
      </c>
      <c r="E1654" t="s">
        <v>1869</v>
      </c>
      <c r="F1654" t="s">
        <v>4123</v>
      </c>
      <c r="G1654" s="11">
        <v>-2440129.0699999998</v>
      </c>
      <c r="H1654" s="11">
        <v>-201592.29</v>
      </c>
      <c r="I1654" s="11">
        <v>-403539.83</v>
      </c>
      <c r="J1654" s="11">
        <v>-565769.25</v>
      </c>
      <c r="K1654" s="11">
        <v>-766414.75</v>
      </c>
      <c r="L1654" s="11">
        <v>-966918.71</v>
      </c>
      <c r="M1654" s="11">
        <v>-1167497.57</v>
      </c>
      <c r="N1654" s="11">
        <v>-1368067.51</v>
      </c>
      <c r="O1654" s="11">
        <v>-1568686.4500000002</v>
      </c>
      <c r="P1654" s="11">
        <v>-1769387.3</v>
      </c>
      <c r="Q1654" s="11">
        <v>-1970039.9</v>
      </c>
      <c r="R1654" s="11">
        <v>-2177845.38</v>
      </c>
      <c r="S1654" s="11">
        <v>-2386168.37</v>
      </c>
      <c r="T1654" s="6">
        <f t="shared" si="49"/>
        <v>-1278242.3049999999</v>
      </c>
    </row>
    <row r="1655" spans="2:20" hidden="1" x14ac:dyDescent="0.2">
      <c r="B1655" t="s">
        <v>1868</v>
      </c>
      <c r="C1655" t="s">
        <v>7</v>
      </c>
      <c r="D1655" t="s">
        <v>6</v>
      </c>
      <c r="E1655" t="s">
        <v>1869</v>
      </c>
      <c r="F1655" t="s">
        <v>4124</v>
      </c>
      <c r="G1655" s="11">
        <v>-4800259.08</v>
      </c>
      <c r="H1655" s="11">
        <v>-401955.95</v>
      </c>
      <c r="I1655" s="11">
        <v>-824782.68</v>
      </c>
      <c r="J1655" s="11">
        <v>-1247732.96</v>
      </c>
      <c r="K1655" s="11">
        <v>-1670803.63</v>
      </c>
      <c r="L1655" s="11">
        <v>-2090044.89</v>
      </c>
      <c r="M1655" s="11">
        <v>-2509376.54</v>
      </c>
      <c r="N1655" s="11">
        <v>-2928679.81</v>
      </c>
      <c r="O1655" s="11">
        <v>-3345302.2</v>
      </c>
      <c r="P1655" s="11">
        <v>-3764380.1</v>
      </c>
      <c r="Q1655" s="11">
        <v>-4045168.15</v>
      </c>
      <c r="R1655" s="11">
        <v>-4462812.05</v>
      </c>
      <c r="S1655" s="11">
        <v>-4880485.42</v>
      </c>
      <c r="T1655" s="6">
        <f t="shared" si="49"/>
        <v>-2677617.6008333336</v>
      </c>
    </row>
    <row r="1656" spans="2:20" hidden="1" x14ac:dyDescent="0.2">
      <c r="B1656" t="s">
        <v>1870</v>
      </c>
      <c r="C1656" t="s">
        <v>7</v>
      </c>
      <c r="D1656" t="s">
        <v>4</v>
      </c>
      <c r="E1656" t="s">
        <v>1871</v>
      </c>
      <c r="F1656" t="s">
        <v>4125</v>
      </c>
      <c r="G1656" s="11">
        <v>-67196805.769999996</v>
      </c>
      <c r="H1656" s="11">
        <v>-7964728.3300000001</v>
      </c>
      <c r="I1656" s="11">
        <v>-17536921.850000001</v>
      </c>
      <c r="J1656" s="11">
        <v>-29980302.719999999</v>
      </c>
      <c r="K1656" s="11">
        <v>-42545365.969999999</v>
      </c>
      <c r="L1656" s="11">
        <v>-53597436.490000002</v>
      </c>
      <c r="M1656" s="11">
        <v>-61480034.350000001</v>
      </c>
      <c r="N1656" s="11">
        <v>-70302926.670000002</v>
      </c>
      <c r="O1656" s="11">
        <v>-76246935.810000002</v>
      </c>
      <c r="P1656" s="11">
        <v>-82152956.280000001</v>
      </c>
      <c r="Q1656" s="11">
        <v>-89823635.579999998</v>
      </c>
      <c r="R1656" s="11">
        <v>-98450937.890000001</v>
      </c>
      <c r="S1656" s="11">
        <v>-109132806.38</v>
      </c>
      <c r="T1656" s="6">
        <f t="shared" si="49"/>
        <v>-59853915.667916678</v>
      </c>
    </row>
    <row r="1657" spans="2:20" hidden="1" x14ac:dyDescent="0.2">
      <c r="B1657" t="s">
        <v>1872</v>
      </c>
      <c r="C1657" t="s">
        <v>7</v>
      </c>
      <c r="D1657" t="s">
        <v>4</v>
      </c>
      <c r="E1657" t="s">
        <v>1873</v>
      </c>
      <c r="F1657" t="s">
        <v>4126</v>
      </c>
      <c r="G1657" s="11">
        <v>-21471872.440000001</v>
      </c>
      <c r="H1657" s="11">
        <v>-2098698.94</v>
      </c>
      <c r="I1657" s="11">
        <v>-3812248.54</v>
      </c>
      <c r="J1657" s="11">
        <v>-4184309.36</v>
      </c>
      <c r="K1657" s="11">
        <v>-4388203.12</v>
      </c>
      <c r="L1657" s="11">
        <v>-3424564.46</v>
      </c>
      <c r="M1657" s="11">
        <v>-2740400.46</v>
      </c>
      <c r="N1657" s="11">
        <v>-1069752.68</v>
      </c>
      <c r="O1657" s="11">
        <v>-2476347.62</v>
      </c>
      <c r="P1657" s="11">
        <v>-2981080.74</v>
      </c>
      <c r="Q1657" s="11">
        <v>-3423973.74</v>
      </c>
      <c r="R1657" s="11">
        <v>-4055704.04</v>
      </c>
      <c r="S1657" s="11">
        <v>2209977.44</v>
      </c>
      <c r="T1657" s="6">
        <f t="shared" si="49"/>
        <v>-3690519.2666666671</v>
      </c>
    </row>
    <row r="1658" spans="2:20" hidden="1" x14ac:dyDescent="0.2">
      <c r="B1658" t="s">
        <v>1874</v>
      </c>
      <c r="C1658" t="s">
        <v>7</v>
      </c>
      <c r="D1658" t="s">
        <v>4</v>
      </c>
      <c r="E1658" t="s">
        <v>1875</v>
      </c>
      <c r="F1658" t="s">
        <v>4127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  <c r="S1658" s="11">
        <v>0</v>
      </c>
      <c r="T1658" s="6">
        <f t="shared" si="49"/>
        <v>0</v>
      </c>
    </row>
    <row r="1659" spans="2:20" hidden="1" x14ac:dyDescent="0.2">
      <c r="B1659" t="s">
        <v>1876</v>
      </c>
      <c r="C1659" t="s">
        <v>7</v>
      </c>
      <c r="D1659" t="s">
        <v>4</v>
      </c>
      <c r="E1659" t="s">
        <v>1877</v>
      </c>
      <c r="F1659" t="s">
        <v>4128</v>
      </c>
      <c r="G1659" s="11">
        <v>-40876009.359999999</v>
      </c>
      <c r="H1659" s="11">
        <v>-1027875.43</v>
      </c>
      <c r="I1659" s="11">
        <v>-3177424.95</v>
      </c>
      <c r="J1659" s="11">
        <v>-4493552.95</v>
      </c>
      <c r="K1659" s="11">
        <v>-7098006.9299999997</v>
      </c>
      <c r="L1659" s="11">
        <v>-10062817.93</v>
      </c>
      <c r="M1659" s="11">
        <v>-11079941.43</v>
      </c>
      <c r="N1659" s="11">
        <v>-11791966.93</v>
      </c>
      <c r="O1659" s="11">
        <v>-12568206.93</v>
      </c>
      <c r="P1659" s="11">
        <v>-13127182.93</v>
      </c>
      <c r="Q1659" s="11">
        <v>-13910300.93</v>
      </c>
      <c r="R1659" s="11">
        <v>-14558477.369999999</v>
      </c>
      <c r="S1659" s="11">
        <v>-15608969.369999999</v>
      </c>
      <c r="T1659" s="6">
        <f t="shared" si="49"/>
        <v>-10928187.00625</v>
      </c>
    </row>
    <row r="1660" spans="2:20" hidden="1" x14ac:dyDescent="0.2">
      <c r="B1660" t="s">
        <v>1878</v>
      </c>
      <c r="C1660" t="s">
        <v>7</v>
      </c>
      <c r="D1660" t="s">
        <v>4</v>
      </c>
      <c r="E1660" t="s">
        <v>1879</v>
      </c>
      <c r="F1660" t="s">
        <v>4129</v>
      </c>
      <c r="G1660" s="11">
        <v>-625116.76</v>
      </c>
      <c r="H1660" s="11">
        <v>-61878.21</v>
      </c>
      <c r="I1660" s="11">
        <v>-114487.07</v>
      </c>
      <c r="J1660" s="11">
        <v>-166668.6</v>
      </c>
      <c r="K1660" s="11">
        <v>-218414.04</v>
      </c>
      <c r="L1660" s="11">
        <v>-269877.15000000002</v>
      </c>
      <c r="M1660" s="11">
        <v>-318854.22000000003</v>
      </c>
      <c r="N1660" s="11">
        <v>-375146.18</v>
      </c>
      <c r="O1660" s="11">
        <v>-426926.81</v>
      </c>
      <c r="P1660" s="11">
        <v>-475156.68</v>
      </c>
      <c r="Q1660" s="11">
        <v>-525950.71999999997</v>
      </c>
      <c r="R1660" s="11">
        <v>-583942.71</v>
      </c>
      <c r="S1660" s="11">
        <v>-654511.49</v>
      </c>
      <c r="T1660" s="6">
        <f t="shared" si="49"/>
        <v>-348093.04291666666</v>
      </c>
    </row>
    <row r="1661" spans="2:20" hidden="1" x14ac:dyDescent="0.2">
      <c r="B1661" t="s">
        <v>1880</v>
      </c>
      <c r="C1661" t="s">
        <v>7</v>
      </c>
      <c r="D1661" t="s">
        <v>4</v>
      </c>
      <c r="E1661" t="s">
        <v>1881</v>
      </c>
      <c r="F1661" t="s">
        <v>4130</v>
      </c>
      <c r="G1661" s="11">
        <v>-17834609.469999999</v>
      </c>
      <c r="H1661" s="11">
        <v>-1752795.12</v>
      </c>
      <c r="I1661" s="11">
        <v>-3782297.02</v>
      </c>
      <c r="J1661" s="11">
        <v>-6182136.5999999996</v>
      </c>
      <c r="K1661" s="11">
        <v>-8633041.0600000005</v>
      </c>
      <c r="L1661" s="11">
        <v>-10790077.42</v>
      </c>
      <c r="M1661" s="11">
        <v>-12302606.199999999</v>
      </c>
      <c r="N1661" s="11">
        <v>-13440177.51</v>
      </c>
      <c r="O1661" s="11">
        <v>-14465547.220000001</v>
      </c>
      <c r="P1661" s="11">
        <v>-15702820.98</v>
      </c>
      <c r="Q1661" s="11">
        <v>-17035618.940000001</v>
      </c>
      <c r="R1661" s="11">
        <v>-18716699.870000001</v>
      </c>
      <c r="S1661" s="11">
        <v>-20204255.16</v>
      </c>
      <c r="T1661" s="6">
        <f t="shared" si="49"/>
        <v>-11818604.187916666</v>
      </c>
    </row>
    <row r="1662" spans="2:20" hidden="1" x14ac:dyDescent="0.2">
      <c r="B1662" t="s">
        <v>1882</v>
      </c>
      <c r="C1662" t="s">
        <v>7</v>
      </c>
      <c r="D1662" t="s">
        <v>5</v>
      </c>
      <c r="E1662" t="s">
        <v>1883</v>
      </c>
      <c r="F1662" t="s">
        <v>4131</v>
      </c>
      <c r="G1662" s="11">
        <v>-183305.13</v>
      </c>
      <c r="H1662" s="11">
        <v>-21687.84</v>
      </c>
      <c r="I1662" s="11">
        <v>-43049.440000000002</v>
      </c>
      <c r="J1662" s="11">
        <v>-61827.450000000004</v>
      </c>
      <c r="K1662" s="11">
        <v>-78288.39</v>
      </c>
      <c r="L1662" s="11">
        <v>-91991.09</v>
      </c>
      <c r="M1662" s="11">
        <v>-106108.57</v>
      </c>
      <c r="N1662" s="11">
        <v>-119222.51000000001</v>
      </c>
      <c r="O1662" s="11">
        <v>-131485.72</v>
      </c>
      <c r="P1662" s="11">
        <v>-143806.04</v>
      </c>
      <c r="Q1662" s="11">
        <v>-157012.59</v>
      </c>
      <c r="R1662" s="11">
        <v>-173169.23</v>
      </c>
      <c r="S1662" s="11">
        <v>-194845.97</v>
      </c>
      <c r="T1662" s="6">
        <f t="shared" si="49"/>
        <v>-109727.03500000002</v>
      </c>
    </row>
    <row r="1663" spans="2:20" hidden="1" x14ac:dyDescent="0.2">
      <c r="B1663" t="s">
        <v>1882</v>
      </c>
      <c r="C1663" t="s">
        <v>7</v>
      </c>
      <c r="D1663" t="s">
        <v>8</v>
      </c>
      <c r="E1663" t="s">
        <v>1883</v>
      </c>
      <c r="F1663" t="s">
        <v>4132</v>
      </c>
      <c r="G1663" s="11">
        <v>-26575.79</v>
      </c>
      <c r="H1663" s="11">
        <v>-3385.31</v>
      </c>
      <c r="I1663" s="11">
        <v>-7134.95</v>
      </c>
      <c r="J1663" s="11">
        <v>-9998.4600000000009</v>
      </c>
      <c r="K1663" s="11">
        <v>-12560.9</v>
      </c>
      <c r="L1663" s="11">
        <v>-13864.800000000001</v>
      </c>
      <c r="M1663" s="11">
        <v>-14712.380000000001</v>
      </c>
      <c r="N1663" s="11">
        <v>-15350.99</v>
      </c>
      <c r="O1663" s="11">
        <v>-15923.050000000001</v>
      </c>
      <c r="P1663" s="11">
        <v>-16563.72</v>
      </c>
      <c r="Q1663" s="11">
        <v>-18249.5</v>
      </c>
      <c r="R1663" s="11">
        <v>-21241.09</v>
      </c>
      <c r="S1663" s="11">
        <v>-25519.55</v>
      </c>
      <c r="T1663" s="6">
        <f t="shared" si="49"/>
        <v>-14586.068333333335</v>
      </c>
    </row>
    <row r="1664" spans="2:20" hidden="1" x14ac:dyDescent="0.2">
      <c r="B1664" t="s">
        <v>1882</v>
      </c>
      <c r="C1664" t="s">
        <v>7</v>
      </c>
      <c r="D1664" t="s">
        <v>6</v>
      </c>
      <c r="E1664" t="s">
        <v>1883</v>
      </c>
      <c r="F1664" t="s">
        <v>4133</v>
      </c>
      <c r="G1664" s="11">
        <v>-815831.71</v>
      </c>
      <c r="H1664" s="11">
        <v>-75931.740000000005</v>
      </c>
      <c r="I1664" s="11">
        <v>-154776.66</v>
      </c>
      <c r="J1664" s="11">
        <v>-228110.23</v>
      </c>
      <c r="K1664" s="11">
        <v>-305392.87</v>
      </c>
      <c r="L1664" s="11">
        <v>-373564.69</v>
      </c>
      <c r="M1664" s="11">
        <v>-444860.72000000003</v>
      </c>
      <c r="N1664" s="11">
        <v>-513750.43</v>
      </c>
      <c r="O1664" s="11">
        <v>-587663.34</v>
      </c>
      <c r="P1664" s="11">
        <v>-659431.55000000005</v>
      </c>
      <c r="Q1664" s="11">
        <v>-735608.77</v>
      </c>
      <c r="R1664" s="11">
        <v>-805657.08000000007</v>
      </c>
      <c r="S1664" s="11">
        <v>-883607.56</v>
      </c>
      <c r="T1664" s="6">
        <f t="shared" si="49"/>
        <v>-477872.30958333332</v>
      </c>
    </row>
    <row r="1665" spans="2:20" hidden="1" x14ac:dyDescent="0.2">
      <c r="B1665" t="s">
        <v>2475</v>
      </c>
      <c r="C1665" t="s">
        <v>7</v>
      </c>
      <c r="D1665" t="s">
        <v>5</v>
      </c>
      <c r="E1665" t="s">
        <v>2473</v>
      </c>
      <c r="F1665" t="s">
        <v>4134</v>
      </c>
      <c r="G1665" s="11">
        <v>0</v>
      </c>
      <c r="H1665" s="11">
        <v>0</v>
      </c>
      <c r="I1665" s="11">
        <v>0</v>
      </c>
      <c r="J1665" s="11">
        <v>0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0</v>
      </c>
      <c r="Q1665" s="11">
        <v>0</v>
      </c>
      <c r="R1665" s="11">
        <v>0</v>
      </c>
      <c r="S1665" s="11">
        <v>2047837</v>
      </c>
      <c r="T1665" s="6">
        <f t="shared" si="49"/>
        <v>85326.541666666672</v>
      </c>
    </row>
    <row r="1666" spans="2:20" hidden="1" x14ac:dyDescent="0.2">
      <c r="B1666" t="s">
        <v>1884</v>
      </c>
      <c r="C1666" t="s">
        <v>7</v>
      </c>
      <c r="D1666" t="s">
        <v>5</v>
      </c>
      <c r="E1666" t="s">
        <v>1885</v>
      </c>
      <c r="F1666" t="s">
        <v>4135</v>
      </c>
      <c r="G1666" s="11">
        <v>-201468.32</v>
      </c>
      <c r="H1666" s="11">
        <v>-15997.82</v>
      </c>
      <c r="I1666" s="11">
        <v>-31310.920000000002</v>
      </c>
      <c r="J1666" s="11">
        <v>-54163.99</v>
      </c>
      <c r="K1666" s="11">
        <v>-78448.5</v>
      </c>
      <c r="L1666" s="11">
        <v>-100163.29000000001</v>
      </c>
      <c r="M1666" s="11">
        <v>-122213.43000000001</v>
      </c>
      <c r="N1666" s="11">
        <v>-138176</v>
      </c>
      <c r="O1666" s="11">
        <v>-157632</v>
      </c>
      <c r="P1666" s="11">
        <v>-176055.7</v>
      </c>
      <c r="Q1666" s="11">
        <v>-194006.2</v>
      </c>
      <c r="R1666" s="11">
        <v>-210238.72</v>
      </c>
      <c r="S1666" s="11">
        <v>-220850.72</v>
      </c>
      <c r="T1666" s="6">
        <f t="shared" si="49"/>
        <v>-124130.50749999999</v>
      </c>
    </row>
    <row r="1667" spans="2:20" hidden="1" x14ac:dyDescent="0.2">
      <c r="B1667" t="s">
        <v>1884</v>
      </c>
      <c r="C1667" t="s">
        <v>7</v>
      </c>
      <c r="D1667" t="s">
        <v>6</v>
      </c>
      <c r="E1667" t="s">
        <v>1885</v>
      </c>
      <c r="F1667" t="s">
        <v>4136</v>
      </c>
      <c r="G1667" s="11">
        <v>-358329.28</v>
      </c>
      <c r="H1667" s="11">
        <v>-27406.240000000002</v>
      </c>
      <c r="I1667" s="11">
        <v>-60456.01</v>
      </c>
      <c r="J1667" s="11">
        <v>-97386.52</v>
      </c>
      <c r="K1667" s="11">
        <v>-134278.99</v>
      </c>
      <c r="L1667" s="11">
        <v>-168005.07</v>
      </c>
      <c r="M1667" s="11">
        <v>-201362.45</v>
      </c>
      <c r="N1667" s="11">
        <v>-230341.33000000002</v>
      </c>
      <c r="O1667" s="11">
        <v>-260874.66</v>
      </c>
      <c r="P1667" s="11">
        <v>-290541.53000000003</v>
      </c>
      <c r="Q1667" s="11">
        <v>-321604.94</v>
      </c>
      <c r="R1667" s="11">
        <v>-349821.60000000003</v>
      </c>
      <c r="S1667" s="11">
        <v>-370102.22000000003</v>
      </c>
      <c r="T1667" s="6">
        <f t="shared" si="49"/>
        <v>-208857.92416666666</v>
      </c>
    </row>
    <row r="1668" spans="2:20" hidden="1" x14ac:dyDescent="0.2">
      <c r="B1668" t="s">
        <v>1886</v>
      </c>
      <c r="C1668" t="s">
        <v>7</v>
      </c>
      <c r="D1668" t="s">
        <v>4</v>
      </c>
      <c r="E1668" t="s">
        <v>1887</v>
      </c>
      <c r="F1668" t="s">
        <v>4137</v>
      </c>
      <c r="G1668" s="11">
        <v>-468800</v>
      </c>
      <c r="H1668" s="11">
        <v>-38250</v>
      </c>
      <c r="I1668" s="11">
        <v>-76500</v>
      </c>
      <c r="J1668" s="11">
        <v>-114750</v>
      </c>
      <c r="K1668" s="11">
        <v>-153000</v>
      </c>
      <c r="L1668" s="11">
        <v>-191250</v>
      </c>
      <c r="M1668" s="11">
        <v>-229500</v>
      </c>
      <c r="N1668" s="11">
        <v>-267750</v>
      </c>
      <c r="O1668" s="11">
        <v>-286000</v>
      </c>
      <c r="P1668" s="11">
        <v>-322583</v>
      </c>
      <c r="Q1668" s="11">
        <v>-359166</v>
      </c>
      <c r="R1668" s="11">
        <v>-395749</v>
      </c>
      <c r="S1668" s="11">
        <v>-432332</v>
      </c>
      <c r="T1668" s="6">
        <f t="shared" si="49"/>
        <v>-240422</v>
      </c>
    </row>
    <row r="1669" spans="2:20" hidden="1" x14ac:dyDescent="0.2">
      <c r="B1669" t="s">
        <v>1888</v>
      </c>
      <c r="C1669" t="s">
        <v>7</v>
      </c>
      <c r="D1669" t="s">
        <v>4</v>
      </c>
      <c r="E1669" t="s">
        <v>1889</v>
      </c>
      <c r="F1669" t="s">
        <v>4138</v>
      </c>
      <c r="G1669" s="11">
        <v>-52784.71</v>
      </c>
      <c r="H1669" s="11">
        <v>-389</v>
      </c>
      <c r="I1669" s="11">
        <v>-2228</v>
      </c>
      <c r="J1669" s="11">
        <v>-6381</v>
      </c>
      <c r="K1669" s="11">
        <v>-8541</v>
      </c>
      <c r="L1669" s="11">
        <v>-32725.200000000001</v>
      </c>
      <c r="M1669" s="11">
        <v>-39020.200000000004</v>
      </c>
      <c r="N1669" s="11">
        <v>-40310.200000000004</v>
      </c>
      <c r="O1669" s="11">
        <v>-41505.200000000004</v>
      </c>
      <c r="P1669" s="11">
        <v>-64739.97</v>
      </c>
      <c r="Q1669" s="11">
        <v>-67597.45</v>
      </c>
      <c r="R1669" s="11">
        <v>-70280.070000000007</v>
      </c>
      <c r="S1669" s="11">
        <v>-74000.84</v>
      </c>
      <c r="T1669" s="6">
        <f t="shared" si="49"/>
        <v>-36425.838750000003</v>
      </c>
    </row>
    <row r="1670" spans="2:20" hidden="1" x14ac:dyDescent="0.2">
      <c r="B1670" t="s">
        <v>1888</v>
      </c>
      <c r="C1670" t="s">
        <v>7</v>
      </c>
      <c r="D1670" t="s">
        <v>5</v>
      </c>
      <c r="E1670" t="s">
        <v>1889</v>
      </c>
      <c r="F1670" t="s">
        <v>4139</v>
      </c>
      <c r="G1670" s="11">
        <v>-970999.61</v>
      </c>
      <c r="H1670" s="11">
        <v>-80728.070000000007</v>
      </c>
      <c r="I1670" s="11">
        <v>-161456.14000000001</v>
      </c>
      <c r="J1670" s="11">
        <v>-242184.21</v>
      </c>
      <c r="K1670" s="11">
        <v>-323222.28000000003</v>
      </c>
      <c r="L1670" s="11">
        <v>-403685.35000000003</v>
      </c>
      <c r="M1670" s="11">
        <v>-475745.84</v>
      </c>
      <c r="N1670" s="11">
        <v>-554808.38</v>
      </c>
      <c r="O1670" s="11">
        <v>-636549.01</v>
      </c>
      <c r="P1670" s="11">
        <v>-712930.65</v>
      </c>
      <c r="Q1670" s="11">
        <v>-791992.91</v>
      </c>
      <c r="R1670" s="11">
        <v>-1042445.85</v>
      </c>
      <c r="S1670" s="11">
        <v>-964851.32000000007</v>
      </c>
      <c r="T1670" s="6">
        <f t="shared" si="49"/>
        <v>-532806.17958333332</v>
      </c>
    </row>
    <row r="1671" spans="2:20" hidden="1" x14ac:dyDescent="0.2">
      <c r="B1671" t="s">
        <v>1888</v>
      </c>
      <c r="C1671" t="s">
        <v>7</v>
      </c>
      <c r="D1671" t="s">
        <v>8</v>
      </c>
      <c r="E1671" t="s">
        <v>1889</v>
      </c>
      <c r="F1671" t="s">
        <v>4140</v>
      </c>
      <c r="G1671" s="11">
        <v>0</v>
      </c>
      <c r="H1671" s="11">
        <v>0</v>
      </c>
      <c r="I1671" s="11">
        <v>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0</v>
      </c>
      <c r="Q1671" s="11">
        <v>0</v>
      </c>
      <c r="R1671" s="11">
        <v>0</v>
      </c>
      <c r="S1671" s="11">
        <v>0</v>
      </c>
      <c r="T1671" s="6">
        <f t="shared" si="49"/>
        <v>0</v>
      </c>
    </row>
    <row r="1672" spans="2:20" hidden="1" x14ac:dyDescent="0.2">
      <c r="B1672" t="s">
        <v>1888</v>
      </c>
      <c r="C1672" t="s">
        <v>7</v>
      </c>
      <c r="D1672" t="s">
        <v>6</v>
      </c>
      <c r="E1672" t="s">
        <v>1889</v>
      </c>
      <c r="F1672" t="s">
        <v>4141</v>
      </c>
      <c r="G1672" s="11">
        <v>-1947945.82</v>
      </c>
      <c r="H1672" s="11">
        <v>-158714.48000000001</v>
      </c>
      <c r="I1672" s="11">
        <v>-331355.52000000002</v>
      </c>
      <c r="J1672" s="11">
        <v>-490161.10000000003</v>
      </c>
      <c r="K1672" s="11">
        <v>-652456.23</v>
      </c>
      <c r="L1672" s="11">
        <v>-808694.68</v>
      </c>
      <c r="M1672" s="11">
        <v>-971292.32000000007</v>
      </c>
      <c r="N1672" s="11">
        <v>-1123865.01</v>
      </c>
      <c r="O1672" s="11">
        <v>-1276337.6099999999</v>
      </c>
      <c r="P1672" s="11">
        <v>-1428810.22</v>
      </c>
      <c r="Q1672" s="11">
        <v>-1603796.35</v>
      </c>
      <c r="R1672" s="11">
        <v>-2220152.0099999998</v>
      </c>
      <c r="S1672" s="11">
        <v>-1984639.87</v>
      </c>
      <c r="T1672" s="6">
        <f t="shared" si="49"/>
        <v>-1085994.03125</v>
      </c>
    </row>
    <row r="1673" spans="2:20" hidden="1" x14ac:dyDescent="0.2">
      <c r="B1673" t="s">
        <v>1890</v>
      </c>
      <c r="C1673" t="s">
        <v>7</v>
      </c>
      <c r="D1673" t="s">
        <v>4</v>
      </c>
      <c r="E1673" t="s">
        <v>1891</v>
      </c>
      <c r="F1673" t="s">
        <v>4142</v>
      </c>
      <c r="G1673" s="11">
        <v>-1464640.6400000001</v>
      </c>
      <c r="H1673" s="11">
        <v>-212057.53</v>
      </c>
      <c r="I1673" s="11">
        <v>-376384.74</v>
      </c>
      <c r="J1673" s="11">
        <v>-598035.95000000007</v>
      </c>
      <c r="K1673" s="11">
        <v>-758013.68</v>
      </c>
      <c r="L1673" s="11">
        <v>-810587.08000000007</v>
      </c>
      <c r="M1673" s="11">
        <v>-873571.86</v>
      </c>
      <c r="N1673" s="11">
        <v>-1006198.74</v>
      </c>
      <c r="O1673" s="11">
        <v>-1202214.6299999999</v>
      </c>
      <c r="P1673" s="11">
        <v>-1429653.9100000001</v>
      </c>
      <c r="Q1673" s="11">
        <v>-1538657.71</v>
      </c>
      <c r="R1673" s="11">
        <v>-1583325.21</v>
      </c>
      <c r="S1673" s="11">
        <v>-1606100.9100000001</v>
      </c>
      <c r="T1673" s="6">
        <f t="shared" si="49"/>
        <v>-993672.65125</v>
      </c>
    </row>
    <row r="1674" spans="2:20" hidden="1" x14ac:dyDescent="0.2">
      <c r="B1674" t="s">
        <v>1890</v>
      </c>
      <c r="C1674" t="s">
        <v>7</v>
      </c>
      <c r="D1674" t="s">
        <v>5</v>
      </c>
      <c r="E1674" t="s">
        <v>1891</v>
      </c>
      <c r="F1674" t="s">
        <v>4143</v>
      </c>
      <c r="G1674" s="11">
        <v>-15677.84</v>
      </c>
      <c r="H1674" s="11">
        <v>0</v>
      </c>
      <c r="I1674" s="11">
        <v>-100</v>
      </c>
      <c r="J1674" s="11">
        <v>-100</v>
      </c>
      <c r="K1674" s="11">
        <v>-200</v>
      </c>
      <c r="L1674" s="11">
        <v>-200</v>
      </c>
      <c r="M1674" s="11">
        <v>-488.68</v>
      </c>
      <c r="N1674" s="11">
        <v>-488.68</v>
      </c>
      <c r="O1674" s="11">
        <v>-488.68</v>
      </c>
      <c r="P1674" s="11">
        <v>-488.68</v>
      </c>
      <c r="Q1674" s="11">
        <v>-688.68000000000006</v>
      </c>
      <c r="R1674" s="11">
        <v>-688.68000000000006</v>
      </c>
      <c r="S1674" s="11">
        <v>-688.68000000000006</v>
      </c>
      <c r="T1674" s="6">
        <f t="shared" si="49"/>
        <v>-1009.6116666666667</v>
      </c>
    </row>
    <row r="1675" spans="2:20" hidden="1" x14ac:dyDescent="0.2">
      <c r="B1675" t="s">
        <v>1890</v>
      </c>
      <c r="C1675" t="s">
        <v>7</v>
      </c>
      <c r="D1675" t="s">
        <v>8</v>
      </c>
      <c r="E1675" t="s">
        <v>1891</v>
      </c>
      <c r="F1675" t="s">
        <v>4144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  <c r="S1675" s="11">
        <v>0</v>
      </c>
      <c r="T1675" s="6">
        <f t="shared" si="49"/>
        <v>0</v>
      </c>
    </row>
    <row r="1676" spans="2:20" hidden="1" x14ac:dyDescent="0.2">
      <c r="B1676" t="s">
        <v>1890</v>
      </c>
      <c r="C1676" t="s">
        <v>7</v>
      </c>
      <c r="D1676" t="s">
        <v>6</v>
      </c>
      <c r="E1676" t="s">
        <v>1891</v>
      </c>
      <c r="F1676" t="s">
        <v>4145</v>
      </c>
      <c r="G1676" s="11">
        <v>-33048.86</v>
      </c>
      <c r="H1676" s="11">
        <v>-520.87</v>
      </c>
      <c r="I1676" s="11">
        <v>-2097.48</v>
      </c>
      <c r="J1676" s="11">
        <v>-8809.880000000001</v>
      </c>
      <c r="K1676" s="11">
        <v>-10793.68</v>
      </c>
      <c r="L1676" s="11">
        <v>-11680.7</v>
      </c>
      <c r="M1676" s="11">
        <v>-13150.7</v>
      </c>
      <c r="N1676" s="11">
        <v>-14961.1</v>
      </c>
      <c r="O1676" s="11">
        <v>-16890.7</v>
      </c>
      <c r="P1676" s="11">
        <v>-17090.7</v>
      </c>
      <c r="Q1676" s="11">
        <v>-17990.7</v>
      </c>
      <c r="R1676" s="11">
        <v>-18699.010000000002</v>
      </c>
      <c r="S1676" s="11">
        <v>-19645.21</v>
      </c>
      <c r="T1676" s="6">
        <f t="shared" si="49"/>
        <v>-13252.712916666665</v>
      </c>
    </row>
    <row r="1677" spans="2:20" hidden="1" x14ac:dyDescent="0.2">
      <c r="B1677" t="s">
        <v>1892</v>
      </c>
      <c r="C1677" t="s">
        <v>7</v>
      </c>
      <c r="D1677" t="s">
        <v>4</v>
      </c>
      <c r="E1677" t="s">
        <v>1893</v>
      </c>
      <c r="F1677" t="s">
        <v>4146</v>
      </c>
      <c r="G1677" s="11">
        <v>-10309336.890000001</v>
      </c>
      <c r="H1677" s="11">
        <v>-1086960.75</v>
      </c>
      <c r="I1677" s="11">
        <v>-2043771.15</v>
      </c>
      <c r="J1677" s="11">
        <v>-3595034.9</v>
      </c>
      <c r="K1677" s="11">
        <v>-4156394.9</v>
      </c>
      <c r="L1677" s="11">
        <v>-4651952.1500000004</v>
      </c>
      <c r="M1677" s="11">
        <v>-5922114.6500000004</v>
      </c>
      <c r="N1677" s="11">
        <v>-7220412.4000000004</v>
      </c>
      <c r="O1677" s="11">
        <v>-9229862.9000000004</v>
      </c>
      <c r="P1677" s="11">
        <v>-11818502.4</v>
      </c>
      <c r="Q1677" s="11">
        <v>-14398254.949999999</v>
      </c>
      <c r="R1677" s="11">
        <v>-15029295.949999999</v>
      </c>
      <c r="S1677" s="11">
        <v>-17261853.949999999</v>
      </c>
      <c r="T1677" s="6">
        <f t="shared" si="49"/>
        <v>-7744846.043333333</v>
      </c>
    </row>
    <row r="1678" spans="2:20" hidden="1" x14ac:dyDescent="0.2">
      <c r="B1678" t="s">
        <v>1894</v>
      </c>
      <c r="C1678" t="s">
        <v>7</v>
      </c>
      <c r="D1678" t="s">
        <v>4</v>
      </c>
      <c r="E1678" t="s">
        <v>1895</v>
      </c>
      <c r="F1678" t="s">
        <v>4147</v>
      </c>
      <c r="G1678" s="11">
        <v>-64734233.789999999</v>
      </c>
      <c r="H1678" s="11">
        <v>-1664426.24</v>
      </c>
      <c r="I1678" s="11">
        <v>-1794696.8900000001</v>
      </c>
      <c r="J1678" s="11">
        <v>-2098329.3199999998</v>
      </c>
      <c r="K1678" s="11">
        <v>-3392680.44</v>
      </c>
      <c r="L1678" s="11">
        <v>-6837858.0499999998</v>
      </c>
      <c r="M1678" s="11">
        <v>-6935610.5800000001</v>
      </c>
      <c r="N1678" s="11">
        <v>-7506394.71</v>
      </c>
      <c r="O1678" s="11">
        <v>-7981664.2300000004</v>
      </c>
      <c r="P1678" s="11">
        <v>-8140392.0199999996</v>
      </c>
      <c r="Q1678" s="11">
        <v>-9638255.4399999995</v>
      </c>
      <c r="R1678" s="11">
        <v>-9851545.7300000004</v>
      </c>
      <c r="S1678" s="11">
        <v>-10009964.189999999</v>
      </c>
      <c r="T1678" s="6">
        <f t="shared" si="49"/>
        <v>-8601162.7199999988</v>
      </c>
    </row>
    <row r="1679" spans="2:20" hidden="1" x14ac:dyDescent="0.2">
      <c r="B1679" t="s">
        <v>1896</v>
      </c>
      <c r="C1679" t="s">
        <v>7</v>
      </c>
      <c r="D1679" t="s">
        <v>4</v>
      </c>
      <c r="E1679" t="s">
        <v>1897</v>
      </c>
      <c r="F1679" t="s">
        <v>4148</v>
      </c>
      <c r="G1679" s="11">
        <v>-1726784.2000000002</v>
      </c>
      <c r="H1679" s="11">
        <v>-70550</v>
      </c>
      <c r="I1679" s="11">
        <v>-153322</v>
      </c>
      <c r="J1679" s="11">
        <v>-366388.2</v>
      </c>
      <c r="K1679" s="11">
        <v>-774658.5</v>
      </c>
      <c r="L1679" s="11">
        <v>-1223328.5</v>
      </c>
      <c r="M1679" s="11">
        <v>-1500628.5</v>
      </c>
      <c r="N1679" s="11">
        <v>-1547128.5</v>
      </c>
      <c r="O1679" s="11">
        <v>-1547128.5</v>
      </c>
      <c r="P1679" s="11">
        <v>-1578378.5</v>
      </c>
      <c r="Q1679" s="11">
        <v>-2018378.5</v>
      </c>
      <c r="R1679" s="11">
        <v>-2114828.5</v>
      </c>
      <c r="S1679" s="11">
        <v>-2614403.5</v>
      </c>
      <c r="T1679" s="6">
        <f t="shared" si="49"/>
        <v>-1255442.6708333332</v>
      </c>
    </row>
    <row r="1680" spans="2:20" hidden="1" x14ac:dyDescent="0.2">
      <c r="B1680" t="s">
        <v>1896</v>
      </c>
      <c r="C1680" t="s">
        <v>7</v>
      </c>
      <c r="D1680" t="s">
        <v>6</v>
      </c>
      <c r="E1680" t="s">
        <v>1897</v>
      </c>
      <c r="F1680" t="s">
        <v>4149</v>
      </c>
      <c r="G1680" s="11">
        <v>-65000</v>
      </c>
      <c r="H1680" s="11">
        <v>0</v>
      </c>
      <c r="I1680" s="11">
        <v>0</v>
      </c>
      <c r="J1680" s="11">
        <v>0</v>
      </c>
      <c r="K1680" s="11">
        <v>-97500</v>
      </c>
      <c r="L1680" s="11">
        <v>-97500</v>
      </c>
      <c r="M1680" s="11">
        <v>-97500</v>
      </c>
      <c r="N1680" s="11">
        <v>-97500</v>
      </c>
      <c r="O1680" s="11">
        <v>-97500</v>
      </c>
      <c r="P1680" s="11">
        <v>-97500</v>
      </c>
      <c r="Q1680" s="11">
        <v>-162500</v>
      </c>
      <c r="R1680" s="11">
        <v>-162500</v>
      </c>
      <c r="S1680" s="11">
        <v>-162500</v>
      </c>
      <c r="T1680" s="6">
        <f t="shared" si="49"/>
        <v>-85312.5</v>
      </c>
    </row>
    <row r="1681" spans="2:20" hidden="1" x14ac:dyDescent="0.2">
      <c r="B1681" t="s">
        <v>1898</v>
      </c>
      <c r="C1681" t="s">
        <v>7</v>
      </c>
      <c r="D1681" t="s">
        <v>4</v>
      </c>
      <c r="E1681" t="s">
        <v>1899</v>
      </c>
      <c r="F1681" t="s">
        <v>4150</v>
      </c>
      <c r="G1681" s="11">
        <v>-23295.170000000002</v>
      </c>
      <c r="H1681" s="11">
        <v>-5020.34</v>
      </c>
      <c r="I1681" s="11">
        <v>-10040.68</v>
      </c>
      <c r="J1681" s="11">
        <v>-15061.02</v>
      </c>
      <c r="K1681" s="11">
        <v>-20081.36</v>
      </c>
      <c r="L1681" s="11">
        <v>-25101.7</v>
      </c>
      <c r="M1681" s="11">
        <v>-30122.04</v>
      </c>
      <c r="N1681" s="11">
        <v>-35142.379999999997</v>
      </c>
      <c r="O1681" s="11">
        <v>-40162.720000000001</v>
      </c>
      <c r="P1681" s="11">
        <v>-45183.06</v>
      </c>
      <c r="Q1681" s="11">
        <v>-50203.4</v>
      </c>
      <c r="R1681" s="11">
        <v>-55223.74</v>
      </c>
      <c r="S1681" s="11">
        <v>-60244.08</v>
      </c>
      <c r="T1681" s="6">
        <f t="shared" si="49"/>
        <v>-31092.672083333335</v>
      </c>
    </row>
    <row r="1682" spans="2:20" hidden="1" x14ac:dyDescent="0.2">
      <c r="B1682" t="s">
        <v>1900</v>
      </c>
      <c r="C1682" t="s">
        <v>7</v>
      </c>
      <c r="D1682" t="s">
        <v>4</v>
      </c>
      <c r="E1682" t="s">
        <v>1901</v>
      </c>
      <c r="F1682" t="s">
        <v>4151</v>
      </c>
      <c r="G1682" s="11">
        <v>-11641754.23</v>
      </c>
      <c r="H1682" s="11">
        <v>-951739.69000000006</v>
      </c>
      <c r="I1682" s="11">
        <v>-1615356.33</v>
      </c>
      <c r="J1682" s="11">
        <v>-2400351.4300000002</v>
      </c>
      <c r="K1682" s="11">
        <v>-3114555.27</v>
      </c>
      <c r="L1682" s="11">
        <v>-3936866.26</v>
      </c>
      <c r="M1682" s="11">
        <v>-5097001.4800000004</v>
      </c>
      <c r="N1682" s="11">
        <v>-6307006.8899999997</v>
      </c>
      <c r="O1682" s="11">
        <v>-7374070.8399999999</v>
      </c>
      <c r="P1682" s="11">
        <v>-8215096.7400000002</v>
      </c>
      <c r="Q1682" s="11">
        <v>-8998022.2400000002</v>
      </c>
      <c r="R1682" s="11">
        <v>-9805257.8699999992</v>
      </c>
      <c r="S1682" s="11">
        <v>-10502251.35</v>
      </c>
      <c r="T1682" s="6">
        <f t="shared" si="49"/>
        <v>-5740610.6524999999</v>
      </c>
    </row>
    <row r="1683" spans="2:20" hidden="1" x14ac:dyDescent="0.2">
      <c r="B1683" t="s">
        <v>1902</v>
      </c>
      <c r="C1683" t="s">
        <v>7</v>
      </c>
      <c r="D1683" t="s">
        <v>4</v>
      </c>
      <c r="E1683" t="s">
        <v>1903</v>
      </c>
      <c r="F1683" t="s">
        <v>4152</v>
      </c>
      <c r="G1683" s="11">
        <v>0</v>
      </c>
      <c r="H1683" s="11">
        <v>0</v>
      </c>
      <c r="I1683" s="11">
        <v>-12224000</v>
      </c>
      <c r="J1683" s="11">
        <v>-12490000</v>
      </c>
      <c r="K1683" s="11">
        <v>-12756000</v>
      </c>
      <c r="L1683" s="11">
        <v>-13022000</v>
      </c>
      <c r="M1683" s="11">
        <v>-13288000</v>
      </c>
      <c r="N1683" s="11">
        <v>-13554000</v>
      </c>
      <c r="O1683" s="11">
        <v>-13820000</v>
      </c>
      <c r="P1683" s="11">
        <v>-14086000</v>
      </c>
      <c r="Q1683" s="11">
        <v>-14352000</v>
      </c>
      <c r="R1683" s="11">
        <v>-14618000</v>
      </c>
      <c r="S1683" s="11">
        <v>-14884000</v>
      </c>
      <c r="T1683" s="6">
        <f t="shared" si="49"/>
        <v>-11804333.333333334</v>
      </c>
    </row>
    <row r="1684" spans="2:20" hidden="1" x14ac:dyDescent="0.2">
      <c r="B1684" t="s">
        <v>1904</v>
      </c>
      <c r="C1684" t="s">
        <v>7</v>
      </c>
      <c r="D1684" t="s">
        <v>4</v>
      </c>
      <c r="E1684" t="s">
        <v>1895</v>
      </c>
      <c r="F1684" t="s">
        <v>4153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  <c r="S1684" s="11">
        <v>0</v>
      </c>
      <c r="T1684" s="6">
        <f t="shared" si="49"/>
        <v>0</v>
      </c>
    </row>
    <row r="1685" spans="2:20" hidden="1" x14ac:dyDescent="0.2">
      <c r="B1685" t="s">
        <v>1905</v>
      </c>
      <c r="C1685" t="s">
        <v>7</v>
      </c>
      <c r="D1685" t="s">
        <v>4</v>
      </c>
      <c r="E1685" t="s">
        <v>1906</v>
      </c>
      <c r="F1685" t="s">
        <v>4154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0</v>
      </c>
      <c r="T1685" s="6">
        <f t="shared" si="49"/>
        <v>0</v>
      </c>
    </row>
    <row r="1686" spans="2:20" hidden="1" x14ac:dyDescent="0.2">
      <c r="B1686" t="s">
        <v>1907</v>
      </c>
      <c r="C1686" t="s">
        <v>7</v>
      </c>
      <c r="D1686" t="s">
        <v>5</v>
      </c>
      <c r="E1686" t="s">
        <v>1908</v>
      </c>
      <c r="F1686" t="s">
        <v>4155</v>
      </c>
      <c r="G1686" s="11">
        <v>-43473.24</v>
      </c>
      <c r="H1686" s="11">
        <v>-3622.77</v>
      </c>
      <c r="I1686" s="11">
        <v>-7245.54</v>
      </c>
      <c r="J1686" s="11">
        <v>-10868.31</v>
      </c>
      <c r="K1686" s="11">
        <v>-14491.08</v>
      </c>
      <c r="L1686" s="11">
        <v>-18113.850000000002</v>
      </c>
      <c r="M1686" s="11">
        <v>-21736.62</v>
      </c>
      <c r="N1686" s="11">
        <v>-25359.39</v>
      </c>
      <c r="O1686" s="11">
        <v>-28982.16</v>
      </c>
      <c r="P1686" s="11">
        <v>-32604.93</v>
      </c>
      <c r="Q1686" s="11">
        <v>-36227.700000000004</v>
      </c>
      <c r="R1686" s="11">
        <v>-39850.47</v>
      </c>
      <c r="S1686" s="11">
        <v>-43473.24</v>
      </c>
      <c r="T1686" s="6">
        <f t="shared" si="49"/>
        <v>-23548.005000000001</v>
      </c>
    </row>
    <row r="1687" spans="2:20" hidden="1" x14ac:dyDescent="0.2">
      <c r="B1687" t="s">
        <v>1907</v>
      </c>
      <c r="C1687" t="s">
        <v>7</v>
      </c>
      <c r="D1687" t="s">
        <v>6</v>
      </c>
      <c r="E1687" t="s">
        <v>1908</v>
      </c>
      <c r="F1687" t="s">
        <v>4156</v>
      </c>
      <c r="G1687" s="11">
        <v>-97939.56</v>
      </c>
      <c r="H1687" s="11">
        <v>-8161.63</v>
      </c>
      <c r="I1687" s="11">
        <v>-16323.26</v>
      </c>
      <c r="J1687" s="11">
        <v>-24484.89</v>
      </c>
      <c r="K1687" s="11">
        <v>-32646.52</v>
      </c>
      <c r="L1687" s="11">
        <v>-40808.15</v>
      </c>
      <c r="M1687" s="11">
        <v>-48969.78</v>
      </c>
      <c r="N1687" s="11">
        <v>-57131.41</v>
      </c>
      <c r="O1687" s="11">
        <v>-65293.04</v>
      </c>
      <c r="P1687" s="11">
        <v>-73454.67</v>
      </c>
      <c r="Q1687" s="11">
        <v>-81616.3</v>
      </c>
      <c r="R1687" s="11">
        <v>-89777.930000000008</v>
      </c>
      <c r="S1687" s="11">
        <v>-97939.56</v>
      </c>
      <c r="T1687" s="6">
        <f t="shared" si="49"/>
        <v>-53050.594999999994</v>
      </c>
    </row>
    <row r="1688" spans="2:20" hidden="1" x14ac:dyDescent="0.2">
      <c r="B1688" t="s">
        <v>1909</v>
      </c>
      <c r="C1688" t="s">
        <v>7</v>
      </c>
      <c r="D1688" t="s">
        <v>4</v>
      </c>
      <c r="E1688" t="s">
        <v>1910</v>
      </c>
      <c r="F1688" t="s">
        <v>4157</v>
      </c>
      <c r="G1688" s="11">
        <v>-928944</v>
      </c>
      <c r="H1688" s="11">
        <v>-77412</v>
      </c>
      <c r="I1688" s="11">
        <v>-154824</v>
      </c>
      <c r="J1688" s="11">
        <v>-232236</v>
      </c>
      <c r="K1688" s="11">
        <v>-309648</v>
      </c>
      <c r="L1688" s="11">
        <v>-387060</v>
      </c>
      <c r="M1688" s="11">
        <v>-464472</v>
      </c>
      <c r="N1688" s="11">
        <v>-541884</v>
      </c>
      <c r="O1688" s="11">
        <v>-619296</v>
      </c>
      <c r="P1688" s="11">
        <v>-696708</v>
      </c>
      <c r="Q1688" s="11">
        <v>-774120</v>
      </c>
      <c r="R1688" s="11">
        <v>-851532</v>
      </c>
      <c r="S1688" s="11">
        <v>-928944</v>
      </c>
      <c r="T1688" s="6">
        <f t="shared" si="49"/>
        <v>-503178</v>
      </c>
    </row>
    <row r="1689" spans="2:20" hidden="1" x14ac:dyDescent="0.2">
      <c r="B1689" t="s">
        <v>1911</v>
      </c>
      <c r="C1689" t="s">
        <v>7</v>
      </c>
      <c r="D1689" t="s">
        <v>4</v>
      </c>
      <c r="E1689" t="s">
        <v>1912</v>
      </c>
      <c r="F1689" t="s">
        <v>4158</v>
      </c>
      <c r="G1689" s="11">
        <v>0</v>
      </c>
      <c r="H1689" s="11">
        <v>0</v>
      </c>
      <c r="I1689" s="11">
        <v>0</v>
      </c>
      <c r="J1689" s="11">
        <v>0</v>
      </c>
      <c r="K1689" s="11">
        <v>0</v>
      </c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v>0</v>
      </c>
      <c r="R1689" s="11">
        <v>0</v>
      </c>
      <c r="S1689" s="11">
        <v>0</v>
      </c>
      <c r="T1689" s="6">
        <f t="shared" si="49"/>
        <v>0</v>
      </c>
    </row>
    <row r="1690" spans="2:20" hidden="1" x14ac:dyDescent="0.2">
      <c r="B1690" t="s">
        <v>1913</v>
      </c>
      <c r="C1690" t="s">
        <v>7</v>
      </c>
      <c r="D1690" t="s">
        <v>4</v>
      </c>
      <c r="E1690" t="s">
        <v>1914</v>
      </c>
      <c r="F1690" t="s">
        <v>4159</v>
      </c>
      <c r="G1690" s="11">
        <v>1475711.98</v>
      </c>
      <c r="H1690" s="11">
        <v>0</v>
      </c>
      <c r="I1690" s="11">
        <v>0</v>
      </c>
      <c r="J1690" s="11">
        <v>0</v>
      </c>
      <c r="K1690" s="11">
        <v>0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  <c r="S1690" s="11">
        <v>0</v>
      </c>
      <c r="T1690" s="6">
        <f t="shared" si="49"/>
        <v>61487.999166666668</v>
      </c>
    </row>
    <row r="1691" spans="2:20" hidden="1" x14ac:dyDescent="0.2">
      <c r="B1691" t="s">
        <v>1915</v>
      </c>
      <c r="C1691" t="s">
        <v>7</v>
      </c>
      <c r="D1691" t="s">
        <v>4</v>
      </c>
      <c r="E1691" t="s">
        <v>1916</v>
      </c>
      <c r="F1691" t="s">
        <v>4160</v>
      </c>
      <c r="G1691" s="11">
        <v>-1475711.98</v>
      </c>
      <c r="H1691" s="11">
        <v>0</v>
      </c>
      <c r="I1691" s="11">
        <v>0</v>
      </c>
      <c r="J1691" s="11">
        <v>0</v>
      </c>
      <c r="K1691" s="11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0</v>
      </c>
      <c r="R1691" s="11">
        <v>0</v>
      </c>
      <c r="S1691" s="11">
        <v>0</v>
      </c>
      <c r="T1691" s="6">
        <f t="shared" si="49"/>
        <v>-61487.999166666668</v>
      </c>
    </row>
    <row r="1692" spans="2:20" hidden="1" x14ac:dyDescent="0.2">
      <c r="B1692" t="s">
        <v>1917</v>
      </c>
      <c r="C1692" t="s">
        <v>7</v>
      </c>
      <c r="D1692" t="s">
        <v>4</v>
      </c>
      <c r="E1692" t="s">
        <v>1918</v>
      </c>
      <c r="F1692" t="s">
        <v>4161</v>
      </c>
      <c r="G1692" s="11">
        <v>-45267424.789999999</v>
      </c>
      <c r="H1692" s="11">
        <v>-7893996.4400000004</v>
      </c>
      <c r="I1692" s="11">
        <v>-17205940.899999999</v>
      </c>
      <c r="J1692" s="11">
        <v>-27827420.77</v>
      </c>
      <c r="K1692" s="11">
        <v>-37103877.18</v>
      </c>
      <c r="L1692" s="11">
        <v>-47433188.850000001</v>
      </c>
      <c r="M1692" s="11">
        <v>-54150988.350000001</v>
      </c>
      <c r="N1692" s="11">
        <v>-60730998.810000002</v>
      </c>
      <c r="O1692" s="11">
        <v>-69434297.909999996</v>
      </c>
      <c r="P1692" s="11">
        <v>-76873336.260000005</v>
      </c>
      <c r="Q1692" s="11">
        <v>-88263550.060000002</v>
      </c>
      <c r="R1692" s="11">
        <v>-94813131.709999993</v>
      </c>
      <c r="S1692" s="11">
        <v>-102402129.70999999</v>
      </c>
      <c r="T1692" s="6">
        <f t="shared" si="49"/>
        <v>-54630458.707500003</v>
      </c>
    </row>
    <row r="1693" spans="2:20" hidden="1" x14ac:dyDescent="0.2">
      <c r="B1693" t="s">
        <v>1919</v>
      </c>
      <c r="C1693" t="s">
        <v>9</v>
      </c>
      <c r="D1693" t="s">
        <v>11</v>
      </c>
      <c r="E1693" t="s">
        <v>1863</v>
      </c>
      <c r="F1693" t="s">
        <v>4162</v>
      </c>
      <c r="G1693" s="11">
        <v>0</v>
      </c>
      <c r="H1693" s="11">
        <v>0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0</v>
      </c>
      <c r="T1693" s="6">
        <f t="shared" si="49"/>
        <v>0</v>
      </c>
    </row>
    <row r="1694" spans="2:20" hidden="1" x14ac:dyDescent="0.2">
      <c r="B1694" t="s">
        <v>1919</v>
      </c>
      <c r="C1694" t="s">
        <v>9</v>
      </c>
      <c r="D1694" t="s">
        <v>5</v>
      </c>
      <c r="E1694" t="s">
        <v>1863</v>
      </c>
      <c r="F1694" t="s">
        <v>4163</v>
      </c>
      <c r="G1694" s="11">
        <v>-42798036.579999998</v>
      </c>
      <c r="H1694" s="11">
        <v>-6694044.1399999997</v>
      </c>
      <c r="I1694" s="11">
        <v>-12736477.689999999</v>
      </c>
      <c r="J1694" s="11">
        <v>-17785423.870000001</v>
      </c>
      <c r="K1694" s="11">
        <v>-21781220.309999999</v>
      </c>
      <c r="L1694" s="11">
        <v>-24626586.32</v>
      </c>
      <c r="M1694" s="11">
        <v>-26393438.530000001</v>
      </c>
      <c r="N1694" s="11">
        <v>-27668544.309999999</v>
      </c>
      <c r="O1694" s="11">
        <v>-28731091.859999999</v>
      </c>
      <c r="P1694" s="11">
        <v>-29872899.170000002</v>
      </c>
      <c r="Q1694" s="11">
        <v>-32201383.98</v>
      </c>
      <c r="R1694" s="11">
        <v>-36461512.57</v>
      </c>
      <c r="S1694" s="11">
        <v>-44123486.520000003</v>
      </c>
      <c r="T1694" s="6">
        <f t="shared" si="49"/>
        <v>-25701115.358333334</v>
      </c>
    </row>
    <row r="1695" spans="2:20" hidden="1" x14ac:dyDescent="0.2">
      <c r="B1695" t="s">
        <v>1919</v>
      </c>
      <c r="C1695" t="s">
        <v>9</v>
      </c>
      <c r="D1695" t="s">
        <v>12</v>
      </c>
      <c r="E1695" t="s">
        <v>1863</v>
      </c>
      <c r="F1695" t="s">
        <v>4164</v>
      </c>
      <c r="G1695" s="11">
        <v>-62400376.909999996</v>
      </c>
      <c r="H1695" s="11">
        <v>-10516898.960000001</v>
      </c>
      <c r="I1695" s="11">
        <v>-20742659.489999998</v>
      </c>
      <c r="J1695" s="11">
        <v>-28181415.550000001</v>
      </c>
      <c r="K1695" s="11">
        <v>-33644180.729999997</v>
      </c>
      <c r="L1695" s="11">
        <v>-37295903.079999998</v>
      </c>
      <c r="M1695" s="11">
        <v>-39818193.07</v>
      </c>
      <c r="N1695" s="11">
        <v>-41710763.170000002</v>
      </c>
      <c r="O1695" s="11">
        <v>-43345236.450000003</v>
      </c>
      <c r="P1695" s="11">
        <v>-45059216.5</v>
      </c>
      <c r="Q1695" s="11">
        <v>-47886168.539999999</v>
      </c>
      <c r="R1695" s="11">
        <v>-52557171.520000003</v>
      </c>
      <c r="S1695" s="11">
        <v>-61041004.890000001</v>
      </c>
      <c r="T1695" s="6">
        <f t="shared" si="49"/>
        <v>-38539874.829999998</v>
      </c>
    </row>
    <row r="1696" spans="2:20" hidden="1" x14ac:dyDescent="0.2">
      <c r="B1696" t="s">
        <v>1919</v>
      </c>
      <c r="C1696" t="s">
        <v>9</v>
      </c>
      <c r="D1696" t="s">
        <v>6</v>
      </c>
      <c r="E1696" t="s">
        <v>1863</v>
      </c>
      <c r="F1696" t="s">
        <v>4165</v>
      </c>
      <c r="G1696" s="11">
        <v>-94585242.819999993</v>
      </c>
      <c r="H1696" s="11">
        <v>-14703515.779999999</v>
      </c>
      <c r="I1696" s="11">
        <v>-29854044.550000001</v>
      </c>
      <c r="J1696" s="11">
        <v>-41535795.390000001</v>
      </c>
      <c r="K1696" s="11">
        <v>-50398805.850000001</v>
      </c>
      <c r="L1696" s="11">
        <v>-56595607.590000004</v>
      </c>
      <c r="M1696" s="11">
        <v>-60590161.869999997</v>
      </c>
      <c r="N1696" s="11">
        <v>-63645613.009999998</v>
      </c>
      <c r="O1696" s="11">
        <v>-66265323.950000003</v>
      </c>
      <c r="P1696" s="11">
        <v>-68949616</v>
      </c>
      <c r="Q1696" s="11">
        <v>-73784387.489999995</v>
      </c>
      <c r="R1696" s="11">
        <v>-82267151.950000003</v>
      </c>
      <c r="S1696" s="11">
        <v>-98440653.700000003</v>
      </c>
      <c r="T1696" s="6">
        <f t="shared" si="49"/>
        <v>-58758580.974166669</v>
      </c>
    </row>
    <row r="1697" spans="2:20" hidden="1" x14ac:dyDescent="0.2">
      <c r="B1697" t="s">
        <v>1920</v>
      </c>
      <c r="C1697" t="s">
        <v>9</v>
      </c>
      <c r="D1697" t="s">
        <v>11</v>
      </c>
      <c r="E1697" t="s">
        <v>1865</v>
      </c>
      <c r="F1697" t="s">
        <v>4166</v>
      </c>
      <c r="G1697" s="11">
        <v>0</v>
      </c>
      <c r="H1697" s="11">
        <v>0</v>
      </c>
      <c r="I1697" s="11">
        <v>0</v>
      </c>
      <c r="J1697" s="11">
        <v>0</v>
      </c>
      <c r="K1697" s="11">
        <v>0</v>
      </c>
      <c r="L1697" s="11">
        <v>0</v>
      </c>
      <c r="M1697" s="11">
        <v>0</v>
      </c>
      <c r="N1697" s="11">
        <v>0</v>
      </c>
      <c r="O1697" s="11">
        <v>0</v>
      </c>
      <c r="P1697" s="11">
        <v>0</v>
      </c>
      <c r="Q1697" s="11">
        <v>0</v>
      </c>
      <c r="R1697" s="11">
        <v>0</v>
      </c>
      <c r="S1697" s="11">
        <v>0</v>
      </c>
      <c r="T1697" s="6">
        <f t="shared" si="49"/>
        <v>0</v>
      </c>
    </row>
    <row r="1698" spans="2:20" hidden="1" x14ac:dyDescent="0.2">
      <c r="B1698" t="s">
        <v>1920</v>
      </c>
      <c r="C1698" t="s">
        <v>9</v>
      </c>
      <c r="D1698" t="s">
        <v>5</v>
      </c>
      <c r="E1698" t="s">
        <v>1865</v>
      </c>
      <c r="F1698" t="s">
        <v>4167</v>
      </c>
      <c r="G1698" s="11">
        <v>-20339637.41</v>
      </c>
      <c r="H1698" s="11">
        <v>-3039575.13</v>
      </c>
      <c r="I1698" s="11">
        <v>-5974429.21</v>
      </c>
      <c r="J1698" s="11">
        <v>-8354259.7400000002</v>
      </c>
      <c r="K1698" s="11">
        <v>-10212232.4</v>
      </c>
      <c r="L1698" s="11">
        <v>-11557154.689999999</v>
      </c>
      <c r="M1698" s="11">
        <v>-12453511.029999999</v>
      </c>
      <c r="N1698" s="11">
        <v>-13154142.48</v>
      </c>
      <c r="O1698" s="11">
        <v>-13822460.49</v>
      </c>
      <c r="P1698" s="11">
        <v>-14534822.18</v>
      </c>
      <c r="Q1698" s="11">
        <v>-15545031.57</v>
      </c>
      <c r="R1698" s="11">
        <v>-17392447.18</v>
      </c>
      <c r="S1698" s="11">
        <v>-20825137.449999999</v>
      </c>
      <c r="T1698" s="6">
        <f t="shared" si="49"/>
        <v>-12218537.794166667</v>
      </c>
    </row>
    <row r="1699" spans="2:20" hidden="1" x14ac:dyDescent="0.2">
      <c r="B1699" t="s">
        <v>1920</v>
      </c>
      <c r="C1699" t="s">
        <v>9</v>
      </c>
      <c r="D1699" t="s">
        <v>12</v>
      </c>
      <c r="E1699" t="s">
        <v>1865</v>
      </c>
      <c r="F1699" t="s">
        <v>4168</v>
      </c>
      <c r="G1699" s="11">
        <v>-31934045.109999999</v>
      </c>
      <c r="H1699" s="11">
        <v>-5023416.07</v>
      </c>
      <c r="I1699" s="11">
        <v>-9972883.1199999992</v>
      </c>
      <c r="J1699" s="11">
        <v>-13582078.869999999</v>
      </c>
      <c r="K1699" s="11">
        <v>-16237211.59</v>
      </c>
      <c r="L1699" s="11">
        <v>-18065916.940000001</v>
      </c>
      <c r="M1699" s="11">
        <v>-19424748.789999999</v>
      </c>
      <c r="N1699" s="11">
        <v>-20517942.289999999</v>
      </c>
      <c r="O1699" s="11">
        <v>-21517982.030000001</v>
      </c>
      <c r="P1699" s="11">
        <v>-22580852.02</v>
      </c>
      <c r="Q1699" s="11">
        <v>-24078510.809999999</v>
      </c>
      <c r="R1699" s="11">
        <v>-26308227.620000001</v>
      </c>
      <c r="S1699" s="11">
        <v>-30390244.93</v>
      </c>
      <c r="T1699" s="6">
        <f t="shared" si="49"/>
        <v>-19039326.264166668</v>
      </c>
    </row>
    <row r="1700" spans="2:20" hidden="1" x14ac:dyDescent="0.2">
      <c r="B1700" t="s">
        <v>1920</v>
      </c>
      <c r="C1700" t="s">
        <v>9</v>
      </c>
      <c r="D1700" t="s">
        <v>6</v>
      </c>
      <c r="E1700" t="s">
        <v>1865</v>
      </c>
      <c r="F1700" t="s">
        <v>4169</v>
      </c>
      <c r="G1700" s="11">
        <v>-48492238.810000002</v>
      </c>
      <c r="H1700" s="11">
        <v>-7570963.2300000004</v>
      </c>
      <c r="I1700" s="11">
        <v>-15229535.609999999</v>
      </c>
      <c r="J1700" s="11">
        <v>-21137241.239999998</v>
      </c>
      <c r="K1700" s="11">
        <v>-25537960.539999999</v>
      </c>
      <c r="L1700" s="11">
        <v>-28550971.460000001</v>
      </c>
      <c r="M1700" s="11">
        <v>-30466488.129999999</v>
      </c>
      <c r="N1700" s="11">
        <v>-31932436.280000001</v>
      </c>
      <c r="O1700" s="11">
        <v>-33237132.57</v>
      </c>
      <c r="P1700" s="11">
        <v>-34576362.5</v>
      </c>
      <c r="Q1700" s="11">
        <v>-36948507.670000002</v>
      </c>
      <c r="R1700" s="11">
        <v>-41199327.380000003</v>
      </c>
      <c r="S1700" s="11">
        <v>-49607644.719999999</v>
      </c>
      <c r="T1700" s="6">
        <f t="shared" si="49"/>
        <v>-29619739.03125</v>
      </c>
    </row>
    <row r="1701" spans="2:20" hidden="1" x14ac:dyDescent="0.2">
      <c r="B1701" t="s">
        <v>1921</v>
      </c>
      <c r="C1701" t="s">
        <v>9</v>
      </c>
      <c r="D1701" t="s">
        <v>5</v>
      </c>
      <c r="E1701" t="s">
        <v>1922</v>
      </c>
      <c r="F1701" t="s">
        <v>4170</v>
      </c>
      <c r="G1701" s="11">
        <v>-217748.04</v>
      </c>
      <c r="H1701" s="11">
        <v>-20442.580000000002</v>
      </c>
      <c r="I1701" s="11">
        <v>-41119.120000000003</v>
      </c>
      <c r="J1701" s="11">
        <v>-60909.18</v>
      </c>
      <c r="K1701" s="11">
        <v>-75164.72</v>
      </c>
      <c r="L1701" s="11">
        <v>-89141.73</v>
      </c>
      <c r="M1701" s="11">
        <v>-101113</v>
      </c>
      <c r="N1701" s="11">
        <v>-110646.67</v>
      </c>
      <c r="O1701" s="11">
        <v>-118908.82</v>
      </c>
      <c r="P1701" s="11">
        <v>-128634.6</v>
      </c>
      <c r="Q1701" s="11">
        <v>-139546.88</v>
      </c>
      <c r="R1701" s="11">
        <v>-155369.51</v>
      </c>
      <c r="S1701" s="11">
        <v>-177387.29</v>
      </c>
      <c r="T1701" s="6">
        <f t="shared" si="49"/>
        <v>-103213.70625</v>
      </c>
    </row>
    <row r="1702" spans="2:20" hidden="1" x14ac:dyDescent="0.2">
      <c r="B1702" t="s">
        <v>1921</v>
      </c>
      <c r="C1702" t="s">
        <v>9</v>
      </c>
      <c r="D1702" t="s">
        <v>12</v>
      </c>
      <c r="E1702" t="s">
        <v>1922</v>
      </c>
      <c r="F1702" t="s">
        <v>4171</v>
      </c>
      <c r="G1702" s="11">
        <v>-1087995.4099999999</v>
      </c>
      <c r="H1702" s="11">
        <v>-124892.88</v>
      </c>
      <c r="I1702" s="11">
        <v>-260869.46</v>
      </c>
      <c r="J1702" s="11">
        <v>-365478.74</v>
      </c>
      <c r="K1702" s="11">
        <v>-453619.17</v>
      </c>
      <c r="L1702" s="11">
        <v>-527943.29</v>
      </c>
      <c r="M1702" s="11">
        <v>-606014.82999999996</v>
      </c>
      <c r="N1702" s="11">
        <v>-668700.6</v>
      </c>
      <c r="O1702" s="11">
        <v>-747299.63</v>
      </c>
      <c r="P1702" s="11">
        <v>-835971.64</v>
      </c>
      <c r="Q1702" s="11">
        <v>-935210.49</v>
      </c>
      <c r="R1702" s="11">
        <v>-1073363.83</v>
      </c>
      <c r="S1702" s="11">
        <v>-1189470.19</v>
      </c>
      <c r="T1702" s="6">
        <f t="shared" si="49"/>
        <v>-644841.44666666666</v>
      </c>
    </row>
    <row r="1703" spans="2:20" hidden="1" x14ac:dyDescent="0.2">
      <c r="B1703" t="s">
        <v>1921</v>
      </c>
      <c r="C1703" t="s">
        <v>9</v>
      </c>
      <c r="D1703" t="s">
        <v>6</v>
      </c>
      <c r="E1703" t="s">
        <v>1922</v>
      </c>
      <c r="F1703" t="s">
        <v>4172</v>
      </c>
      <c r="G1703" s="11">
        <v>-448924.61</v>
      </c>
      <c r="H1703" s="11">
        <v>-89250.17</v>
      </c>
      <c r="I1703" s="11">
        <v>-193849.28</v>
      </c>
      <c r="J1703" s="11">
        <v>-276882.48</v>
      </c>
      <c r="K1703" s="11">
        <v>-354618.61</v>
      </c>
      <c r="L1703" s="11">
        <v>-421061.88</v>
      </c>
      <c r="M1703" s="11">
        <v>-469400.84</v>
      </c>
      <c r="N1703" s="11">
        <v>-515995.46</v>
      </c>
      <c r="O1703" s="11">
        <v>-547314.69000000006</v>
      </c>
      <c r="P1703" s="11">
        <v>-581664.82999999996</v>
      </c>
      <c r="Q1703" s="11">
        <v>-624629.03</v>
      </c>
      <c r="R1703" s="11">
        <v>-711671.52</v>
      </c>
      <c r="S1703" s="11">
        <v>-797478.34</v>
      </c>
      <c r="T1703" s="6">
        <f t="shared" si="49"/>
        <v>-450795.0220833334</v>
      </c>
    </row>
    <row r="1704" spans="2:20" hidden="1" x14ac:dyDescent="0.2">
      <c r="B1704" t="s">
        <v>1923</v>
      </c>
      <c r="C1704" t="s">
        <v>9</v>
      </c>
      <c r="D1704" t="s">
        <v>5</v>
      </c>
      <c r="E1704" t="s">
        <v>1867</v>
      </c>
      <c r="F1704" t="s">
        <v>4173</v>
      </c>
      <c r="G1704" s="11">
        <v>-1486590.04</v>
      </c>
      <c r="H1704" s="11">
        <v>-155936.66</v>
      </c>
      <c r="I1704" s="11">
        <v>-320310.24</v>
      </c>
      <c r="J1704" s="11">
        <v>-451596.64</v>
      </c>
      <c r="K1704" s="11">
        <v>-568569.63</v>
      </c>
      <c r="L1704" s="11">
        <v>-663084.69000000006</v>
      </c>
      <c r="M1704" s="11">
        <v>-738336.65</v>
      </c>
      <c r="N1704" s="11">
        <v>-819744</v>
      </c>
      <c r="O1704" s="11">
        <v>-917099.77</v>
      </c>
      <c r="P1704" s="11">
        <v>-1011032.15</v>
      </c>
      <c r="Q1704" s="11">
        <v>-1105091.3700000001</v>
      </c>
      <c r="R1704" s="11">
        <v>-1259643.26</v>
      </c>
      <c r="S1704" s="11">
        <v>-1456677.54</v>
      </c>
      <c r="T1704" s="6">
        <f t="shared" si="49"/>
        <v>-790173.23749999993</v>
      </c>
    </row>
    <row r="1705" spans="2:20" hidden="1" x14ac:dyDescent="0.2">
      <c r="B1705" t="s">
        <v>1923</v>
      </c>
      <c r="C1705" t="s">
        <v>9</v>
      </c>
      <c r="D1705" t="s">
        <v>12</v>
      </c>
      <c r="E1705" t="s">
        <v>1867</v>
      </c>
      <c r="F1705" t="s">
        <v>4174</v>
      </c>
      <c r="G1705" s="11">
        <v>-539198.14</v>
      </c>
      <c r="H1705" s="11">
        <v>-29851.18</v>
      </c>
      <c r="I1705" s="11">
        <v>-67320.2</v>
      </c>
      <c r="J1705" s="11">
        <v>-99292.680000000008</v>
      </c>
      <c r="K1705" s="11">
        <v>-129933.43000000001</v>
      </c>
      <c r="L1705" s="11">
        <v>-158283.79</v>
      </c>
      <c r="M1705" s="11">
        <v>-199337.26</v>
      </c>
      <c r="N1705" s="11">
        <v>-227872.66</v>
      </c>
      <c r="O1705" s="11">
        <v>-262076.57</v>
      </c>
      <c r="P1705" s="11">
        <v>-362173.99</v>
      </c>
      <c r="Q1705" s="11">
        <v>-415792.67</v>
      </c>
      <c r="R1705" s="11">
        <v>-446504.64</v>
      </c>
      <c r="S1705" s="11">
        <v>-474311.24</v>
      </c>
      <c r="T1705" s="6">
        <f t="shared" si="49"/>
        <v>-242099.47999999998</v>
      </c>
    </row>
    <row r="1706" spans="2:20" hidden="1" x14ac:dyDescent="0.2">
      <c r="B1706" t="s">
        <v>1923</v>
      </c>
      <c r="C1706" t="s">
        <v>9</v>
      </c>
      <c r="D1706" t="s">
        <v>6</v>
      </c>
      <c r="E1706" t="s">
        <v>1867</v>
      </c>
      <c r="F1706" t="s">
        <v>4175</v>
      </c>
      <c r="G1706" s="11">
        <v>-1609314.4100000001</v>
      </c>
      <c r="H1706" s="11">
        <v>-198407.6</v>
      </c>
      <c r="I1706" s="11">
        <v>-393393.53</v>
      </c>
      <c r="J1706" s="11">
        <v>-582526.53</v>
      </c>
      <c r="K1706" s="11">
        <v>-709119.59</v>
      </c>
      <c r="L1706" s="11">
        <v>-832960.14</v>
      </c>
      <c r="M1706" s="11">
        <v>-927009.25</v>
      </c>
      <c r="N1706" s="11">
        <v>-995028.78</v>
      </c>
      <c r="O1706" s="11">
        <v>-1071604.67</v>
      </c>
      <c r="P1706" s="11">
        <v>-1158922.3999999999</v>
      </c>
      <c r="Q1706" s="11">
        <v>-1271135.3900000001</v>
      </c>
      <c r="R1706" s="11">
        <v>-1421491.93</v>
      </c>
      <c r="S1706" s="11">
        <v>-1667957.8599999999</v>
      </c>
      <c r="T1706" s="6">
        <f t="shared" si="49"/>
        <v>-933352.99541666673</v>
      </c>
    </row>
    <row r="1707" spans="2:20" hidden="1" x14ac:dyDescent="0.2">
      <c r="B1707" t="s">
        <v>1924</v>
      </c>
      <c r="C1707" t="s">
        <v>9</v>
      </c>
      <c r="D1707" t="s">
        <v>5</v>
      </c>
      <c r="E1707" t="s">
        <v>1925</v>
      </c>
      <c r="F1707" t="s">
        <v>4176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v>0</v>
      </c>
      <c r="R1707" s="11">
        <v>0</v>
      </c>
      <c r="S1707" s="11">
        <v>0</v>
      </c>
      <c r="T1707" s="6">
        <f t="shared" si="49"/>
        <v>0</v>
      </c>
    </row>
    <row r="1708" spans="2:20" hidden="1" x14ac:dyDescent="0.2">
      <c r="B1708" t="s">
        <v>1924</v>
      </c>
      <c r="C1708" t="s">
        <v>9</v>
      </c>
      <c r="D1708" t="s">
        <v>12</v>
      </c>
      <c r="E1708" t="s">
        <v>1925</v>
      </c>
      <c r="F1708" t="s">
        <v>4177</v>
      </c>
      <c r="G1708" s="11">
        <v>-493735.18</v>
      </c>
      <c r="H1708" s="11">
        <v>-26043.29</v>
      </c>
      <c r="I1708" s="11">
        <v>-54216.06</v>
      </c>
      <c r="J1708" s="11">
        <v>-78247.53</v>
      </c>
      <c r="K1708" s="11">
        <v>-109781.86</v>
      </c>
      <c r="L1708" s="11">
        <v>-137526.64000000001</v>
      </c>
      <c r="M1708" s="11">
        <v>-170993.96</v>
      </c>
      <c r="N1708" s="11">
        <v>-199592.67</v>
      </c>
      <c r="O1708" s="11">
        <v>-232388.47</v>
      </c>
      <c r="P1708" s="11">
        <v>-344120.07</v>
      </c>
      <c r="Q1708" s="11">
        <v>-378570.59</v>
      </c>
      <c r="R1708" s="11">
        <v>-415150.4</v>
      </c>
      <c r="S1708" s="11">
        <v>-453718.27</v>
      </c>
      <c r="T1708" s="6">
        <f t="shared" si="49"/>
        <v>-218363.18875</v>
      </c>
    </row>
    <row r="1709" spans="2:20" hidden="1" x14ac:dyDescent="0.2">
      <c r="B1709" t="s">
        <v>1924</v>
      </c>
      <c r="C1709" t="s">
        <v>9</v>
      </c>
      <c r="D1709" t="s">
        <v>6</v>
      </c>
      <c r="E1709" t="s">
        <v>1925</v>
      </c>
      <c r="F1709" t="s">
        <v>4178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  <c r="S1709" s="11">
        <v>0</v>
      </c>
      <c r="T1709" s="6">
        <f t="shared" si="49"/>
        <v>0</v>
      </c>
    </row>
    <row r="1710" spans="2:20" hidden="1" x14ac:dyDescent="0.2">
      <c r="B1710" t="s">
        <v>1926</v>
      </c>
      <c r="C1710" t="s">
        <v>9</v>
      </c>
      <c r="D1710" t="s">
        <v>4</v>
      </c>
      <c r="E1710" t="s">
        <v>1927</v>
      </c>
      <c r="F1710" t="s">
        <v>4179</v>
      </c>
      <c r="G1710" s="11">
        <v>-63790489.109999999</v>
      </c>
      <c r="H1710" s="11">
        <v>-16134963.15</v>
      </c>
      <c r="I1710" s="11">
        <v>-18221899.109999999</v>
      </c>
      <c r="J1710" s="11">
        <v>-24674039.41</v>
      </c>
      <c r="K1710" s="11">
        <v>-27616365.289999999</v>
      </c>
      <c r="L1710" s="11">
        <v>-31421760.780000001</v>
      </c>
      <c r="M1710" s="11">
        <v>-35843861.109999999</v>
      </c>
      <c r="N1710" s="11">
        <v>-40803779.780000001</v>
      </c>
      <c r="O1710" s="11">
        <v>-43932863.590000004</v>
      </c>
      <c r="P1710" s="11">
        <v>-48546538.060000002</v>
      </c>
      <c r="Q1710" s="11">
        <v>-50286798.210000001</v>
      </c>
      <c r="R1710" s="11">
        <v>-57242386.840000004</v>
      </c>
      <c r="S1710" s="11">
        <v>-71040706.519999996</v>
      </c>
      <c r="T1710" s="6">
        <f t="shared" si="49"/>
        <v>-38511737.762083337</v>
      </c>
    </row>
    <row r="1711" spans="2:20" hidden="1" x14ac:dyDescent="0.2">
      <c r="B1711" t="s">
        <v>1926</v>
      </c>
      <c r="C1711" t="s">
        <v>9</v>
      </c>
      <c r="D1711" t="s">
        <v>11</v>
      </c>
      <c r="E1711" t="s">
        <v>1927</v>
      </c>
      <c r="F1711" t="s">
        <v>4180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v>0</v>
      </c>
      <c r="R1711" s="11">
        <v>0</v>
      </c>
      <c r="S1711" s="11">
        <v>0</v>
      </c>
      <c r="T1711" s="6">
        <f t="shared" si="49"/>
        <v>0</v>
      </c>
    </row>
    <row r="1712" spans="2:20" hidden="1" x14ac:dyDescent="0.2">
      <c r="B1712" t="s">
        <v>1926</v>
      </c>
      <c r="C1712" t="s">
        <v>9</v>
      </c>
      <c r="D1712" t="s">
        <v>12</v>
      </c>
      <c r="E1712" t="s">
        <v>1927</v>
      </c>
      <c r="F1712" t="s">
        <v>4181</v>
      </c>
      <c r="G1712" s="11">
        <v>-54778717.890000001</v>
      </c>
      <c r="H1712" s="11">
        <v>-6428190.2999999998</v>
      </c>
      <c r="I1712" s="11">
        <v>-10820306.720000001</v>
      </c>
      <c r="J1712" s="11">
        <v>-22399796.370000001</v>
      </c>
      <c r="K1712" s="11">
        <v>-30871629.449999999</v>
      </c>
      <c r="L1712" s="11">
        <v>-36666930.450000003</v>
      </c>
      <c r="M1712" s="11">
        <v>-42072515.939999998</v>
      </c>
      <c r="N1712" s="11">
        <v>-47469443.979999997</v>
      </c>
      <c r="O1712" s="11">
        <v>-52984120.979999997</v>
      </c>
      <c r="P1712" s="11">
        <v>-59476843.009999998</v>
      </c>
      <c r="Q1712" s="11">
        <v>-64954844.630000003</v>
      </c>
      <c r="R1712" s="11">
        <v>-72089031.049999997</v>
      </c>
      <c r="S1712" s="11">
        <v>-79024700.260000005</v>
      </c>
      <c r="T1712" s="6">
        <f t="shared" si="49"/>
        <v>-42761280.162916668</v>
      </c>
    </row>
    <row r="1713" spans="2:20" hidden="1" x14ac:dyDescent="0.2">
      <c r="B1713" t="s">
        <v>1928</v>
      </c>
      <c r="C1713" t="s">
        <v>9</v>
      </c>
      <c r="D1713" t="s">
        <v>4</v>
      </c>
      <c r="E1713" t="s">
        <v>1929</v>
      </c>
      <c r="F1713" t="s">
        <v>4182</v>
      </c>
      <c r="G1713" s="11">
        <v>28732.62</v>
      </c>
      <c r="H1713" s="11">
        <v>-170815.87</v>
      </c>
      <c r="I1713" s="11">
        <v>-171154.67</v>
      </c>
      <c r="J1713" s="11">
        <v>-264369.83</v>
      </c>
      <c r="K1713" s="11">
        <v>-232793.61000000002</v>
      </c>
      <c r="L1713" s="11">
        <v>245143.96</v>
      </c>
      <c r="M1713" s="11">
        <v>261445.27000000002</v>
      </c>
      <c r="N1713" s="11">
        <v>275740.73</v>
      </c>
      <c r="O1713" s="11">
        <v>294937.75</v>
      </c>
      <c r="P1713" s="11">
        <v>293564.17</v>
      </c>
      <c r="Q1713" s="11">
        <v>302282.96000000002</v>
      </c>
      <c r="R1713" s="11">
        <v>251912.72</v>
      </c>
      <c r="S1713" s="11">
        <v>740510.54</v>
      </c>
      <c r="T1713" s="6">
        <f t="shared" si="49"/>
        <v>122542.93</v>
      </c>
    </row>
    <row r="1714" spans="2:20" hidden="1" x14ac:dyDescent="0.2">
      <c r="B1714" t="s">
        <v>1928</v>
      </c>
      <c r="C1714" t="s">
        <v>9</v>
      </c>
      <c r="D1714" t="s">
        <v>12</v>
      </c>
      <c r="E1714" t="s">
        <v>1929</v>
      </c>
      <c r="F1714" t="s">
        <v>4183</v>
      </c>
      <c r="G1714" s="11">
        <v>663365.37</v>
      </c>
      <c r="H1714" s="11">
        <v>149973.62</v>
      </c>
      <c r="I1714" s="11">
        <v>355111.42</v>
      </c>
      <c r="J1714" s="11">
        <v>793100.83000000007</v>
      </c>
      <c r="K1714" s="11">
        <v>1003174.62</v>
      </c>
      <c r="L1714" s="11">
        <v>1089731.54</v>
      </c>
      <c r="M1714" s="11">
        <v>1025055.23</v>
      </c>
      <c r="N1714" s="11">
        <v>1068946.77</v>
      </c>
      <c r="O1714" s="11">
        <v>1208818.5</v>
      </c>
      <c r="P1714" s="11">
        <v>1321222.08</v>
      </c>
      <c r="Q1714" s="11">
        <v>1622394.79</v>
      </c>
      <c r="R1714" s="11">
        <v>2116392.5299999998</v>
      </c>
      <c r="S1714" s="11">
        <v>2417372.46</v>
      </c>
      <c r="T1714" s="6">
        <f t="shared" si="49"/>
        <v>1107857.5704166666</v>
      </c>
    </row>
    <row r="1715" spans="2:20" hidden="1" x14ac:dyDescent="0.2">
      <c r="B1715" t="s">
        <v>1930</v>
      </c>
      <c r="C1715" t="s">
        <v>9</v>
      </c>
      <c r="D1715" t="s">
        <v>3</v>
      </c>
      <c r="E1715" t="s">
        <v>1931</v>
      </c>
      <c r="F1715" t="s">
        <v>4184</v>
      </c>
      <c r="G1715" s="11">
        <v>0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0</v>
      </c>
      <c r="Q1715" s="11">
        <v>0</v>
      </c>
      <c r="R1715" s="11">
        <v>0</v>
      </c>
      <c r="S1715" s="11">
        <v>0</v>
      </c>
      <c r="T1715" s="6">
        <f t="shared" si="49"/>
        <v>0</v>
      </c>
    </row>
    <row r="1716" spans="2:20" hidden="1" x14ac:dyDescent="0.2">
      <c r="B1716" t="s">
        <v>1930</v>
      </c>
      <c r="C1716" t="s">
        <v>9</v>
      </c>
      <c r="D1716" t="s">
        <v>4</v>
      </c>
      <c r="E1716" t="s">
        <v>1931</v>
      </c>
      <c r="F1716" t="s">
        <v>4185</v>
      </c>
      <c r="G1716" s="11">
        <v>-803689.87</v>
      </c>
      <c r="H1716" s="11">
        <v>-61835.24</v>
      </c>
      <c r="I1716" s="11">
        <v>-79060.240000000005</v>
      </c>
      <c r="J1716" s="11">
        <v>-380948.12</v>
      </c>
      <c r="K1716" s="11">
        <v>-387394.52</v>
      </c>
      <c r="L1716" s="11">
        <v>-467239.28</v>
      </c>
      <c r="M1716" s="11">
        <v>-467239.28</v>
      </c>
      <c r="N1716" s="11">
        <v>-973685.54</v>
      </c>
      <c r="O1716" s="11">
        <v>-973685.54</v>
      </c>
      <c r="P1716" s="11">
        <v>-1010231.79</v>
      </c>
      <c r="Q1716" s="11">
        <v>-1058297.22</v>
      </c>
      <c r="R1716" s="11">
        <v>-1178725.32</v>
      </c>
      <c r="S1716" s="11">
        <v>-1181213.1599999999</v>
      </c>
      <c r="T1716" s="6">
        <f t="shared" ref="T1716:T1779" si="50">(G1716+S1716+SUM(H1716:R1716)*2)/24</f>
        <v>-669232.80041666667</v>
      </c>
    </row>
    <row r="1717" spans="2:20" hidden="1" x14ac:dyDescent="0.2">
      <c r="B1717" t="s">
        <v>1930</v>
      </c>
      <c r="C1717" t="s">
        <v>9</v>
      </c>
      <c r="D1717" t="s">
        <v>11</v>
      </c>
      <c r="E1717" t="s">
        <v>1931</v>
      </c>
      <c r="F1717" t="s">
        <v>4186</v>
      </c>
      <c r="G1717" s="11">
        <v>0</v>
      </c>
      <c r="H1717" s="11">
        <v>0</v>
      </c>
      <c r="I1717" s="11">
        <v>0</v>
      </c>
      <c r="J1717" s="11">
        <v>0</v>
      </c>
      <c r="K1717" s="11">
        <v>0</v>
      </c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  <c r="S1717" s="11">
        <v>0</v>
      </c>
      <c r="T1717" s="6">
        <f t="shared" si="50"/>
        <v>0</v>
      </c>
    </row>
    <row r="1718" spans="2:20" hidden="1" x14ac:dyDescent="0.2">
      <c r="B1718" t="s">
        <v>1930</v>
      </c>
      <c r="C1718" t="s">
        <v>9</v>
      </c>
      <c r="D1718" t="s">
        <v>12</v>
      </c>
      <c r="E1718" t="s">
        <v>1931</v>
      </c>
      <c r="F1718" t="s">
        <v>4187</v>
      </c>
      <c r="G1718" s="11">
        <v>-4096259.49</v>
      </c>
      <c r="H1718" s="11">
        <v>-67732.759999999995</v>
      </c>
      <c r="I1718" s="11">
        <v>-81190.009999999995</v>
      </c>
      <c r="J1718" s="11">
        <v>-2039856.89</v>
      </c>
      <c r="K1718" s="11">
        <v>-2105875.4900000002</v>
      </c>
      <c r="L1718" s="11">
        <v>-2140852.73</v>
      </c>
      <c r="M1718" s="11">
        <v>-2183929.23</v>
      </c>
      <c r="N1718" s="11">
        <v>-2372156.75</v>
      </c>
      <c r="O1718" s="11">
        <v>-2582420.25</v>
      </c>
      <c r="P1718" s="11">
        <v>-2972761.5</v>
      </c>
      <c r="Q1718" s="11">
        <v>-3109521.58</v>
      </c>
      <c r="R1718" s="11">
        <v>-3466899.12</v>
      </c>
      <c r="S1718" s="11">
        <v>-3601267.8200000003</v>
      </c>
      <c r="T1718" s="6">
        <f t="shared" si="50"/>
        <v>-2247663.3304166668</v>
      </c>
    </row>
    <row r="1719" spans="2:20" hidden="1" x14ac:dyDescent="0.2">
      <c r="B1719" t="s">
        <v>1932</v>
      </c>
      <c r="C1719" t="s">
        <v>9</v>
      </c>
      <c r="D1719" t="s">
        <v>3</v>
      </c>
      <c r="E1719" t="s">
        <v>1933</v>
      </c>
      <c r="F1719" t="s">
        <v>4188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1">
        <v>0</v>
      </c>
      <c r="N1719" s="11">
        <v>0</v>
      </c>
      <c r="O1719" s="11">
        <v>0</v>
      </c>
      <c r="P1719" s="11">
        <v>0</v>
      </c>
      <c r="Q1719" s="11">
        <v>0</v>
      </c>
      <c r="R1719" s="11">
        <v>0</v>
      </c>
      <c r="S1719" s="11">
        <v>0</v>
      </c>
      <c r="T1719" s="6">
        <f t="shared" si="50"/>
        <v>0</v>
      </c>
    </row>
    <row r="1720" spans="2:20" hidden="1" x14ac:dyDescent="0.2">
      <c r="B1720" t="s">
        <v>1932</v>
      </c>
      <c r="C1720" t="s">
        <v>9</v>
      </c>
      <c r="D1720" t="s">
        <v>4</v>
      </c>
      <c r="E1720" t="s">
        <v>1933</v>
      </c>
      <c r="F1720" t="s">
        <v>4189</v>
      </c>
      <c r="G1720" s="11">
        <v>803689.87</v>
      </c>
      <c r="H1720" s="11">
        <v>61835.24</v>
      </c>
      <c r="I1720" s="11">
        <v>79060.240000000005</v>
      </c>
      <c r="J1720" s="11">
        <v>380948.12</v>
      </c>
      <c r="K1720" s="11">
        <v>387394.52</v>
      </c>
      <c r="L1720" s="11">
        <v>467239.28</v>
      </c>
      <c r="M1720" s="11">
        <v>467239.28</v>
      </c>
      <c r="N1720" s="11">
        <v>973685.54</v>
      </c>
      <c r="O1720" s="11">
        <v>973685.54</v>
      </c>
      <c r="P1720" s="11">
        <v>1010231.79</v>
      </c>
      <c r="Q1720" s="11">
        <v>1058297.22</v>
      </c>
      <c r="R1720" s="11">
        <v>1178725.32</v>
      </c>
      <c r="S1720" s="11">
        <v>1181213.1599999999</v>
      </c>
      <c r="T1720" s="6">
        <f t="shared" si="50"/>
        <v>669232.80041666667</v>
      </c>
    </row>
    <row r="1721" spans="2:20" hidden="1" x14ac:dyDescent="0.2">
      <c r="B1721" t="s">
        <v>1932</v>
      </c>
      <c r="C1721" t="s">
        <v>9</v>
      </c>
      <c r="D1721" t="s">
        <v>12</v>
      </c>
      <c r="E1721" t="s">
        <v>1933</v>
      </c>
      <c r="F1721" t="s">
        <v>4190</v>
      </c>
      <c r="G1721" s="11">
        <v>4096259.49</v>
      </c>
      <c r="H1721" s="11">
        <v>67732.759999999995</v>
      </c>
      <c r="I1721" s="11">
        <v>81190.009999999995</v>
      </c>
      <c r="J1721" s="11">
        <v>2039856.89</v>
      </c>
      <c r="K1721" s="11">
        <v>2105875.4900000002</v>
      </c>
      <c r="L1721" s="11">
        <v>2140852.73</v>
      </c>
      <c r="M1721" s="11">
        <v>2183929.23</v>
      </c>
      <c r="N1721" s="11">
        <v>2372156.75</v>
      </c>
      <c r="O1721" s="11">
        <v>2582420.25</v>
      </c>
      <c r="P1721" s="11">
        <v>2972761.5</v>
      </c>
      <c r="Q1721" s="11">
        <v>3109521.58</v>
      </c>
      <c r="R1721" s="11">
        <v>3466899.12</v>
      </c>
      <c r="S1721" s="11">
        <v>3601267.8200000003</v>
      </c>
      <c r="T1721" s="6">
        <f t="shared" si="50"/>
        <v>2247663.3304166668</v>
      </c>
    </row>
    <row r="1722" spans="2:20" hidden="1" x14ac:dyDescent="0.2">
      <c r="B1722" t="s">
        <v>1934</v>
      </c>
      <c r="C1722" t="s">
        <v>9</v>
      </c>
      <c r="D1722" t="s">
        <v>3</v>
      </c>
      <c r="E1722" t="s">
        <v>1935</v>
      </c>
      <c r="F1722" t="s">
        <v>4191</v>
      </c>
      <c r="G1722" s="11">
        <v>0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v>0</v>
      </c>
      <c r="R1722" s="11">
        <v>0</v>
      </c>
      <c r="S1722" s="11">
        <v>0</v>
      </c>
      <c r="T1722" s="6">
        <f t="shared" si="50"/>
        <v>0</v>
      </c>
    </row>
    <row r="1723" spans="2:20" hidden="1" x14ac:dyDescent="0.2">
      <c r="B1723" t="s">
        <v>1934</v>
      </c>
      <c r="C1723" t="s">
        <v>9</v>
      </c>
      <c r="D1723" t="s">
        <v>4</v>
      </c>
      <c r="E1723" t="s">
        <v>1935</v>
      </c>
      <c r="F1723" t="s">
        <v>4192</v>
      </c>
      <c r="G1723" s="11">
        <v>-29796459.960000001</v>
      </c>
      <c r="H1723" s="11">
        <v>-1001720.86</v>
      </c>
      <c r="I1723" s="11">
        <v>-4525649.8600000003</v>
      </c>
      <c r="J1723" s="11">
        <v>-9193017.8599999994</v>
      </c>
      <c r="K1723" s="11">
        <v>-11110240.960000001</v>
      </c>
      <c r="L1723" s="11">
        <v>-13581430.48</v>
      </c>
      <c r="M1723" s="11">
        <v>-14121433.310000001</v>
      </c>
      <c r="N1723" s="11">
        <v>-15650479.57</v>
      </c>
      <c r="O1723" s="11">
        <v>-18058650.960000001</v>
      </c>
      <c r="P1723" s="11">
        <v>-20793104.670000002</v>
      </c>
      <c r="Q1723" s="11">
        <v>-24579804.850000001</v>
      </c>
      <c r="R1723" s="11">
        <v>-31092709.34</v>
      </c>
      <c r="S1723" s="11">
        <v>-35450854.780000001</v>
      </c>
      <c r="T1723" s="6">
        <f t="shared" si="50"/>
        <v>-16360991.67416667</v>
      </c>
    </row>
    <row r="1724" spans="2:20" hidden="1" x14ac:dyDescent="0.2">
      <c r="B1724" t="s">
        <v>1934</v>
      </c>
      <c r="C1724" t="s">
        <v>9</v>
      </c>
      <c r="D1724" t="s">
        <v>12</v>
      </c>
      <c r="E1724" t="s">
        <v>1935</v>
      </c>
      <c r="F1724" t="s">
        <v>4193</v>
      </c>
      <c r="G1724" s="11">
        <v>-13095880.49</v>
      </c>
      <c r="H1724" s="11">
        <v>-3444838.52</v>
      </c>
      <c r="I1724" s="11">
        <v>-4394038.5199999996</v>
      </c>
      <c r="J1724" s="11">
        <v>-4411753.5199999996</v>
      </c>
      <c r="K1724" s="11">
        <v>-4415172.68</v>
      </c>
      <c r="L1724" s="11">
        <v>-4415172.68</v>
      </c>
      <c r="M1724" s="11">
        <v>-5043331.2</v>
      </c>
      <c r="N1724" s="11">
        <v>-5043331.2</v>
      </c>
      <c r="O1724" s="11">
        <v>-7780996.9800000004</v>
      </c>
      <c r="P1724" s="11">
        <v>-7788301.6699999999</v>
      </c>
      <c r="Q1724" s="11">
        <v>-8080576.6600000001</v>
      </c>
      <c r="R1724" s="11">
        <v>-9390668.4600000009</v>
      </c>
      <c r="S1724" s="11">
        <v>-14017029.26</v>
      </c>
      <c r="T1724" s="6">
        <f t="shared" si="50"/>
        <v>-6480386.4137500003</v>
      </c>
    </row>
    <row r="1725" spans="2:20" hidden="1" x14ac:dyDescent="0.2">
      <c r="B1725" t="s">
        <v>1936</v>
      </c>
      <c r="C1725" t="s">
        <v>9</v>
      </c>
      <c r="D1725" t="s">
        <v>11</v>
      </c>
      <c r="E1725" t="s">
        <v>1937</v>
      </c>
      <c r="F1725" t="s">
        <v>4194</v>
      </c>
      <c r="G1725" s="11">
        <v>0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1">
        <v>0</v>
      </c>
      <c r="R1725" s="11">
        <v>0</v>
      </c>
      <c r="S1725" s="11">
        <v>0</v>
      </c>
      <c r="T1725" s="6">
        <f t="shared" si="50"/>
        <v>0</v>
      </c>
    </row>
    <row r="1726" spans="2:20" hidden="1" x14ac:dyDescent="0.2">
      <c r="B1726" t="s">
        <v>1936</v>
      </c>
      <c r="C1726" t="s">
        <v>9</v>
      </c>
      <c r="D1726" t="s">
        <v>5</v>
      </c>
      <c r="E1726" t="s">
        <v>1937</v>
      </c>
      <c r="F1726" t="s">
        <v>4195</v>
      </c>
      <c r="G1726" s="11">
        <v>-30255.100000000002</v>
      </c>
      <c r="H1726" s="11">
        <v>-5583.45</v>
      </c>
      <c r="I1726" s="11">
        <v>-11195.22</v>
      </c>
      <c r="J1726" s="11">
        <v>-15269.51</v>
      </c>
      <c r="K1726" s="11">
        <v>-18601.170000000002</v>
      </c>
      <c r="L1726" s="11">
        <v>-20929.36</v>
      </c>
      <c r="M1726" s="11">
        <v>-22073.79</v>
      </c>
      <c r="N1726" s="11">
        <v>-22766.68</v>
      </c>
      <c r="O1726" s="11">
        <v>-23191.59</v>
      </c>
      <c r="P1726" s="11">
        <v>-23674.37</v>
      </c>
      <c r="Q1726" s="11">
        <v>-24893.68</v>
      </c>
      <c r="R1726" s="11">
        <v>-28164.12</v>
      </c>
      <c r="S1726" s="11">
        <v>-34129.800000000003</v>
      </c>
      <c r="T1726" s="6">
        <f t="shared" si="50"/>
        <v>-20711.282499999998</v>
      </c>
    </row>
    <row r="1727" spans="2:20" hidden="1" x14ac:dyDescent="0.2">
      <c r="B1727" t="s">
        <v>1936</v>
      </c>
      <c r="C1727" t="s">
        <v>9</v>
      </c>
      <c r="D1727" t="s">
        <v>12</v>
      </c>
      <c r="E1727" t="s">
        <v>1937</v>
      </c>
      <c r="F1727" t="s">
        <v>4196</v>
      </c>
      <c r="G1727" s="11">
        <v>-13679.31</v>
      </c>
      <c r="H1727" s="11">
        <v>-3001.03</v>
      </c>
      <c r="I1727" s="11">
        <v>-5843.8</v>
      </c>
      <c r="J1727" s="11">
        <v>-7625.37</v>
      </c>
      <c r="K1727" s="11">
        <v>-8698.09</v>
      </c>
      <c r="L1727" s="11">
        <v>-9363.4600000000009</v>
      </c>
      <c r="M1727" s="11">
        <v>-9748.83</v>
      </c>
      <c r="N1727" s="11">
        <v>-10015.59</v>
      </c>
      <c r="O1727" s="11">
        <v>-10429.02</v>
      </c>
      <c r="P1727" s="11">
        <v>-10804.56</v>
      </c>
      <c r="Q1727" s="11">
        <v>-11368.52</v>
      </c>
      <c r="R1727" s="11">
        <v>-12438.54</v>
      </c>
      <c r="S1727" s="11">
        <v>-14750.83</v>
      </c>
      <c r="T1727" s="6">
        <f t="shared" si="50"/>
        <v>-9462.6566666666677</v>
      </c>
    </row>
    <row r="1728" spans="2:20" hidden="1" x14ac:dyDescent="0.2">
      <c r="B1728" t="s">
        <v>1936</v>
      </c>
      <c r="C1728" t="s">
        <v>9</v>
      </c>
      <c r="D1728" t="s">
        <v>6</v>
      </c>
      <c r="E1728" t="s">
        <v>1937</v>
      </c>
      <c r="F1728" t="s">
        <v>4197</v>
      </c>
      <c r="G1728" s="11">
        <v>-247325.09</v>
      </c>
      <c r="H1728" s="11">
        <v>-39860.959999999999</v>
      </c>
      <c r="I1728" s="11">
        <v>-87839.67</v>
      </c>
      <c r="J1728" s="11">
        <v>-123778.15000000001</v>
      </c>
      <c r="K1728" s="11">
        <v>-147893.59</v>
      </c>
      <c r="L1728" s="11">
        <v>-163424.19</v>
      </c>
      <c r="M1728" s="11">
        <v>-171830.92</v>
      </c>
      <c r="N1728" s="11">
        <v>-179079.63</v>
      </c>
      <c r="O1728" s="11">
        <v>-183493.25</v>
      </c>
      <c r="P1728" s="11">
        <v>-188084.89</v>
      </c>
      <c r="Q1728" s="11">
        <v>-196394.61000000002</v>
      </c>
      <c r="R1728" s="11">
        <v>-222386.34</v>
      </c>
      <c r="S1728" s="11">
        <v>-264415.97000000003</v>
      </c>
      <c r="T1728" s="6">
        <f t="shared" si="50"/>
        <v>-163328.06083333335</v>
      </c>
    </row>
    <row r="1729" spans="2:20" hidden="1" x14ac:dyDescent="0.2">
      <c r="B1729" t="s">
        <v>1938</v>
      </c>
      <c r="C1729" t="s">
        <v>9</v>
      </c>
      <c r="D1729" t="s">
        <v>11</v>
      </c>
      <c r="E1729" t="s">
        <v>1939</v>
      </c>
      <c r="F1729" t="s">
        <v>4198</v>
      </c>
      <c r="G1729" s="11">
        <v>0</v>
      </c>
      <c r="H1729" s="11">
        <v>0</v>
      </c>
      <c r="I1729" s="11">
        <v>0</v>
      </c>
      <c r="J1729" s="11">
        <v>0</v>
      </c>
      <c r="K1729" s="11">
        <v>0</v>
      </c>
      <c r="L1729" s="11">
        <v>0</v>
      </c>
      <c r="M1729" s="11">
        <v>0</v>
      </c>
      <c r="N1729" s="11">
        <v>0</v>
      </c>
      <c r="O1729" s="11">
        <v>0</v>
      </c>
      <c r="P1729" s="11">
        <v>0</v>
      </c>
      <c r="Q1729" s="11">
        <v>0</v>
      </c>
      <c r="R1729" s="11">
        <v>0</v>
      </c>
      <c r="S1729" s="11">
        <v>0</v>
      </c>
      <c r="T1729" s="6">
        <f t="shared" si="50"/>
        <v>0</v>
      </c>
    </row>
    <row r="1730" spans="2:20" hidden="1" x14ac:dyDescent="0.2">
      <c r="B1730" t="s">
        <v>1938</v>
      </c>
      <c r="C1730" t="s">
        <v>9</v>
      </c>
      <c r="D1730" t="s">
        <v>12</v>
      </c>
      <c r="E1730" t="s">
        <v>1939</v>
      </c>
      <c r="F1730" t="s">
        <v>4199</v>
      </c>
      <c r="G1730" s="11">
        <v>0</v>
      </c>
      <c r="H1730" s="11">
        <v>0</v>
      </c>
      <c r="I1730" s="11">
        <v>0</v>
      </c>
      <c r="J1730" s="11">
        <v>0</v>
      </c>
      <c r="K1730" s="11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0</v>
      </c>
      <c r="Q1730" s="11">
        <v>0</v>
      </c>
      <c r="R1730" s="11">
        <v>0</v>
      </c>
      <c r="S1730" s="11">
        <v>0</v>
      </c>
      <c r="T1730" s="6">
        <f t="shared" si="50"/>
        <v>0</v>
      </c>
    </row>
    <row r="1731" spans="2:20" hidden="1" x14ac:dyDescent="0.2">
      <c r="B1731" t="s">
        <v>1940</v>
      </c>
      <c r="C1731" t="s">
        <v>9</v>
      </c>
      <c r="D1731" t="s">
        <v>4</v>
      </c>
      <c r="E1731" t="s">
        <v>1941</v>
      </c>
      <c r="F1731" t="s">
        <v>4200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1">
        <v>0</v>
      </c>
      <c r="R1731" s="11">
        <v>0</v>
      </c>
      <c r="S1731" s="11">
        <v>0</v>
      </c>
      <c r="T1731" s="6">
        <f t="shared" si="50"/>
        <v>0</v>
      </c>
    </row>
    <row r="1732" spans="2:20" hidden="1" x14ac:dyDescent="0.2">
      <c r="B1732" t="s">
        <v>1940</v>
      </c>
      <c r="C1732" t="s">
        <v>9</v>
      </c>
      <c r="D1732" t="s">
        <v>11</v>
      </c>
      <c r="E1732" t="s">
        <v>1941</v>
      </c>
      <c r="F1732" t="s">
        <v>4201</v>
      </c>
      <c r="G1732" s="11">
        <v>0</v>
      </c>
      <c r="H1732" s="11">
        <v>0</v>
      </c>
      <c r="I1732" s="11">
        <v>0</v>
      </c>
      <c r="J1732" s="11">
        <v>0</v>
      </c>
      <c r="K1732" s="11">
        <v>0</v>
      </c>
      <c r="L1732" s="11">
        <v>0</v>
      </c>
      <c r="M1732" s="11">
        <v>0</v>
      </c>
      <c r="N1732" s="11">
        <v>0</v>
      </c>
      <c r="O1732" s="11">
        <v>0</v>
      </c>
      <c r="P1732" s="11">
        <v>0</v>
      </c>
      <c r="Q1732" s="11">
        <v>0</v>
      </c>
      <c r="R1732" s="11">
        <v>0</v>
      </c>
      <c r="S1732" s="11">
        <v>0</v>
      </c>
      <c r="T1732" s="6">
        <f t="shared" si="50"/>
        <v>0</v>
      </c>
    </row>
    <row r="1733" spans="2:20" hidden="1" x14ac:dyDescent="0.2">
      <c r="B1733" t="s">
        <v>1940</v>
      </c>
      <c r="C1733" t="s">
        <v>9</v>
      </c>
      <c r="D1733" t="s">
        <v>5</v>
      </c>
      <c r="E1733" t="s">
        <v>1941</v>
      </c>
      <c r="F1733" t="s">
        <v>4202</v>
      </c>
      <c r="G1733" s="11">
        <v>-11836.82</v>
      </c>
      <c r="H1733" s="11">
        <v>-1216</v>
      </c>
      <c r="I1733" s="11">
        <v>-2344</v>
      </c>
      <c r="J1733" s="11">
        <v>-3408</v>
      </c>
      <c r="K1733" s="11">
        <v>-4516</v>
      </c>
      <c r="L1733" s="11">
        <v>-5845.66</v>
      </c>
      <c r="M1733" s="11">
        <v>-6969.66</v>
      </c>
      <c r="N1733" s="11">
        <v>-7721.66</v>
      </c>
      <c r="O1733" s="11">
        <v>-8513.66</v>
      </c>
      <c r="P1733" s="11">
        <v>-9513.66</v>
      </c>
      <c r="Q1733" s="11">
        <v>-10661.66</v>
      </c>
      <c r="R1733" s="11">
        <v>-11397.66</v>
      </c>
      <c r="S1733" s="11">
        <v>-12101.66</v>
      </c>
      <c r="T1733" s="6">
        <f t="shared" si="50"/>
        <v>-7006.4050000000016</v>
      </c>
    </row>
    <row r="1734" spans="2:20" hidden="1" x14ac:dyDescent="0.2">
      <c r="B1734" t="s">
        <v>1940</v>
      </c>
      <c r="C1734" t="s">
        <v>9</v>
      </c>
      <c r="D1734" t="s">
        <v>12</v>
      </c>
      <c r="E1734" t="s">
        <v>1941</v>
      </c>
      <c r="F1734" t="s">
        <v>4203</v>
      </c>
      <c r="G1734" s="11">
        <v>-140853.48000000001</v>
      </c>
      <c r="H1734" s="11">
        <v>-10187.620000000001</v>
      </c>
      <c r="I1734" s="11">
        <v>-25281.68</v>
      </c>
      <c r="J1734" s="11">
        <v>-40659.94</v>
      </c>
      <c r="K1734" s="11">
        <v>-57716.14</v>
      </c>
      <c r="L1734" s="11">
        <v>-70605.88</v>
      </c>
      <c r="M1734" s="11">
        <v>-80655.97</v>
      </c>
      <c r="N1734" s="11">
        <v>-89584.48</v>
      </c>
      <c r="O1734" s="11">
        <v>-98926.95</v>
      </c>
      <c r="P1734" s="11">
        <v>-111497.42</v>
      </c>
      <c r="Q1734" s="11">
        <v>-127244.68000000001</v>
      </c>
      <c r="R1734" s="11">
        <v>-140145.05000000002</v>
      </c>
      <c r="S1734" s="11">
        <v>-151861.5</v>
      </c>
      <c r="T1734" s="6">
        <f t="shared" si="50"/>
        <v>-83238.608333333337</v>
      </c>
    </row>
    <row r="1735" spans="2:20" hidden="1" x14ac:dyDescent="0.2">
      <c r="B1735" t="s">
        <v>1940</v>
      </c>
      <c r="C1735" t="s">
        <v>9</v>
      </c>
      <c r="D1735" t="s">
        <v>6</v>
      </c>
      <c r="E1735" t="s">
        <v>1941</v>
      </c>
      <c r="F1735" t="s">
        <v>4204</v>
      </c>
      <c r="G1735" s="11">
        <v>-17232.240000000002</v>
      </c>
      <c r="H1735" s="11">
        <v>-654.65</v>
      </c>
      <c r="I1735" s="11">
        <v>-1936.65</v>
      </c>
      <c r="J1735" s="11">
        <v>-3609.65</v>
      </c>
      <c r="K1735" s="11">
        <v>-4823.6500000000005</v>
      </c>
      <c r="L1735" s="11">
        <v>-6045.6500000000005</v>
      </c>
      <c r="M1735" s="11">
        <v>-7383.75</v>
      </c>
      <c r="N1735" s="11">
        <v>-8190.75</v>
      </c>
      <c r="O1735" s="11">
        <v>-8886.75</v>
      </c>
      <c r="P1735" s="11">
        <v>-10174.75</v>
      </c>
      <c r="Q1735" s="11">
        <v>-11039.75</v>
      </c>
      <c r="R1735" s="11">
        <v>-11818.75</v>
      </c>
      <c r="S1735" s="11">
        <v>-12487.75</v>
      </c>
      <c r="T1735" s="6">
        <f t="shared" si="50"/>
        <v>-7452.0620833333332</v>
      </c>
    </row>
    <row r="1736" spans="2:20" hidden="1" x14ac:dyDescent="0.2">
      <c r="B1736" t="s">
        <v>1942</v>
      </c>
      <c r="C1736" t="s">
        <v>9</v>
      </c>
      <c r="D1736" t="s">
        <v>11</v>
      </c>
      <c r="E1736" t="s">
        <v>1943</v>
      </c>
      <c r="F1736" t="s">
        <v>4205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  <c r="S1736" s="11">
        <v>0</v>
      </c>
      <c r="T1736" s="6">
        <f t="shared" si="50"/>
        <v>0</v>
      </c>
    </row>
    <row r="1737" spans="2:20" hidden="1" x14ac:dyDescent="0.2">
      <c r="B1737" t="s">
        <v>1942</v>
      </c>
      <c r="C1737" t="s">
        <v>9</v>
      </c>
      <c r="D1737" t="s">
        <v>5</v>
      </c>
      <c r="E1737" t="s">
        <v>1943</v>
      </c>
      <c r="F1737" t="s">
        <v>4206</v>
      </c>
      <c r="G1737" s="11">
        <v>-417571.08</v>
      </c>
      <c r="H1737" s="11">
        <v>-33376.82</v>
      </c>
      <c r="I1737" s="11">
        <v>-69081.240000000005</v>
      </c>
      <c r="J1737" s="11">
        <v>-98254.83</v>
      </c>
      <c r="K1737" s="11">
        <v>-130615.56</v>
      </c>
      <c r="L1737" s="11">
        <v>-174304.81</v>
      </c>
      <c r="M1737" s="11">
        <v>-212319.04</v>
      </c>
      <c r="N1737" s="11">
        <v>-266756.11</v>
      </c>
      <c r="O1737" s="11">
        <v>-301959.12</v>
      </c>
      <c r="P1737" s="11">
        <v>-332448.09000000003</v>
      </c>
      <c r="Q1737" s="11">
        <v>-365097.07</v>
      </c>
      <c r="R1737" s="11">
        <v>-403741.39</v>
      </c>
      <c r="S1737" s="11">
        <v>-434699.72000000003</v>
      </c>
      <c r="T1737" s="6">
        <f t="shared" si="50"/>
        <v>-234507.45666666667</v>
      </c>
    </row>
    <row r="1738" spans="2:20" hidden="1" x14ac:dyDescent="0.2">
      <c r="B1738" t="s">
        <v>1942</v>
      </c>
      <c r="C1738" t="s">
        <v>9</v>
      </c>
      <c r="D1738" t="s">
        <v>12</v>
      </c>
      <c r="E1738" t="s">
        <v>1943</v>
      </c>
      <c r="F1738" t="s">
        <v>4207</v>
      </c>
      <c r="G1738" s="11">
        <v>-2888131.08</v>
      </c>
      <c r="H1738" s="11">
        <v>-276016.93</v>
      </c>
      <c r="I1738" s="11">
        <v>-555118.30000000005</v>
      </c>
      <c r="J1738" s="11">
        <v>-809713.5</v>
      </c>
      <c r="K1738" s="11">
        <v>-1062315.8600000001</v>
      </c>
      <c r="L1738" s="11">
        <v>-1316536.3200000001</v>
      </c>
      <c r="M1738" s="11">
        <v>-1592182.08</v>
      </c>
      <c r="N1738" s="11">
        <v>-1812435.79</v>
      </c>
      <c r="O1738" s="11">
        <v>-2023527.66</v>
      </c>
      <c r="P1738" s="11">
        <v>-2246335.5099999998</v>
      </c>
      <c r="Q1738" s="11">
        <v>-2503738.52</v>
      </c>
      <c r="R1738" s="11">
        <v>-2782292.89</v>
      </c>
      <c r="S1738" s="11">
        <v>-3043533.78</v>
      </c>
      <c r="T1738" s="6">
        <f t="shared" si="50"/>
        <v>-1662170.4824999999</v>
      </c>
    </row>
    <row r="1739" spans="2:20" hidden="1" x14ac:dyDescent="0.2">
      <c r="B1739" t="s">
        <v>1942</v>
      </c>
      <c r="C1739" t="s">
        <v>9</v>
      </c>
      <c r="D1739" t="s">
        <v>6</v>
      </c>
      <c r="E1739" t="s">
        <v>1943</v>
      </c>
      <c r="F1739" t="s">
        <v>4208</v>
      </c>
      <c r="G1739" s="11">
        <v>-3725270.3</v>
      </c>
      <c r="H1739" s="11">
        <v>-376879.05</v>
      </c>
      <c r="I1739" s="11">
        <v>-813303.05</v>
      </c>
      <c r="J1739" s="11">
        <v>-1174549.72</v>
      </c>
      <c r="K1739" s="11">
        <v>-1533975.79</v>
      </c>
      <c r="L1739" s="11">
        <v>-1859954.8900000001</v>
      </c>
      <c r="M1739" s="11">
        <v>-2135978.5699999998</v>
      </c>
      <c r="N1739" s="11">
        <v>-2402142.85</v>
      </c>
      <c r="O1739" s="11">
        <v>-2668490.71</v>
      </c>
      <c r="P1739" s="11">
        <v>-2948822.19</v>
      </c>
      <c r="Q1739" s="11">
        <v>-3258129.24</v>
      </c>
      <c r="R1739" s="11">
        <v>-3606451.81</v>
      </c>
      <c r="S1739" s="11">
        <v>-3983116.56</v>
      </c>
      <c r="T1739" s="6">
        <f t="shared" si="50"/>
        <v>-2219405.9416666664</v>
      </c>
    </row>
    <row r="1740" spans="2:20" hidden="1" x14ac:dyDescent="0.2">
      <c r="B1740" t="s">
        <v>1944</v>
      </c>
      <c r="C1740" t="s">
        <v>9</v>
      </c>
      <c r="D1740" t="s">
        <v>6</v>
      </c>
      <c r="E1740" t="s">
        <v>1945</v>
      </c>
      <c r="F1740" t="s">
        <v>4209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0</v>
      </c>
      <c r="Q1740" s="11">
        <v>0</v>
      </c>
      <c r="R1740" s="11">
        <v>0</v>
      </c>
      <c r="S1740" s="11">
        <v>0</v>
      </c>
      <c r="T1740" s="6">
        <f t="shared" si="50"/>
        <v>0</v>
      </c>
    </row>
    <row r="1741" spans="2:20" hidden="1" x14ac:dyDescent="0.2">
      <c r="B1741" t="s">
        <v>1946</v>
      </c>
      <c r="C1741" t="s">
        <v>9</v>
      </c>
      <c r="D1741" t="s">
        <v>4</v>
      </c>
      <c r="E1741" t="s">
        <v>1947</v>
      </c>
      <c r="F1741" t="s">
        <v>4210</v>
      </c>
      <c r="G1741" s="11">
        <v>0</v>
      </c>
      <c r="H1741" s="11">
        <v>0</v>
      </c>
      <c r="I1741" s="11">
        <v>-192.14000000000001</v>
      </c>
      <c r="J1741" s="11">
        <v>-192.14000000000001</v>
      </c>
      <c r="K1741" s="11">
        <v>-192.14000000000001</v>
      </c>
      <c r="L1741" s="11">
        <v>-192.14000000000001</v>
      </c>
      <c r="M1741" s="11">
        <v>-192.14000000000001</v>
      </c>
      <c r="N1741" s="11">
        <v>-192.14000000000001</v>
      </c>
      <c r="O1741" s="11">
        <v>-192.14000000000001</v>
      </c>
      <c r="P1741" s="11">
        <v>-192.14000000000001</v>
      </c>
      <c r="Q1741" s="11">
        <v>-192.14000000000001</v>
      </c>
      <c r="R1741" s="11">
        <v>-192.14000000000001</v>
      </c>
      <c r="S1741" s="11">
        <v>-192.14000000000001</v>
      </c>
      <c r="T1741" s="6">
        <f t="shared" si="50"/>
        <v>-168.12250000000003</v>
      </c>
    </row>
    <row r="1742" spans="2:20" hidden="1" x14ac:dyDescent="0.2">
      <c r="B1742" t="s">
        <v>1946</v>
      </c>
      <c r="C1742" t="s">
        <v>9</v>
      </c>
      <c r="D1742" t="s">
        <v>12</v>
      </c>
      <c r="E1742" t="s">
        <v>1947</v>
      </c>
      <c r="F1742" t="s">
        <v>4211</v>
      </c>
      <c r="G1742" s="11">
        <v>-1257.2</v>
      </c>
      <c r="H1742" s="11">
        <v>-63.1</v>
      </c>
      <c r="I1742" s="11">
        <v>-126.2</v>
      </c>
      <c r="J1742" s="11">
        <v>-189.3</v>
      </c>
      <c r="K1742" s="11">
        <v>-252.4</v>
      </c>
      <c r="L1742" s="11">
        <v>-315.5</v>
      </c>
      <c r="M1742" s="11">
        <v>-378.6</v>
      </c>
      <c r="N1742" s="11">
        <v>-441.7</v>
      </c>
      <c r="O1742" s="11">
        <v>-504.8</v>
      </c>
      <c r="P1742" s="11">
        <v>-567.9</v>
      </c>
      <c r="Q1742" s="11">
        <v>-631</v>
      </c>
      <c r="R1742" s="11">
        <v>-694.1</v>
      </c>
      <c r="S1742" s="11">
        <v>-757.2</v>
      </c>
      <c r="T1742" s="6">
        <f t="shared" si="50"/>
        <v>-430.98333333333335</v>
      </c>
    </row>
    <row r="1743" spans="2:20" hidden="1" x14ac:dyDescent="0.2">
      <c r="B1743" t="s">
        <v>1946</v>
      </c>
      <c r="C1743" t="s">
        <v>9</v>
      </c>
      <c r="D1743" t="s">
        <v>6</v>
      </c>
      <c r="E1743" t="s">
        <v>1947</v>
      </c>
      <c r="F1743" t="s">
        <v>4212</v>
      </c>
      <c r="G1743" s="11">
        <v>-2456.27</v>
      </c>
      <c r="H1743" s="11">
        <v>-191.93</v>
      </c>
      <c r="I1743" s="11">
        <v>-191.93</v>
      </c>
      <c r="J1743" s="11">
        <v>-384.07</v>
      </c>
      <c r="K1743" s="11">
        <v>-576.21</v>
      </c>
      <c r="L1743" s="11">
        <v>-768.35</v>
      </c>
      <c r="M1743" s="11">
        <v>-960.49</v>
      </c>
      <c r="N1743" s="11">
        <v>-1152.6300000000001</v>
      </c>
      <c r="O1743" s="11">
        <v>-1344.77</v>
      </c>
      <c r="P1743" s="11">
        <v>-1536.91</v>
      </c>
      <c r="Q1743" s="11">
        <v>-1729.05</v>
      </c>
      <c r="R1743" s="11">
        <v>-1921.19</v>
      </c>
      <c r="S1743" s="11">
        <v>-2119.09</v>
      </c>
      <c r="T1743" s="6">
        <f t="shared" si="50"/>
        <v>-1087.1008333333334</v>
      </c>
    </row>
    <row r="1744" spans="2:20" hidden="1" x14ac:dyDescent="0.2">
      <c r="B1744" t="s">
        <v>1948</v>
      </c>
      <c r="C1744" t="s">
        <v>9</v>
      </c>
      <c r="D1744" t="s">
        <v>4</v>
      </c>
      <c r="E1744" t="s">
        <v>1949</v>
      </c>
      <c r="F1744" t="s">
        <v>4213</v>
      </c>
      <c r="G1744" s="11">
        <v>-375078.58</v>
      </c>
      <c r="H1744" s="11">
        <v>-65599.040000000008</v>
      </c>
      <c r="I1744" s="11">
        <v>-107198.34</v>
      </c>
      <c r="J1744" s="11">
        <v>-184289.62</v>
      </c>
      <c r="K1744" s="11">
        <v>-231297.9</v>
      </c>
      <c r="L1744" s="11">
        <v>-250758.33000000002</v>
      </c>
      <c r="M1744" s="11">
        <v>-273075.18</v>
      </c>
      <c r="N1744" s="11">
        <v>-279422.88</v>
      </c>
      <c r="O1744" s="11">
        <v>-332238.03999999998</v>
      </c>
      <c r="P1744" s="11">
        <v>-411679.27</v>
      </c>
      <c r="Q1744" s="11">
        <v>-428046.10000000003</v>
      </c>
      <c r="R1744" s="11">
        <v>-467166.13</v>
      </c>
      <c r="S1744" s="11">
        <v>-471751.59</v>
      </c>
      <c r="T1744" s="6">
        <f t="shared" si="50"/>
        <v>-287848.82624999998</v>
      </c>
    </row>
    <row r="1745" spans="2:20" hidden="1" x14ac:dyDescent="0.2">
      <c r="B1745" t="s">
        <v>1948</v>
      </c>
      <c r="C1745" t="s">
        <v>9</v>
      </c>
      <c r="D1745" t="s">
        <v>12</v>
      </c>
      <c r="E1745" t="s">
        <v>1949</v>
      </c>
      <c r="F1745" t="s">
        <v>4214</v>
      </c>
      <c r="G1745" s="11">
        <v>-1687.6000000000001</v>
      </c>
      <c r="H1745" s="11">
        <v>0</v>
      </c>
      <c r="I1745" s="11">
        <v>0</v>
      </c>
      <c r="J1745" s="11">
        <v>0</v>
      </c>
      <c r="K1745" s="11">
        <v>0</v>
      </c>
      <c r="L1745" s="11">
        <v>0</v>
      </c>
      <c r="M1745" s="11">
        <v>0</v>
      </c>
      <c r="N1745" s="11">
        <v>0</v>
      </c>
      <c r="O1745" s="11">
        <v>0</v>
      </c>
      <c r="P1745" s="11">
        <v>-400</v>
      </c>
      <c r="Q1745" s="11">
        <v>-400</v>
      </c>
      <c r="R1745" s="11">
        <v>-400</v>
      </c>
      <c r="S1745" s="11">
        <v>-400</v>
      </c>
      <c r="T1745" s="6">
        <f t="shared" si="50"/>
        <v>-186.98333333333335</v>
      </c>
    </row>
    <row r="1746" spans="2:20" hidden="1" x14ac:dyDescent="0.2">
      <c r="B1746" t="s">
        <v>1948</v>
      </c>
      <c r="C1746" t="s">
        <v>9</v>
      </c>
      <c r="D1746" t="s">
        <v>6</v>
      </c>
      <c r="E1746" t="s">
        <v>1949</v>
      </c>
      <c r="F1746" t="s">
        <v>4215</v>
      </c>
      <c r="G1746" s="11">
        <v>-52084.17</v>
      </c>
      <c r="H1746" s="11">
        <v>-4324.83</v>
      </c>
      <c r="I1746" s="11">
        <v>-8649.66</v>
      </c>
      <c r="J1746" s="11">
        <v>-8774.66</v>
      </c>
      <c r="K1746" s="11">
        <v>-13099.49</v>
      </c>
      <c r="L1746" s="11">
        <v>-17439.47</v>
      </c>
      <c r="M1746" s="11">
        <v>-21779.45</v>
      </c>
      <c r="N1746" s="11">
        <v>-26119.43</v>
      </c>
      <c r="O1746" s="11">
        <v>-30459.41</v>
      </c>
      <c r="P1746" s="11">
        <v>-34799.39</v>
      </c>
      <c r="Q1746" s="11">
        <v>-39139.370000000003</v>
      </c>
      <c r="R1746" s="11">
        <v>-43479.35</v>
      </c>
      <c r="S1746" s="11">
        <v>-47819.33</v>
      </c>
      <c r="T1746" s="6">
        <f t="shared" si="50"/>
        <v>-24834.688333333335</v>
      </c>
    </row>
    <row r="1747" spans="2:20" hidden="1" x14ac:dyDescent="0.2">
      <c r="B1747" t="s">
        <v>1950</v>
      </c>
      <c r="C1747" t="s">
        <v>9</v>
      </c>
      <c r="D1747" t="s">
        <v>4</v>
      </c>
      <c r="E1747" t="s">
        <v>1951</v>
      </c>
      <c r="F1747" t="s">
        <v>4216</v>
      </c>
      <c r="G1747" s="11">
        <v>-6000000</v>
      </c>
      <c r="H1747" s="11">
        <v>-500000</v>
      </c>
      <c r="I1747" s="11">
        <v>-1000000</v>
      </c>
      <c r="J1747" s="11">
        <v>-1500000</v>
      </c>
      <c r="K1747" s="11">
        <v>-2000000</v>
      </c>
      <c r="L1747" s="11">
        <v>-2500000</v>
      </c>
      <c r="M1747" s="11">
        <v>-3000000</v>
      </c>
      <c r="N1747" s="11">
        <v>-3500000</v>
      </c>
      <c r="O1747" s="11">
        <v>-4000000</v>
      </c>
      <c r="P1747" s="11">
        <v>-4500000</v>
      </c>
      <c r="Q1747" s="11">
        <v>-5000000</v>
      </c>
      <c r="R1747" s="11">
        <v>-5500000</v>
      </c>
      <c r="S1747" s="11">
        <v>-6000000</v>
      </c>
      <c r="T1747" s="6">
        <f t="shared" si="50"/>
        <v>-3250000</v>
      </c>
    </row>
    <row r="1748" spans="2:20" hidden="1" x14ac:dyDescent="0.2">
      <c r="B1748" t="s">
        <v>1952</v>
      </c>
      <c r="C1748" t="s">
        <v>9</v>
      </c>
      <c r="D1748" t="s">
        <v>12</v>
      </c>
      <c r="E1748" t="s">
        <v>1953</v>
      </c>
      <c r="F1748" t="s">
        <v>4217</v>
      </c>
      <c r="G1748" s="11">
        <v>-36414.120000000003</v>
      </c>
      <c r="H1748" s="11">
        <v>-6312.47</v>
      </c>
      <c r="I1748" s="11">
        <v>-13135.130000000001</v>
      </c>
      <c r="J1748" s="11">
        <v>-20084.07</v>
      </c>
      <c r="K1748" s="11">
        <v>-77835.73</v>
      </c>
      <c r="L1748" s="11">
        <v>-88988.69</v>
      </c>
      <c r="M1748" s="11">
        <v>-99972.32</v>
      </c>
      <c r="N1748" s="11">
        <v>-111352.15000000001</v>
      </c>
      <c r="O1748" s="11">
        <v>-122875.39</v>
      </c>
      <c r="P1748" s="11">
        <v>-134707.85</v>
      </c>
      <c r="Q1748" s="11">
        <v>-147045.01</v>
      </c>
      <c r="R1748" s="11">
        <v>-159893.43</v>
      </c>
      <c r="S1748" s="11">
        <v>-173046.24</v>
      </c>
      <c r="T1748" s="6">
        <f t="shared" si="50"/>
        <v>-90577.70166666666</v>
      </c>
    </row>
    <row r="1749" spans="2:20" hidden="1" x14ac:dyDescent="0.2">
      <c r="B1749" t="s">
        <v>1954</v>
      </c>
      <c r="C1749" t="s">
        <v>9</v>
      </c>
      <c r="D1749" t="s">
        <v>12</v>
      </c>
      <c r="E1749" t="s">
        <v>1955</v>
      </c>
      <c r="F1749" t="s">
        <v>4218</v>
      </c>
      <c r="G1749" s="11">
        <v>0</v>
      </c>
      <c r="H1749" s="11">
        <v>0</v>
      </c>
      <c r="I1749" s="11">
        <v>0</v>
      </c>
      <c r="J1749" s="11">
        <v>0</v>
      </c>
      <c r="K1749" s="11">
        <v>0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  <c r="S1749" s="11">
        <v>0</v>
      </c>
      <c r="T1749" s="6">
        <f t="shared" si="50"/>
        <v>0</v>
      </c>
    </row>
    <row r="1750" spans="2:20" hidden="1" x14ac:dyDescent="0.2">
      <c r="B1750" t="s">
        <v>1956</v>
      </c>
      <c r="C1750" t="s">
        <v>9</v>
      </c>
      <c r="D1750" t="s">
        <v>12</v>
      </c>
      <c r="E1750" t="s">
        <v>1957</v>
      </c>
      <c r="F1750" t="s">
        <v>4219</v>
      </c>
      <c r="G1750" s="11">
        <v>0</v>
      </c>
      <c r="H1750" s="11">
        <v>0</v>
      </c>
      <c r="I1750" s="11">
        <v>0</v>
      </c>
      <c r="J1750" s="11">
        <v>0</v>
      </c>
      <c r="K1750" s="11">
        <v>0</v>
      </c>
      <c r="L1750" s="11">
        <v>0</v>
      </c>
      <c r="M1750" s="11">
        <v>0</v>
      </c>
      <c r="N1750" s="11">
        <v>0</v>
      </c>
      <c r="O1750" s="11">
        <v>0</v>
      </c>
      <c r="P1750" s="11">
        <v>0</v>
      </c>
      <c r="Q1750" s="11">
        <v>0</v>
      </c>
      <c r="R1750" s="11">
        <v>0</v>
      </c>
      <c r="S1750" s="11">
        <v>0</v>
      </c>
      <c r="T1750" s="6">
        <f t="shared" si="50"/>
        <v>0</v>
      </c>
    </row>
    <row r="1751" spans="2:20" hidden="1" x14ac:dyDescent="0.2">
      <c r="B1751" t="s">
        <v>1958</v>
      </c>
      <c r="C1751" t="s">
        <v>9</v>
      </c>
      <c r="D1751" t="s">
        <v>11</v>
      </c>
      <c r="E1751" t="s">
        <v>1959</v>
      </c>
      <c r="F1751" t="s">
        <v>4220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1">
        <v>0</v>
      </c>
      <c r="R1751" s="11">
        <v>0</v>
      </c>
      <c r="S1751" s="11">
        <v>0</v>
      </c>
      <c r="T1751" s="6">
        <f t="shared" si="50"/>
        <v>0</v>
      </c>
    </row>
    <row r="1752" spans="2:20" hidden="1" x14ac:dyDescent="0.2">
      <c r="B1752" t="s">
        <v>2474</v>
      </c>
      <c r="C1752" t="s">
        <v>9</v>
      </c>
      <c r="D1752" t="s">
        <v>5</v>
      </c>
      <c r="E1752" t="s">
        <v>2473</v>
      </c>
      <c r="F1752" t="s">
        <v>4221</v>
      </c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  <c r="S1752" s="11">
        <v>441849</v>
      </c>
      <c r="T1752" s="6">
        <f t="shared" si="50"/>
        <v>18410.375</v>
      </c>
    </row>
    <row r="1753" spans="2:20" hidden="1" x14ac:dyDescent="0.2">
      <c r="B1753" t="s">
        <v>1960</v>
      </c>
      <c r="C1753" t="s">
        <v>7</v>
      </c>
      <c r="D1753" t="s">
        <v>5</v>
      </c>
      <c r="E1753" t="s">
        <v>1961</v>
      </c>
      <c r="F1753" t="s">
        <v>4222</v>
      </c>
      <c r="G1753" s="11">
        <v>585823</v>
      </c>
      <c r="H1753" s="11">
        <v>-105629</v>
      </c>
      <c r="I1753" s="11">
        <v>1492331</v>
      </c>
      <c r="J1753" s="11">
        <v>1957769</v>
      </c>
      <c r="K1753" s="11">
        <v>2651447</v>
      </c>
      <c r="L1753" s="11">
        <v>3129591</v>
      </c>
      <c r="M1753" s="11">
        <v>3715050</v>
      </c>
      <c r="N1753" s="11">
        <v>2498529</v>
      </c>
      <c r="O1753" s="11">
        <v>2292658</v>
      </c>
      <c r="P1753" s="11">
        <v>3143919</v>
      </c>
      <c r="Q1753" s="11">
        <v>3008949</v>
      </c>
      <c r="R1753" s="11">
        <v>1073161</v>
      </c>
      <c r="S1753" s="11">
        <v>-114422</v>
      </c>
      <c r="T1753" s="6">
        <f t="shared" si="50"/>
        <v>2091122.9583333333</v>
      </c>
    </row>
    <row r="1754" spans="2:20" hidden="1" x14ac:dyDescent="0.2">
      <c r="B1754" t="s">
        <v>1960</v>
      </c>
      <c r="C1754" t="s">
        <v>7</v>
      </c>
      <c r="D1754" t="s">
        <v>6</v>
      </c>
      <c r="E1754" t="s">
        <v>1961</v>
      </c>
      <c r="F1754" t="s">
        <v>4223</v>
      </c>
      <c r="G1754" s="11">
        <v>547249</v>
      </c>
      <c r="H1754" s="11">
        <v>-917489</v>
      </c>
      <c r="I1754" s="11">
        <v>1261492</v>
      </c>
      <c r="J1754" s="11">
        <v>3177817</v>
      </c>
      <c r="K1754" s="11">
        <v>4411033</v>
      </c>
      <c r="L1754" s="11">
        <v>5507833</v>
      </c>
      <c r="M1754" s="11">
        <v>6623885</v>
      </c>
      <c r="N1754" s="11">
        <v>4482007</v>
      </c>
      <c r="O1754" s="11">
        <v>3321064</v>
      </c>
      <c r="P1754" s="11">
        <v>5373006</v>
      </c>
      <c r="Q1754" s="11">
        <v>4903008</v>
      </c>
      <c r="R1754" s="11">
        <v>1854484</v>
      </c>
      <c r="S1754" s="11">
        <v>-263878</v>
      </c>
      <c r="T1754" s="6">
        <f t="shared" si="50"/>
        <v>3344985.4583333335</v>
      </c>
    </row>
    <row r="1755" spans="2:20" hidden="1" x14ac:dyDescent="0.2">
      <c r="B1755" t="s">
        <v>1960</v>
      </c>
      <c r="C1755" t="s">
        <v>9</v>
      </c>
      <c r="D1755" t="s">
        <v>11</v>
      </c>
      <c r="E1755" t="s">
        <v>1961</v>
      </c>
      <c r="F1755" t="s">
        <v>4224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1">
        <v>0</v>
      </c>
      <c r="R1755" s="11">
        <v>0</v>
      </c>
      <c r="S1755" s="11">
        <v>0</v>
      </c>
      <c r="T1755" s="6">
        <f t="shared" si="50"/>
        <v>0</v>
      </c>
    </row>
    <row r="1756" spans="2:20" hidden="1" x14ac:dyDescent="0.2">
      <c r="B1756" t="s">
        <v>1960</v>
      </c>
      <c r="C1756" t="s">
        <v>9</v>
      </c>
      <c r="D1756" t="s">
        <v>5</v>
      </c>
      <c r="E1756" t="s">
        <v>1961</v>
      </c>
      <c r="F1756" t="s">
        <v>4225</v>
      </c>
      <c r="G1756" s="11">
        <v>894225</v>
      </c>
      <c r="H1756" s="11">
        <v>-324861</v>
      </c>
      <c r="I1756" s="11">
        <v>1209452</v>
      </c>
      <c r="J1756" s="11">
        <v>1696316</v>
      </c>
      <c r="K1756" s="11">
        <v>2231874</v>
      </c>
      <c r="L1756" s="11">
        <v>3246680</v>
      </c>
      <c r="M1756" s="11">
        <v>3607168</v>
      </c>
      <c r="N1756" s="11">
        <v>3789338</v>
      </c>
      <c r="O1756" s="11">
        <v>3735346</v>
      </c>
      <c r="P1756" s="11">
        <v>3483678</v>
      </c>
      <c r="Q1756" s="11">
        <v>1869355</v>
      </c>
      <c r="R1756" s="11">
        <v>87854</v>
      </c>
      <c r="S1756" s="11">
        <v>-741586</v>
      </c>
      <c r="T1756" s="6">
        <f t="shared" si="50"/>
        <v>2059043.2916666667</v>
      </c>
    </row>
    <row r="1757" spans="2:20" hidden="1" x14ac:dyDescent="0.2">
      <c r="B1757" t="s">
        <v>1960</v>
      </c>
      <c r="C1757" t="s">
        <v>9</v>
      </c>
      <c r="D1757" t="s">
        <v>12</v>
      </c>
      <c r="E1757" t="s">
        <v>1961</v>
      </c>
      <c r="F1757" t="s">
        <v>4226</v>
      </c>
      <c r="G1757" s="11">
        <v>785584</v>
      </c>
      <c r="H1757" s="11">
        <v>-500577</v>
      </c>
      <c r="I1757" s="11">
        <v>1859029</v>
      </c>
      <c r="J1757" s="11">
        <v>3065197</v>
      </c>
      <c r="K1757" s="11">
        <v>4274006</v>
      </c>
      <c r="L1757" s="11">
        <v>5134953</v>
      </c>
      <c r="M1757" s="11">
        <v>5681255</v>
      </c>
      <c r="N1757" s="11">
        <v>5901174</v>
      </c>
      <c r="O1757" s="11">
        <v>5774589</v>
      </c>
      <c r="P1757" s="11">
        <v>5544082</v>
      </c>
      <c r="Q1757" s="11">
        <v>3888937</v>
      </c>
      <c r="R1757" s="11">
        <v>1901510</v>
      </c>
      <c r="S1757" s="11">
        <v>-461603</v>
      </c>
      <c r="T1757" s="6">
        <f t="shared" si="50"/>
        <v>3557178.7916666665</v>
      </c>
    </row>
    <row r="1758" spans="2:20" hidden="1" x14ac:dyDescent="0.2">
      <c r="B1758" t="s">
        <v>1960</v>
      </c>
      <c r="C1758" t="s">
        <v>9</v>
      </c>
      <c r="D1758" t="s">
        <v>6</v>
      </c>
      <c r="E1758" t="s">
        <v>1961</v>
      </c>
      <c r="F1758" t="s">
        <v>4227</v>
      </c>
      <c r="G1758" s="11">
        <v>1385159</v>
      </c>
      <c r="H1758" s="11">
        <v>-1360417</v>
      </c>
      <c r="I1758" s="11">
        <v>1120967</v>
      </c>
      <c r="J1758" s="11">
        <v>2787224</v>
      </c>
      <c r="K1758" s="11">
        <v>4383349</v>
      </c>
      <c r="L1758" s="11">
        <v>6460873</v>
      </c>
      <c r="M1758" s="11">
        <v>7219296</v>
      </c>
      <c r="N1758" s="11">
        <v>7568332</v>
      </c>
      <c r="O1758" s="11">
        <v>7495640</v>
      </c>
      <c r="P1758" s="11">
        <v>7112089</v>
      </c>
      <c r="Q1758" s="11">
        <v>4450087</v>
      </c>
      <c r="R1758" s="11">
        <v>373078</v>
      </c>
      <c r="S1758" s="11">
        <v>-1521405</v>
      </c>
      <c r="T1758" s="6">
        <f t="shared" si="50"/>
        <v>3961866.25</v>
      </c>
    </row>
    <row r="1759" spans="2:20" hidden="1" x14ac:dyDescent="0.2">
      <c r="B1759" t="s">
        <v>1962</v>
      </c>
      <c r="C1759" t="s">
        <v>7</v>
      </c>
      <c r="D1759" t="s">
        <v>5</v>
      </c>
      <c r="E1759" t="s">
        <v>1963</v>
      </c>
      <c r="F1759" t="s">
        <v>4228</v>
      </c>
      <c r="G1759" s="11">
        <v>137077</v>
      </c>
      <c r="H1759" s="11">
        <v>467068</v>
      </c>
      <c r="I1759" s="11">
        <v>1073261</v>
      </c>
      <c r="J1759" s="11">
        <v>1150252</v>
      </c>
      <c r="K1759" s="11">
        <v>1317150</v>
      </c>
      <c r="L1759" s="11">
        <v>1192997</v>
      </c>
      <c r="M1759" s="11">
        <v>1234305</v>
      </c>
      <c r="N1759" s="11">
        <v>341019</v>
      </c>
      <c r="O1759" s="11">
        <v>81349</v>
      </c>
      <c r="P1759" s="11">
        <v>615003</v>
      </c>
      <c r="Q1759" s="11">
        <v>598329</v>
      </c>
      <c r="R1759" s="11">
        <v>432119</v>
      </c>
      <c r="S1759" s="11">
        <v>321445</v>
      </c>
      <c r="T1759" s="6">
        <f t="shared" si="50"/>
        <v>727676.08333333337</v>
      </c>
    </row>
    <row r="1760" spans="2:20" hidden="1" x14ac:dyDescent="0.2">
      <c r="B1760" t="s">
        <v>1962</v>
      </c>
      <c r="C1760" t="s">
        <v>7</v>
      </c>
      <c r="D1760" t="s">
        <v>6</v>
      </c>
      <c r="E1760" t="s">
        <v>1963</v>
      </c>
      <c r="F1760" t="s">
        <v>4229</v>
      </c>
      <c r="G1760" s="11">
        <v>-302829</v>
      </c>
      <c r="H1760" s="11">
        <v>759850</v>
      </c>
      <c r="I1760" s="11">
        <v>2207756</v>
      </c>
      <c r="J1760" s="11">
        <v>2333733</v>
      </c>
      <c r="K1760" s="11">
        <v>2714585</v>
      </c>
      <c r="L1760" s="11">
        <v>2228129</v>
      </c>
      <c r="M1760" s="11">
        <v>2162094</v>
      </c>
      <c r="N1760" s="11">
        <v>191392</v>
      </c>
      <c r="O1760" s="11">
        <v>-398372</v>
      </c>
      <c r="P1760" s="11">
        <v>1107156</v>
      </c>
      <c r="Q1760" s="11">
        <v>942249</v>
      </c>
      <c r="R1760" s="11">
        <v>177213</v>
      </c>
      <c r="S1760" s="11">
        <v>802033</v>
      </c>
      <c r="T1760" s="6">
        <f t="shared" si="50"/>
        <v>1222948.9166666667</v>
      </c>
    </row>
    <row r="1761" spans="2:20" hidden="1" x14ac:dyDescent="0.2">
      <c r="B1761" t="s">
        <v>1962</v>
      </c>
      <c r="C1761" t="s">
        <v>9</v>
      </c>
      <c r="D1761" t="s">
        <v>11</v>
      </c>
      <c r="E1761" t="s">
        <v>1963</v>
      </c>
      <c r="F1761" t="s">
        <v>4230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1">
        <v>0</v>
      </c>
      <c r="R1761" s="11">
        <v>0</v>
      </c>
      <c r="S1761" s="11">
        <v>0</v>
      </c>
      <c r="T1761" s="6">
        <f t="shared" si="50"/>
        <v>0</v>
      </c>
    </row>
    <row r="1762" spans="2:20" hidden="1" x14ac:dyDescent="0.2">
      <c r="B1762" t="s">
        <v>1962</v>
      </c>
      <c r="C1762" t="s">
        <v>9</v>
      </c>
      <c r="D1762" t="s">
        <v>5</v>
      </c>
      <c r="E1762" t="s">
        <v>1963</v>
      </c>
      <c r="F1762" t="s">
        <v>4231</v>
      </c>
      <c r="G1762" s="11">
        <v>429453</v>
      </c>
      <c r="H1762" s="11">
        <v>-150518</v>
      </c>
      <c r="I1762" s="11">
        <v>401071</v>
      </c>
      <c r="J1762" s="11">
        <v>664077</v>
      </c>
      <c r="K1762" s="11">
        <v>923819</v>
      </c>
      <c r="L1762" s="11">
        <v>1362554</v>
      </c>
      <c r="M1762" s="11">
        <v>1482811</v>
      </c>
      <c r="N1762" s="11">
        <v>1538997</v>
      </c>
      <c r="O1762" s="11">
        <v>1445420</v>
      </c>
      <c r="P1762" s="11">
        <v>1284765</v>
      </c>
      <c r="Q1762" s="11">
        <v>813559</v>
      </c>
      <c r="R1762" s="11">
        <v>111695</v>
      </c>
      <c r="S1762" s="11">
        <v>-315645</v>
      </c>
      <c r="T1762" s="6">
        <f t="shared" si="50"/>
        <v>827929.5</v>
      </c>
    </row>
    <row r="1763" spans="2:20" hidden="1" x14ac:dyDescent="0.2">
      <c r="B1763" t="s">
        <v>1962</v>
      </c>
      <c r="C1763" t="s">
        <v>9</v>
      </c>
      <c r="D1763" t="s">
        <v>12</v>
      </c>
      <c r="E1763" t="s">
        <v>1963</v>
      </c>
      <c r="F1763" t="s">
        <v>4232</v>
      </c>
      <c r="G1763" s="11">
        <v>397966</v>
      </c>
      <c r="H1763" s="11">
        <v>-83301</v>
      </c>
      <c r="I1763" s="11">
        <v>1038784</v>
      </c>
      <c r="J1763" s="11">
        <v>1615314</v>
      </c>
      <c r="K1763" s="11">
        <v>2202245</v>
      </c>
      <c r="L1763" s="11">
        <v>2595669</v>
      </c>
      <c r="M1763" s="11">
        <v>2808686</v>
      </c>
      <c r="N1763" s="11">
        <v>2856712</v>
      </c>
      <c r="O1763" s="11">
        <v>2672194</v>
      </c>
      <c r="P1763" s="11">
        <v>2478958</v>
      </c>
      <c r="Q1763" s="11">
        <v>1724771</v>
      </c>
      <c r="R1763" s="11">
        <v>1001924</v>
      </c>
      <c r="S1763" s="11">
        <v>-125628</v>
      </c>
      <c r="T1763" s="6">
        <f t="shared" si="50"/>
        <v>1754010.4166666667</v>
      </c>
    </row>
    <row r="1764" spans="2:20" hidden="1" x14ac:dyDescent="0.2">
      <c r="B1764" t="s">
        <v>1962</v>
      </c>
      <c r="C1764" t="s">
        <v>9</v>
      </c>
      <c r="D1764" t="s">
        <v>6</v>
      </c>
      <c r="E1764" t="s">
        <v>1963</v>
      </c>
      <c r="F1764" t="s">
        <v>4233</v>
      </c>
      <c r="G1764" s="11">
        <v>944815</v>
      </c>
      <c r="H1764" s="11">
        <v>-827741</v>
      </c>
      <c r="I1764" s="11">
        <v>569067</v>
      </c>
      <c r="J1764" s="11">
        <v>1410897</v>
      </c>
      <c r="K1764" s="11">
        <v>2242464</v>
      </c>
      <c r="L1764" s="11">
        <v>3280348</v>
      </c>
      <c r="M1764" s="11">
        <v>3613331</v>
      </c>
      <c r="N1764" s="11">
        <v>3781951</v>
      </c>
      <c r="O1764" s="11">
        <v>3687151</v>
      </c>
      <c r="P1764" s="11">
        <v>3430905</v>
      </c>
      <c r="Q1764" s="11">
        <v>2098988</v>
      </c>
      <c r="R1764" s="11">
        <v>104944</v>
      </c>
      <c r="S1764" s="11">
        <v>-961252</v>
      </c>
      <c r="T1764" s="6">
        <f t="shared" si="50"/>
        <v>1948673.875</v>
      </c>
    </row>
    <row r="1765" spans="2:20" hidden="1" x14ac:dyDescent="0.2">
      <c r="B1765" t="s">
        <v>1964</v>
      </c>
      <c r="C1765" t="s">
        <v>9</v>
      </c>
      <c r="D1765" t="s">
        <v>12</v>
      </c>
      <c r="E1765" t="s">
        <v>1965</v>
      </c>
      <c r="F1765" t="s">
        <v>4234</v>
      </c>
      <c r="G1765" s="11">
        <v>15728</v>
      </c>
      <c r="H1765" s="11">
        <v>-10671</v>
      </c>
      <c r="I1765" s="11">
        <v>20944</v>
      </c>
      <c r="J1765" s="11">
        <v>36481</v>
      </c>
      <c r="K1765" s="11">
        <v>59947</v>
      </c>
      <c r="L1765" s="11">
        <v>62100</v>
      </c>
      <c r="M1765" s="11">
        <v>87206</v>
      </c>
      <c r="N1765" s="11">
        <v>87197</v>
      </c>
      <c r="O1765" s="11">
        <v>87353</v>
      </c>
      <c r="P1765" s="11">
        <v>83934</v>
      </c>
      <c r="Q1765" s="11">
        <v>42737</v>
      </c>
      <c r="R1765" s="11">
        <v>15890</v>
      </c>
      <c r="S1765" s="11">
        <v>-62664</v>
      </c>
      <c r="T1765" s="6">
        <f t="shared" si="50"/>
        <v>45804.166666666664</v>
      </c>
    </row>
    <row r="1766" spans="2:20" hidden="1" x14ac:dyDescent="0.2">
      <c r="B1766" t="s">
        <v>1966</v>
      </c>
      <c r="C1766" t="s">
        <v>7</v>
      </c>
      <c r="D1766" t="s">
        <v>5</v>
      </c>
      <c r="E1766" t="s">
        <v>1967</v>
      </c>
      <c r="F1766" t="s">
        <v>4235</v>
      </c>
      <c r="G1766" s="11">
        <v>-32596</v>
      </c>
      <c r="H1766" s="11">
        <v>-6242</v>
      </c>
      <c r="I1766" s="11">
        <v>109924</v>
      </c>
      <c r="J1766" s="11">
        <v>-17657</v>
      </c>
      <c r="K1766" s="11">
        <v>23909</v>
      </c>
      <c r="L1766" s="11">
        <v>-30933</v>
      </c>
      <c r="M1766" s="11">
        <v>-21798</v>
      </c>
      <c r="N1766" s="11">
        <v>-320461</v>
      </c>
      <c r="O1766" s="11">
        <v>-179577</v>
      </c>
      <c r="P1766" s="11">
        <v>-66083</v>
      </c>
      <c r="Q1766" s="11">
        <v>-117815</v>
      </c>
      <c r="R1766" s="11">
        <v>-204573</v>
      </c>
      <c r="S1766" s="11">
        <v>-7384</v>
      </c>
      <c r="T1766" s="6">
        <f t="shared" si="50"/>
        <v>-70941.333333333328</v>
      </c>
    </row>
    <row r="1767" spans="2:20" hidden="1" x14ac:dyDescent="0.2">
      <c r="B1767" t="s">
        <v>1966</v>
      </c>
      <c r="C1767" t="s">
        <v>7</v>
      </c>
      <c r="D1767" t="s">
        <v>6</v>
      </c>
      <c r="E1767" t="s">
        <v>1967</v>
      </c>
      <c r="F1767" t="s">
        <v>4236</v>
      </c>
      <c r="G1767" s="11">
        <v>-131643</v>
      </c>
      <c r="H1767" s="11">
        <v>-174590</v>
      </c>
      <c r="I1767" s="11">
        <v>109524</v>
      </c>
      <c r="J1767" s="11">
        <v>-86249</v>
      </c>
      <c r="K1767" s="11">
        <v>85067</v>
      </c>
      <c r="L1767" s="11">
        <v>-160574</v>
      </c>
      <c r="M1767" s="11">
        <v>-83192</v>
      </c>
      <c r="N1767" s="11">
        <v>-141164</v>
      </c>
      <c r="O1767" s="11">
        <v>-418312</v>
      </c>
      <c r="P1767" s="11">
        <v>-234983</v>
      </c>
      <c r="Q1767" s="11">
        <v>-311769</v>
      </c>
      <c r="R1767" s="11">
        <v>-190251</v>
      </c>
      <c r="S1767" s="11">
        <v>-194094</v>
      </c>
      <c r="T1767" s="6">
        <f t="shared" si="50"/>
        <v>-147446.79166666666</v>
      </c>
    </row>
    <row r="1768" spans="2:20" hidden="1" x14ac:dyDescent="0.2">
      <c r="B1768" t="s">
        <v>1966</v>
      </c>
      <c r="C1768" t="s">
        <v>9</v>
      </c>
      <c r="D1768" t="s">
        <v>5</v>
      </c>
      <c r="E1768" t="s">
        <v>1967</v>
      </c>
      <c r="F1768" t="s">
        <v>4237</v>
      </c>
      <c r="G1768" s="11">
        <v>0</v>
      </c>
      <c r="H1768" s="11">
        <v>0</v>
      </c>
      <c r="I1768" s="11">
        <v>0</v>
      </c>
      <c r="J1768" s="11">
        <v>0</v>
      </c>
      <c r="K1768" s="11">
        <v>0</v>
      </c>
      <c r="L1768" s="11">
        <v>0</v>
      </c>
      <c r="M1768" s="11">
        <v>0</v>
      </c>
      <c r="N1768" s="11">
        <v>0</v>
      </c>
      <c r="O1768" s="11">
        <v>0</v>
      </c>
      <c r="P1768" s="11">
        <v>0</v>
      </c>
      <c r="Q1768" s="11">
        <v>0</v>
      </c>
      <c r="R1768" s="11">
        <v>0</v>
      </c>
      <c r="S1768" s="11">
        <v>0</v>
      </c>
      <c r="T1768" s="6">
        <f t="shared" si="50"/>
        <v>0</v>
      </c>
    </row>
    <row r="1769" spans="2:20" hidden="1" x14ac:dyDescent="0.2">
      <c r="B1769" t="s">
        <v>1966</v>
      </c>
      <c r="C1769" t="s">
        <v>9</v>
      </c>
      <c r="D1769" t="s">
        <v>12</v>
      </c>
      <c r="E1769" t="s">
        <v>1967</v>
      </c>
      <c r="F1769" t="s">
        <v>4238</v>
      </c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11">
        <v>0</v>
      </c>
      <c r="N1769" s="11">
        <v>0</v>
      </c>
      <c r="O1769" s="11">
        <v>0</v>
      </c>
      <c r="P1769" s="11">
        <v>0</v>
      </c>
      <c r="Q1769" s="11">
        <v>0</v>
      </c>
      <c r="R1769" s="11">
        <v>0</v>
      </c>
      <c r="S1769" s="11">
        <v>0</v>
      </c>
      <c r="T1769" s="6">
        <f t="shared" si="50"/>
        <v>0</v>
      </c>
    </row>
    <row r="1770" spans="2:20" hidden="1" x14ac:dyDescent="0.2">
      <c r="B1770" t="s">
        <v>1966</v>
      </c>
      <c r="C1770" t="s">
        <v>9</v>
      </c>
      <c r="D1770" t="s">
        <v>6</v>
      </c>
      <c r="E1770" t="s">
        <v>1967</v>
      </c>
      <c r="F1770" t="s">
        <v>4239</v>
      </c>
      <c r="G1770" s="11">
        <v>0</v>
      </c>
      <c r="H1770" s="11">
        <v>0</v>
      </c>
      <c r="I1770" s="11">
        <v>0</v>
      </c>
      <c r="J1770" s="11">
        <v>0</v>
      </c>
      <c r="K1770" s="11">
        <v>0</v>
      </c>
      <c r="L1770" s="11">
        <v>0</v>
      </c>
      <c r="M1770" s="11">
        <v>0</v>
      </c>
      <c r="N1770" s="11">
        <v>0</v>
      </c>
      <c r="O1770" s="11">
        <v>0</v>
      </c>
      <c r="P1770" s="11">
        <v>0</v>
      </c>
      <c r="Q1770" s="11">
        <v>0</v>
      </c>
      <c r="R1770" s="11">
        <v>0</v>
      </c>
      <c r="S1770" s="11">
        <v>0</v>
      </c>
      <c r="T1770" s="6">
        <f t="shared" si="50"/>
        <v>0</v>
      </c>
    </row>
    <row r="1771" spans="2:20" hidden="1" x14ac:dyDescent="0.2">
      <c r="B1771" t="s">
        <v>1968</v>
      </c>
      <c r="C1771" t="s">
        <v>9</v>
      </c>
      <c r="D1771" t="s">
        <v>5</v>
      </c>
      <c r="E1771" t="s">
        <v>1969</v>
      </c>
      <c r="F1771" t="s">
        <v>4240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0</v>
      </c>
      <c r="Q1771" s="11">
        <v>0</v>
      </c>
      <c r="R1771" s="11">
        <v>0</v>
      </c>
      <c r="S1771" s="11">
        <v>0</v>
      </c>
      <c r="T1771" s="6">
        <f t="shared" si="50"/>
        <v>0</v>
      </c>
    </row>
    <row r="1772" spans="2:20" hidden="1" x14ac:dyDescent="0.2">
      <c r="B1772" t="s">
        <v>1968</v>
      </c>
      <c r="C1772" t="s">
        <v>9</v>
      </c>
      <c r="D1772" t="s">
        <v>12</v>
      </c>
      <c r="E1772" t="s">
        <v>1969</v>
      </c>
      <c r="F1772" t="s">
        <v>4241</v>
      </c>
      <c r="G1772" s="11">
        <v>0</v>
      </c>
      <c r="H1772" s="11">
        <v>0</v>
      </c>
      <c r="I1772" s="11">
        <v>0</v>
      </c>
      <c r="J1772" s="11">
        <v>0</v>
      </c>
      <c r="K1772" s="11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0</v>
      </c>
      <c r="Q1772" s="11">
        <v>0</v>
      </c>
      <c r="R1772" s="11">
        <v>0</v>
      </c>
      <c r="S1772" s="11">
        <v>0</v>
      </c>
      <c r="T1772" s="6">
        <f t="shared" si="50"/>
        <v>0</v>
      </c>
    </row>
    <row r="1773" spans="2:20" hidden="1" x14ac:dyDescent="0.2">
      <c r="B1773" t="s">
        <v>1970</v>
      </c>
      <c r="C1773" t="s">
        <v>9</v>
      </c>
      <c r="D1773" t="s">
        <v>11</v>
      </c>
      <c r="E1773" t="s">
        <v>1971</v>
      </c>
      <c r="F1773" t="s">
        <v>4242</v>
      </c>
      <c r="G1773" s="11">
        <v>0</v>
      </c>
      <c r="H1773" s="11">
        <v>0</v>
      </c>
      <c r="I1773" s="11">
        <v>0</v>
      </c>
      <c r="J1773" s="11">
        <v>0</v>
      </c>
      <c r="K1773" s="11">
        <v>0</v>
      </c>
      <c r="L1773" s="11">
        <v>0</v>
      </c>
      <c r="M1773" s="11">
        <v>0</v>
      </c>
      <c r="N1773" s="11">
        <v>0</v>
      </c>
      <c r="O1773" s="11">
        <v>0</v>
      </c>
      <c r="P1773" s="11">
        <v>0</v>
      </c>
      <c r="Q1773" s="11">
        <v>0</v>
      </c>
      <c r="R1773" s="11">
        <v>0</v>
      </c>
      <c r="S1773" s="11">
        <v>0</v>
      </c>
      <c r="T1773" s="6">
        <f t="shared" si="50"/>
        <v>0</v>
      </c>
    </row>
    <row r="1774" spans="2:20" hidden="1" x14ac:dyDescent="0.2">
      <c r="B1774" t="s">
        <v>1970</v>
      </c>
      <c r="C1774" t="s">
        <v>9</v>
      </c>
      <c r="D1774" t="s">
        <v>5</v>
      </c>
      <c r="E1774" t="s">
        <v>1971</v>
      </c>
      <c r="F1774" t="s">
        <v>4243</v>
      </c>
      <c r="G1774" s="11">
        <v>3897</v>
      </c>
      <c r="H1774" s="11">
        <v>-2644</v>
      </c>
      <c r="I1774" s="11">
        <v>3114</v>
      </c>
      <c r="J1774" s="11">
        <v>66</v>
      </c>
      <c r="K1774" s="11">
        <v>-7170</v>
      </c>
      <c r="L1774" s="11">
        <v>1324</v>
      </c>
      <c r="M1774" s="11">
        <v>-8530</v>
      </c>
      <c r="N1774" s="11">
        <v>1531</v>
      </c>
      <c r="O1774" s="11">
        <v>5861</v>
      </c>
      <c r="P1774" s="11">
        <v>3254</v>
      </c>
      <c r="Q1774" s="11">
        <v>-4246</v>
      </c>
      <c r="R1774" s="11">
        <v>1707</v>
      </c>
      <c r="S1774" s="11">
        <v>-4540</v>
      </c>
      <c r="T1774" s="6">
        <f t="shared" si="50"/>
        <v>-504.54166666666669</v>
      </c>
    </row>
    <row r="1775" spans="2:20" hidden="1" x14ac:dyDescent="0.2">
      <c r="B1775" t="s">
        <v>1970</v>
      </c>
      <c r="C1775" t="s">
        <v>9</v>
      </c>
      <c r="D1775" t="s">
        <v>12</v>
      </c>
      <c r="E1775" t="s">
        <v>1971</v>
      </c>
      <c r="F1775" t="s">
        <v>4244</v>
      </c>
      <c r="G1775" s="11">
        <v>-4232</v>
      </c>
      <c r="H1775" s="11">
        <v>-9713</v>
      </c>
      <c r="I1775" s="11">
        <v>-20277</v>
      </c>
      <c r="J1775" s="11">
        <v>-19436</v>
      </c>
      <c r="K1775" s="11">
        <v>-18688</v>
      </c>
      <c r="L1775" s="11">
        <v>374</v>
      </c>
      <c r="M1775" s="11">
        <v>25084</v>
      </c>
      <c r="N1775" s="11">
        <v>36116</v>
      </c>
      <c r="O1775" s="11">
        <v>20314</v>
      </c>
      <c r="P1775" s="11">
        <v>9262</v>
      </c>
      <c r="Q1775" s="11">
        <v>-54276</v>
      </c>
      <c r="R1775" s="11">
        <v>-29770</v>
      </c>
      <c r="S1775" s="11">
        <v>-75991</v>
      </c>
      <c r="T1775" s="6">
        <f t="shared" si="50"/>
        <v>-8426.7916666666661</v>
      </c>
    </row>
    <row r="1776" spans="2:20" hidden="1" x14ac:dyDescent="0.2">
      <c r="B1776" t="s">
        <v>1970</v>
      </c>
      <c r="C1776" t="s">
        <v>9</v>
      </c>
      <c r="D1776" t="s">
        <v>6</v>
      </c>
      <c r="E1776" t="s">
        <v>1971</v>
      </c>
      <c r="F1776" t="s">
        <v>4245</v>
      </c>
      <c r="G1776" s="11">
        <v>-365</v>
      </c>
      <c r="H1776" s="11">
        <v>-37738</v>
      </c>
      <c r="I1776" s="11">
        <v>16173</v>
      </c>
      <c r="J1776" s="11">
        <v>19460</v>
      </c>
      <c r="K1776" s="11">
        <v>43297</v>
      </c>
      <c r="L1776" s="11">
        <v>75009</v>
      </c>
      <c r="M1776" s="11">
        <v>89091</v>
      </c>
      <c r="N1776" s="11">
        <v>92356</v>
      </c>
      <c r="O1776" s="11">
        <v>86036</v>
      </c>
      <c r="P1776" s="11">
        <v>80269</v>
      </c>
      <c r="Q1776" s="11">
        <v>33619</v>
      </c>
      <c r="R1776" s="11">
        <v>11363</v>
      </c>
      <c r="S1776" s="11">
        <v>-34237</v>
      </c>
      <c r="T1776" s="6">
        <f t="shared" si="50"/>
        <v>40969.5</v>
      </c>
    </row>
    <row r="1777" spans="2:20" hidden="1" x14ac:dyDescent="0.2">
      <c r="B1777" t="s">
        <v>1972</v>
      </c>
      <c r="C1777" t="s">
        <v>7</v>
      </c>
      <c r="D1777" t="s">
        <v>4</v>
      </c>
      <c r="E1777" t="s">
        <v>1973</v>
      </c>
      <c r="F1777" t="s">
        <v>4246</v>
      </c>
      <c r="G1777" s="11">
        <v>405852.71</v>
      </c>
      <c r="H1777" s="11">
        <v>27931.87</v>
      </c>
      <c r="I1777" s="11">
        <v>41501.65</v>
      </c>
      <c r="J1777" s="11">
        <v>67424.23</v>
      </c>
      <c r="K1777" s="11">
        <v>84024</v>
      </c>
      <c r="L1777" s="11">
        <v>109964.98</v>
      </c>
      <c r="M1777" s="11">
        <v>132422.51999999999</v>
      </c>
      <c r="N1777" s="11">
        <v>159137.64000000001</v>
      </c>
      <c r="O1777" s="11">
        <v>175735.43</v>
      </c>
      <c r="P1777" s="11">
        <v>195121.56</v>
      </c>
      <c r="Q1777" s="11">
        <v>223325.86000000002</v>
      </c>
      <c r="R1777" s="11">
        <v>247553.99</v>
      </c>
      <c r="S1777" s="11">
        <v>281941.23</v>
      </c>
      <c r="T1777" s="6">
        <f t="shared" si="50"/>
        <v>150670.05833333335</v>
      </c>
    </row>
    <row r="1778" spans="2:20" hidden="1" x14ac:dyDescent="0.2">
      <c r="B1778" t="s">
        <v>1974</v>
      </c>
      <c r="C1778" t="s">
        <v>7</v>
      </c>
      <c r="D1778" t="s">
        <v>4</v>
      </c>
      <c r="E1778" t="s">
        <v>1975</v>
      </c>
      <c r="F1778" t="s">
        <v>4247</v>
      </c>
      <c r="G1778" s="11">
        <v>6771821.0999999996</v>
      </c>
      <c r="H1778" s="11">
        <v>678252.71</v>
      </c>
      <c r="I1778" s="11">
        <v>1209970.97</v>
      </c>
      <c r="J1778" s="11">
        <v>1949311.13</v>
      </c>
      <c r="K1778" s="11">
        <v>2459732.35</v>
      </c>
      <c r="L1778" s="11">
        <v>2593191.69</v>
      </c>
      <c r="M1778" s="11">
        <v>2420748.67</v>
      </c>
      <c r="N1778" s="11">
        <v>3014448.64</v>
      </c>
      <c r="O1778" s="11">
        <v>3653650.16</v>
      </c>
      <c r="P1778" s="11">
        <v>4391956.3600000003</v>
      </c>
      <c r="Q1778" s="11">
        <v>4987919.96</v>
      </c>
      <c r="R1778" s="11">
        <v>5676411.4500000002</v>
      </c>
      <c r="S1778" s="11">
        <v>6387228.7300000004</v>
      </c>
      <c r="T1778" s="6">
        <f t="shared" si="50"/>
        <v>3301259.9170833337</v>
      </c>
    </row>
    <row r="1779" spans="2:20" hidden="1" x14ac:dyDescent="0.2">
      <c r="B1779" t="s">
        <v>1976</v>
      </c>
      <c r="C1779" t="s">
        <v>7</v>
      </c>
      <c r="D1779" t="s">
        <v>4</v>
      </c>
      <c r="E1779" t="s">
        <v>1977</v>
      </c>
      <c r="F1779" t="s">
        <v>4248</v>
      </c>
      <c r="G1779" s="11">
        <v>10145.280000000001</v>
      </c>
      <c r="H1779" s="11">
        <v>-52.53</v>
      </c>
      <c r="I1779" s="11">
        <v>2174.09</v>
      </c>
      <c r="J1779" s="11">
        <v>2696.2400000000002</v>
      </c>
      <c r="K1779" s="11">
        <v>6683.25</v>
      </c>
      <c r="L1779" s="11">
        <v>6674.87</v>
      </c>
      <c r="M1779" s="11">
        <v>9064.1</v>
      </c>
      <c r="N1779" s="11">
        <v>12441.33</v>
      </c>
      <c r="O1779" s="11">
        <v>13187.720000000001</v>
      </c>
      <c r="P1779" s="11">
        <v>13381.02</v>
      </c>
      <c r="Q1779" s="11">
        <v>15001.78</v>
      </c>
      <c r="R1779" s="11">
        <v>14981.93</v>
      </c>
      <c r="S1779" s="11">
        <v>17278.599999999999</v>
      </c>
      <c r="T1779" s="6">
        <f t="shared" si="50"/>
        <v>9162.1449999999986</v>
      </c>
    </row>
    <row r="1780" spans="2:20" hidden="1" x14ac:dyDescent="0.2">
      <c r="B1780" t="s">
        <v>1978</v>
      </c>
      <c r="C1780" t="s">
        <v>7</v>
      </c>
      <c r="D1780" t="s">
        <v>4</v>
      </c>
      <c r="E1780" t="s">
        <v>1979</v>
      </c>
      <c r="F1780" t="s">
        <v>4249</v>
      </c>
      <c r="G1780" s="11">
        <v>18988411.030000001</v>
      </c>
      <c r="H1780" s="11">
        <v>1916760.44</v>
      </c>
      <c r="I1780" s="11">
        <v>3650517.23</v>
      </c>
      <c r="J1780" s="11">
        <v>5763900.8899999997</v>
      </c>
      <c r="K1780" s="11">
        <v>8150977.9299999997</v>
      </c>
      <c r="L1780" s="11">
        <v>8716692.0399999991</v>
      </c>
      <c r="M1780" s="11">
        <v>9897306.3499999996</v>
      </c>
      <c r="N1780" s="11">
        <v>10298249.390000001</v>
      </c>
      <c r="O1780" s="11">
        <v>11648927.119999999</v>
      </c>
      <c r="P1780" s="11">
        <v>12879739.939999999</v>
      </c>
      <c r="Q1780" s="11">
        <v>14122945.189999999</v>
      </c>
      <c r="R1780" s="11">
        <v>15322796.23</v>
      </c>
      <c r="S1780" s="11">
        <v>16572719.060000001</v>
      </c>
      <c r="T1780" s="6">
        <f t="shared" ref="T1780:T1843" si="51">(G1780+S1780+SUM(H1780:R1780)*2)/24</f>
        <v>10012448.149583334</v>
      </c>
    </row>
    <row r="1781" spans="2:20" hidden="1" x14ac:dyDescent="0.2">
      <c r="B1781" t="s">
        <v>1980</v>
      </c>
      <c r="C1781" t="s">
        <v>7</v>
      </c>
      <c r="D1781" t="s">
        <v>4</v>
      </c>
      <c r="E1781" t="s">
        <v>1981</v>
      </c>
      <c r="F1781" t="s">
        <v>4250</v>
      </c>
      <c r="G1781" s="11">
        <v>203917.46</v>
      </c>
      <c r="H1781" s="11">
        <v>28150.79</v>
      </c>
      <c r="I1781" s="11">
        <v>28350.28</v>
      </c>
      <c r="J1781" s="11">
        <v>34763.270000000004</v>
      </c>
      <c r="K1781" s="11">
        <v>49609.23</v>
      </c>
      <c r="L1781" s="11">
        <v>51792.840000000004</v>
      </c>
      <c r="M1781" s="11">
        <v>92818.71</v>
      </c>
      <c r="N1781" s="11">
        <v>135514.76999999999</v>
      </c>
      <c r="O1781" s="11">
        <v>178490.04</v>
      </c>
      <c r="P1781" s="11">
        <v>178490.04</v>
      </c>
      <c r="Q1781" s="11">
        <v>180040.7</v>
      </c>
      <c r="R1781" s="11">
        <v>211514.03</v>
      </c>
      <c r="S1781" s="11">
        <v>224031.31</v>
      </c>
      <c r="T1781" s="6">
        <f t="shared" si="51"/>
        <v>115292.42375000002</v>
      </c>
    </row>
    <row r="1782" spans="2:20" hidden="1" x14ac:dyDescent="0.2">
      <c r="B1782" t="s">
        <v>1982</v>
      </c>
      <c r="C1782" t="s">
        <v>7</v>
      </c>
      <c r="D1782" t="s">
        <v>4</v>
      </c>
      <c r="E1782" t="s">
        <v>1983</v>
      </c>
      <c r="F1782" t="s">
        <v>4251</v>
      </c>
      <c r="G1782" s="11">
        <v>1990785.06</v>
      </c>
      <c r="H1782" s="11">
        <v>-10003.790000000001</v>
      </c>
      <c r="I1782" s="11">
        <v>97594.84</v>
      </c>
      <c r="J1782" s="11">
        <v>239410.7</v>
      </c>
      <c r="K1782" s="11">
        <v>433922.04000000004</v>
      </c>
      <c r="L1782" s="11">
        <v>558692.32000000007</v>
      </c>
      <c r="M1782" s="11">
        <v>654424.69000000006</v>
      </c>
      <c r="N1782" s="11">
        <v>771931.26</v>
      </c>
      <c r="O1782" s="11">
        <v>950786.72</v>
      </c>
      <c r="P1782" s="11">
        <v>1093851.94</v>
      </c>
      <c r="Q1782" s="11">
        <v>1227224.8600000001</v>
      </c>
      <c r="R1782" s="11">
        <v>1387967.02</v>
      </c>
      <c r="S1782" s="11">
        <v>1571251.79</v>
      </c>
      <c r="T1782" s="6">
        <f t="shared" si="51"/>
        <v>765568.41875000019</v>
      </c>
    </row>
    <row r="1783" spans="2:20" hidden="1" x14ac:dyDescent="0.2">
      <c r="B1783" t="s">
        <v>1984</v>
      </c>
      <c r="C1783" t="s">
        <v>7</v>
      </c>
      <c r="D1783" t="s">
        <v>4</v>
      </c>
      <c r="E1783" t="s">
        <v>1985</v>
      </c>
      <c r="F1783" t="s">
        <v>4252</v>
      </c>
      <c r="G1783" s="11">
        <v>4007067.59</v>
      </c>
      <c r="H1783" s="11">
        <v>650523.84</v>
      </c>
      <c r="I1783" s="11">
        <v>929373.51</v>
      </c>
      <c r="J1783" s="11">
        <v>1287016.94</v>
      </c>
      <c r="K1783" s="11">
        <v>1700489.9500000002</v>
      </c>
      <c r="L1783" s="11">
        <v>2091978.18</v>
      </c>
      <c r="M1783" s="11">
        <v>2394334.5</v>
      </c>
      <c r="N1783" s="11">
        <v>2632420.61</v>
      </c>
      <c r="O1783" s="11">
        <v>2960155.99</v>
      </c>
      <c r="P1783" s="11">
        <v>3285946.33</v>
      </c>
      <c r="Q1783" s="11">
        <v>3665525.8200000003</v>
      </c>
      <c r="R1783" s="11">
        <v>3943008.81</v>
      </c>
      <c r="S1783" s="11">
        <v>4198197.1500000004</v>
      </c>
      <c r="T1783" s="6">
        <f t="shared" si="51"/>
        <v>2470283.9041666668</v>
      </c>
    </row>
    <row r="1784" spans="2:20" hidden="1" x14ac:dyDescent="0.2">
      <c r="B1784" t="s">
        <v>1986</v>
      </c>
      <c r="C1784" t="s">
        <v>7</v>
      </c>
      <c r="D1784" t="s">
        <v>4</v>
      </c>
      <c r="E1784" t="s">
        <v>1987</v>
      </c>
      <c r="F1784" t="s">
        <v>4253</v>
      </c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v>0</v>
      </c>
      <c r="M1784" s="11">
        <v>0</v>
      </c>
      <c r="N1784" s="11">
        <v>0</v>
      </c>
      <c r="O1784" s="11">
        <v>0</v>
      </c>
      <c r="P1784" s="11">
        <v>0</v>
      </c>
      <c r="Q1784" s="11">
        <v>0</v>
      </c>
      <c r="R1784" s="11">
        <v>0</v>
      </c>
      <c r="S1784" s="11">
        <v>0</v>
      </c>
      <c r="T1784" s="6">
        <f t="shared" si="51"/>
        <v>0</v>
      </c>
    </row>
    <row r="1785" spans="2:20" hidden="1" x14ac:dyDescent="0.2">
      <c r="B1785" t="s">
        <v>1988</v>
      </c>
      <c r="C1785" t="s">
        <v>7</v>
      </c>
      <c r="D1785" t="s">
        <v>4</v>
      </c>
      <c r="E1785" t="s">
        <v>1989</v>
      </c>
      <c r="F1785" t="s">
        <v>4254</v>
      </c>
      <c r="G1785" s="11">
        <v>903817.42</v>
      </c>
      <c r="H1785" s="11">
        <v>105815.22</v>
      </c>
      <c r="I1785" s="11">
        <v>160681</v>
      </c>
      <c r="J1785" s="11">
        <v>266594.34999999998</v>
      </c>
      <c r="K1785" s="11">
        <v>343850.42</v>
      </c>
      <c r="L1785" s="11">
        <v>443299.03</v>
      </c>
      <c r="M1785" s="11">
        <v>470931.68</v>
      </c>
      <c r="N1785" s="11">
        <v>550329.69000000006</v>
      </c>
      <c r="O1785" s="11">
        <v>631778.38</v>
      </c>
      <c r="P1785" s="11">
        <v>696372.76</v>
      </c>
      <c r="Q1785" s="11">
        <v>826035.51</v>
      </c>
      <c r="R1785" s="11">
        <v>904195.39</v>
      </c>
      <c r="S1785" s="11">
        <v>1017826.55</v>
      </c>
      <c r="T1785" s="6">
        <f t="shared" si="51"/>
        <v>530058.7845833333</v>
      </c>
    </row>
    <row r="1786" spans="2:20" hidden="1" x14ac:dyDescent="0.2">
      <c r="B1786" t="s">
        <v>1990</v>
      </c>
      <c r="C1786" t="s">
        <v>7</v>
      </c>
      <c r="D1786" t="s">
        <v>4</v>
      </c>
      <c r="E1786" t="s">
        <v>1989</v>
      </c>
      <c r="F1786" t="s">
        <v>4255</v>
      </c>
      <c r="G1786" s="11">
        <v>2366646.48</v>
      </c>
      <c r="H1786" s="11">
        <v>166307.20000000001</v>
      </c>
      <c r="I1786" s="11">
        <v>361510.91000000003</v>
      </c>
      <c r="J1786" s="11">
        <v>618492.79</v>
      </c>
      <c r="K1786" s="11">
        <v>844274.95000000007</v>
      </c>
      <c r="L1786" s="11">
        <v>1099647.94</v>
      </c>
      <c r="M1786" s="11">
        <v>1356570.83</v>
      </c>
      <c r="N1786" s="11">
        <v>1496501.98</v>
      </c>
      <c r="O1786" s="11">
        <v>1770136.17</v>
      </c>
      <c r="P1786" s="11">
        <v>2003383.13</v>
      </c>
      <c r="Q1786" s="11">
        <v>2205822.9900000002</v>
      </c>
      <c r="R1786" s="11">
        <v>2467668.34</v>
      </c>
      <c r="S1786" s="11">
        <v>2732165.35</v>
      </c>
      <c r="T1786" s="6">
        <f t="shared" si="51"/>
        <v>1411643.5954166667</v>
      </c>
    </row>
    <row r="1787" spans="2:20" hidden="1" x14ac:dyDescent="0.2">
      <c r="B1787" t="s">
        <v>1990</v>
      </c>
      <c r="C1787" t="s">
        <v>7</v>
      </c>
      <c r="D1787" t="s">
        <v>5</v>
      </c>
      <c r="E1787" t="s">
        <v>1989</v>
      </c>
      <c r="F1787" t="s">
        <v>4256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52124.14</v>
      </c>
      <c r="M1787" s="11">
        <v>52124.14</v>
      </c>
      <c r="N1787" s="11">
        <v>52124.14</v>
      </c>
      <c r="O1787" s="11">
        <v>52124.14</v>
      </c>
      <c r="P1787" s="11">
        <v>52124.14</v>
      </c>
      <c r="Q1787" s="11">
        <v>52124.14</v>
      </c>
      <c r="R1787" s="11">
        <v>52124.14</v>
      </c>
      <c r="S1787" s="11">
        <v>52124.14</v>
      </c>
      <c r="T1787" s="6">
        <f t="shared" si="51"/>
        <v>32577.587500000005</v>
      </c>
    </row>
    <row r="1788" spans="2:20" hidden="1" x14ac:dyDescent="0.2">
      <c r="B1788" t="s">
        <v>1990</v>
      </c>
      <c r="C1788" t="s">
        <v>7</v>
      </c>
      <c r="D1788" t="s">
        <v>6</v>
      </c>
      <c r="E1788" t="s">
        <v>1989</v>
      </c>
      <c r="F1788" t="s">
        <v>4257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v>96250.86</v>
      </c>
      <c r="M1788" s="11">
        <v>96250.86</v>
      </c>
      <c r="N1788" s="11">
        <v>96250.86</v>
      </c>
      <c r="O1788" s="11">
        <v>96250.86</v>
      </c>
      <c r="P1788" s="11">
        <v>96250.86</v>
      </c>
      <c r="Q1788" s="11">
        <v>96250.86</v>
      </c>
      <c r="R1788" s="11">
        <v>96250.86</v>
      </c>
      <c r="S1788" s="11">
        <v>96250.86</v>
      </c>
      <c r="T1788" s="6">
        <f t="shared" si="51"/>
        <v>60156.787500000006</v>
      </c>
    </row>
    <row r="1789" spans="2:20" hidden="1" x14ac:dyDescent="0.2">
      <c r="B1789" t="s">
        <v>1991</v>
      </c>
      <c r="C1789" t="s">
        <v>7</v>
      </c>
      <c r="D1789" t="s">
        <v>4</v>
      </c>
      <c r="E1789" t="s">
        <v>1992</v>
      </c>
      <c r="F1789" t="s">
        <v>4258</v>
      </c>
      <c r="G1789" s="11">
        <v>21916.81</v>
      </c>
      <c r="H1789" s="11">
        <v>5258.56</v>
      </c>
      <c r="I1789" s="11">
        <v>6307.93</v>
      </c>
      <c r="J1789" s="11">
        <v>7398.38</v>
      </c>
      <c r="K1789" s="11">
        <v>8796.14</v>
      </c>
      <c r="L1789" s="11">
        <v>10963.28</v>
      </c>
      <c r="M1789" s="11">
        <v>12816.92</v>
      </c>
      <c r="N1789" s="11">
        <v>13368.880000000001</v>
      </c>
      <c r="O1789" s="11">
        <v>20732.670000000002</v>
      </c>
      <c r="P1789" s="11">
        <v>21158.799999999999</v>
      </c>
      <c r="Q1789" s="11">
        <v>28795.100000000002</v>
      </c>
      <c r="R1789" s="11">
        <v>31336.02</v>
      </c>
      <c r="S1789" s="11">
        <v>33092.58</v>
      </c>
      <c r="T1789" s="6">
        <f t="shared" si="51"/>
        <v>16203.114583333334</v>
      </c>
    </row>
    <row r="1790" spans="2:20" hidden="1" x14ac:dyDescent="0.2">
      <c r="B1790" t="s">
        <v>1993</v>
      </c>
      <c r="C1790" t="s">
        <v>7</v>
      </c>
      <c r="D1790" t="s">
        <v>4</v>
      </c>
      <c r="E1790" t="s">
        <v>1994</v>
      </c>
      <c r="F1790" t="s">
        <v>4259</v>
      </c>
      <c r="G1790" s="11">
        <v>496859.78</v>
      </c>
      <c r="H1790" s="11">
        <v>18040.14</v>
      </c>
      <c r="I1790" s="11">
        <v>51039.18</v>
      </c>
      <c r="J1790" s="11">
        <v>94824.55</v>
      </c>
      <c r="K1790" s="11">
        <v>134376.71</v>
      </c>
      <c r="L1790" s="11">
        <v>237070.45</v>
      </c>
      <c r="M1790" s="11">
        <v>240913.5</v>
      </c>
      <c r="N1790" s="11">
        <v>252096.87</v>
      </c>
      <c r="O1790" s="11">
        <v>292282.63</v>
      </c>
      <c r="P1790" s="11">
        <v>330055.90000000002</v>
      </c>
      <c r="Q1790" s="11">
        <v>363034.25</v>
      </c>
      <c r="R1790" s="11">
        <v>402295.7</v>
      </c>
      <c r="S1790" s="11">
        <v>457703.33</v>
      </c>
      <c r="T1790" s="6">
        <f t="shared" si="51"/>
        <v>241109.28625000003</v>
      </c>
    </row>
    <row r="1791" spans="2:20" hidden="1" x14ac:dyDescent="0.2">
      <c r="B1791" t="s">
        <v>1995</v>
      </c>
      <c r="C1791" t="s">
        <v>7</v>
      </c>
      <c r="D1791" t="s">
        <v>4</v>
      </c>
      <c r="E1791" t="s">
        <v>1996</v>
      </c>
      <c r="F1791" t="s">
        <v>4260</v>
      </c>
      <c r="G1791" s="11">
        <v>607138.49</v>
      </c>
      <c r="H1791" s="11">
        <v>80180.5</v>
      </c>
      <c r="I1791" s="11">
        <v>143291.88</v>
      </c>
      <c r="J1791" s="11">
        <v>181674.46</v>
      </c>
      <c r="K1791" s="11">
        <v>219634.13</v>
      </c>
      <c r="L1791" s="11">
        <v>382137.99</v>
      </c>
      <c r="M1791" s="11">
        <v>377175.8</v>
      </c>
      <c r="N1791" s="11">
        <v>369384.14</v>
      </c>
      <c r="O1791" s="11">
        <v>412422.27</v>
      </c>
      <c r="P1791" s="11">
        <v>463835.45</v>
      </c>
      <c r="Q1791" s="11">
        <v>514671.62</v>
      </c>
      <c r="R1791" s="11">
        <v>557446.72</v>
      </c>
      <c r="S1791" s="11">
        <v>680769.24</v>
      </c>
      <c r="T1791" s="6">
        <f t="shared" si="51"/>
        <v>362150.73541666666</v>
      </c>
    </row>
    <row r="1792" spans="2:20" hidden="1" x14ac:dyDescent="0.2">
      <c r="B1792" t="s">
        <v>1997</v>
      </c>
      <c r="C1792" t="s">
        <v>7</v>
      </c>
      <c r="D1792" t="s">
        <v>4</v>
      </c>
      <c r="E1792" t="s">
        <v>1998</v>
      </c>
      <c r="F1792" t="s">
        <v>4261</v>
      </c>
      <c r="G1792" s="11">
        <v>4845432.3100000005</v>
      </c>
      <c r="H1792" s="11">
        <v>467349.98</v>
      </c>
      <c r="I1792" s="11">
        <v>892998.64</v>
      </c>
      <c r="J1792" s="11">
        <v>1378682.35</v>
      </c>
      <c r="K1792" s="11">
        <v>1758703.65</v>
      </c>
      <c r="L1792" s="11">
        <v>3022287.87</v>
      </c>
      <c r="M1792" s="11">
        <v>3352894.7800000003</v>
      </c>
      <c r="N1792" s="11">
        <v>3895739.3</v>
      </c>
      <c r="O1792" s="11">
        <v>4320537.92</v>
      </c>
      <c r="P1792" s="11">
        <v>4580170.38</v>
      </c>
      <c r="Q1792" s="11">
        <v>4990439.63</v>
      </c>
      <c r="R1792" s="11">
        <v>5298029.2</v>
      </c>
      <c r="S1792" s="11">
        <v>6100955.0199999996</v>
      </c>
      <c r="T1792" s="6">
        <f t="shared" si="51"/>
        <v>3285918.9470833335</v>
      </c>
    </row>
    <row r="1793" spans="2:20" hidden="1" x14ac:dyDescent="0.2">
      <c r="B1793" t="s">
        <v>1999</v>
      </c>
      <c r="C1793" t="s">
        <v>7</v>
      </c>
      <c r="D1793" t="s">
        <v>4</v>
      </c>
      <c r="E1793" t="s">
        <v>2000</v>
      </c>
      <c r="F1793" t="s">
        <v>4262</v>
      </c>
      <c r="G1793" s="11">
        <v>584214.07000000007</v>
      </c>
      <c r="H1793" s="11">
        <v>77811.47</v>
      </c>
      <c r="I1793" s="11">
        <v>103940.27</v>
      </c>
      <c r="J1793" s="11">
        <v>145290.46</v>
      </c>
      <c r="K1793" s="11">
        <v>216926.33000000002</v>
      </c>
      <c r="L1793" s="11">
        <v>452276.82</v>
      </c>
      <c r="M1793" s="11">
        <v>684921.38</v>
      </c>
      <c r="N1793" s="11">
        <v>783060.23</v>
      </c>
      <c r="O1793" s="11">
        <v>901758.58000000007</v>
      </c>
      <c r="P1793" s="11">
        <v>1040632.43</v>
      </c>
      <c r="Q1793" s="11">
        <v>1069849.0900000001</v>
      </c>
      <c r="R1793" s="11">
        <v>1115230.01</v>
      </c>
      <c r="S1793" s="11">
        <v>1172746.95</v>
      </c>
      <c r="T1793" s="6">
        <f t="shared" si="51"/>
        <v>622514.79833333322</v>
      </c>
    </row>
    <row r="1794" spans="2:20" hidden="1" x14ac:dyDescent="0.2">
      <c r="B1794" t="s">
        <v>2001</v>
      </c>
      <c r="C1794" t="s">
        <v>7</v>
      </c>
      <c r="D1794" t="s">
        <v>4</v>
      </c>
      <c r="E1794" t="s">
        <v>2002</v>
      </c>
      <c r="F1794" t="s">
        <v>4263</v>
      </c>
      <c r="G1794" s="11">
        <v>565140.72</v>
      </c>
      <c r="H1794" s="11">
        <v>50751.51</v>
      </c>
      <c r="I1794" s="11">
        <v>103187.23</v>
      </c>
      <c r="J1794" s="11">
        <v>185038.26</v>
      </c>
      <c r="K1794" s="11">
        <v>239359.89</v>
      </c>
      <c r="L1794" s="11">
        <v>416997.43</v>
      </c>
      <c r="M1794" s="11">
        <v>424384.34</v>
      </c>
      <c r="N1794" s="11">
        <v>464218.04000000004</v>
      </c>
      <c r="O1794" s="11">
        <v>535566.12</v>
      </c>
      <c r="P1794" s="11">
        <v>595599.28</v>
      </c>
      <c r="Q1794" s="11">
        <v>645481.25</v>
      </c>
      <c r="R1794" s="11">
        <v>697040.03</v>
      </c>
      <c r="S1794" s="11">
        <v>799353.92</v>
      </c>
      <c r="T1794" s="6">
        <f t="shared" si="51"/>
        <v>419989.22500000009</v>
      </c>
    </row>
    <row r="1795" spans="2:20" hidden="1" x14ac:dyDescent="0.2">
      <c r="B1795" t="s">
        <v>2003</v>
      </c>
      <c r="C1795" t="s">
        <v>7</v>
      </c>
      <c r="D1795" t="s">
        <v>4</v>
      </c>
      <c r="E1795" t="s">
        <v>2004</v>
      </c>
      <c r="F1795" t="s">
        <v>4264</v>
      </c>
      <c r="G1795" s="11">
        <v>2403166.37</v>
      </c>
      <c r="H1795" s="11">
        <v>146323.13</v>
      </c>
      <c r="I1795" s="11">
        <v>302108.28000000003</v>
      </c>
      <c r="J1795" s="11">
        <v>413252.21</v>
      </c>
      <c r="K1795" s="11">
        <v>549487.9</v>
      </c>
      <c r="L1795" s="11">
        <v>719186.24</v>
      </c>
      <c r="M1795" s="11">
        <v>865627.58000000007</v>
      </c>
      <c r="N1795" s="11">
        <v>1003299.45</v>
      </c>
      <c r="O1795" s="11">
        <v>1164013.44</v>
      </c>
      <c r="P1795" s="11">
        <v>1333096.1400000001</v>
      </c>
      <c r="Q1795" s="11">
        <v>1531147.97</v>
      </c>
      <c r="R1795" s="11">
        <v>1690810.48</v>
      </c>
      <c r="S1795" s="11">
        <v>1908947.8399999999</v>
      </c>
      <c r="T1795" s="6">
        <f t="shared" si="51"/>
        <v>989534.16041666677</v>
      </c>
    </row>
    <row r="1796" spans="2:20" hidden="1" x14ac:dyDescent="0.2">
      <c r="B1796" t="s">
        <v>2005</v>
      </c>
      <c r="C1796" t="s">
        <v>7</v>
      </c>
      <c r="D1796" t="s">
        <v>4</v>
      </c>
      <c r="E1796" t="s">
        <v>2006</v>
      </c>
      <c r="F1796" t="s">
        <v>4265</v>
      </c>
      <c r="G1796" s="11">
        <v>1177037.25</v>
      </c>
      <c r="H1796" s="11">
        <v>92108.37</v>
      </c>
      <c r="I1796" s="11">
        <v>184478.30000000002</v>
      </c>
      <c r="J1796" s="11">
        <v>289678.22000000003</v>
      </c>
      <c r="K1796" s="11">
        <v>378611.49</v>
      </c>
      <c r="L1796" s="11">
        <v>487426.41000000003</v>
      </c>
      <c r="M1796" s="11">
        <v>579881.57000000007</v>
      </c>
      <c r="N1796" s="11">
        <v>698841.23</v>
      </c>
      <c r="O1796" s="11">
        <v>829535.92</v>
      </c>
      <c r="P1796" s="11">
        <v>932330.28</v>
      </c>
      <c r="Q1796" s="11">
        <v>1063746.81</v>
      </c>
      <c r="R1796" s="11">
        <v>1156221.25</v>
      </c>
      <c r="S1796" s="11">
        <v>1303492.23</v>
      </c>
      <c r="T1796" s="6">
        <f t="shared" si="51"/>
        <v>661093.71583333332</v>
      </c>
    </row>
    <row r="1797" spans="2:20" hidden="1" x14ac:dyDescent="0.2">
      <c r="B1797" t="s">
        <v>2007</v>
      </c>
      <c r="C1797" t="s">
        <v>7</v>
      </c>
      <c r="D1797" t="s">
        <v>4</v>
      </c>
      <c r="E1797" t="s">
        <v>2008</v>
      </c>
      <c r="F1797" t="s">
        <v>4266</v>
      </c>
      <c r="G1797" s="11">
        <v>918390.63</v>
      </c>
      <c r="H1797" s="11">
        <v>67074.990000000005</v>
      </c>
      <c r="I1797" s="11">
        <v>123474.93000000001</v>
      </c>
      <c r="J1797" s="11">
        <v>190846.84</v>
      </c>
      <c r="K1797" s="11">
        <v>269745.84999999998</v>
      </c>
      <c r="L1797" s="11">
        <v>343661.03</v>
      </c>
      <c r="M1797" s="11">
        <v>396443.79000000004</v>
      </c>
      <c r="N1797" s="11">
        <v>447232.84</v>
      </c>
      <c r="O1797" s="11">
        <v>522754.2</v>
      </c>
      <c r="P1797" s="11">
        <v>600277.52</v>
      </c>
      <c r="Q1797" s="11">
        <v>687516.08</v>
      </c>
      <c r="R1797" s="11">
        <v>753938.24</v>
      </c>
      <c r="S1797" s="11">
        <v>830141.18</v>
      </c>
      <c r="T1797" s="6">
        <f t="shared" si="51"/>
        <v>439769.35125000007</v>
      </c>
    </row>
    <row r="1798" spans="2:20" hidden="1" x14ac:dyDescent="0.2">
      <c r="B1798" t="s">
        <v>2007</v>
      </c>
      <c r="C1798" t="s">
        <v>7</v>
      </c>
      <c r="D1798" t="s">
        <v>5</v>
      </c>
      <c r="E1798" t="s">
        <v>2008</v>
      </c>
      <c r="F1798" t="s">
        <v>4267</v>
      </c>
      <c r="G1798" s="11">
        <v>636623.99</v>
      </c>
      <c r="H1798" s="11">
        <v>-24909.670000000002</v>
      </c>
      <c r="I1798" s="11">
        <v>7693.9000000000005</v>
      </c>
      <c r="J1798" s="11">
        <v>70347.08</v>
      </c>
      <c r="K1798" s="11">
        <v>132042.01</v>
      </c>
      <c r="L1798" s="11">
        <v>172156.69</v>
      </c>
      <c r="M1798" s="11">
        <v>228144.1</v>
      </c>
      <c r="N1798" s="11">
        <v>303648.49</v>
      </c>
      <c r="O1798" s="11">
        <v>389083.34</v>
      </c>
      <c r="P1798" s="11">
        <v>433470.2</v>
      </c>
      <c r="Q1798" s="11">
        <v>480235.01</v>
      </c>
      <c r="R1798" s="11">
        <v>523477.15</v>
      </c>
      <c r="S1798" s="11">
        <v>714668.82000000007</v>
      </c>
      <c r="T1798" s="6">
        <f t="shared" si="51"/>
        <v>282586.22541666665</v>
      </c>
    </row>
    <row r="1799" spans="2:20" hidden="1" x14ac:dyDescent="0.2">
      <c r="B1799" t="s">
        <v>2007</v>
      </c>
      <c r="C1799" t="s">
        <v>7</v>
      </c>
      <c r="D1799" t="s">
        <v>6</v>
      </c>
      <c r="E1799" t="s">
        <v>2008</v>
      </c>
      <c r="F1799" t="s">
        <v>4268</v>
      </c>
      <c r="G1799" s="11">
        <v>1190508.56</v>
      </c>
      <c r="H1799" s="11">
        <v>-46601.270000000004</v>
      </c>
      <c r="I1799" s="11">
        <v>13654.73</v>
      </c>
      <c r="J1799" s="11">
        <v>129741.7</v>
      </c>
      <c r="K1799" s="11">
        <v>244048.25</v>
      </c>
      <c r="L1799" s="11">
        <v>318259.56</v>
      </c>
      <c r="M1799" s="11">
        <v>421961.78</v>
      </c>
      <c r="N1799" s="11">
        <v>561925.76</v>
      </c>
      <c r="O1799" s="11">
        <v>720340.14</v>
      </c>
      <c r="P1799" s="11">
        <v>802489.01</v>
      </c>
      <c r="Q1799" s="11">
        <v>889056.03</v>
      </c>
      <c r="R1799" s="11">
        <v>969078.07000000007</v>
      </c>
      <c r="S1799" s="11">
        <v>1323984.33</v>
      </c>
      <c r="T1799" s="6">
        <f t="shared" si="51"/>
        <v>523433.35041666677</v>
      </c>
    </row>
    <row r="1800" spans="2:20" hidden="1" x14ac:dyDescent="0.2">
      <c r="B1800" t="s">
        <v>2009</v>
      </c>
      <c r="C1800" t="s">
        <v>7</v>
      </c>
      <c r="D1800" t="s">
        <v>4</v>
      </c>
      <c r="E1800" t="s">
        <v>2010</v>
      </c>
      <c r="F1800" t="s">
        <v>4269</v>
      </c>
      <c r="G1800" s="11">
        <v>2004766.41</v>
      </c>
      <c r="H1800" s="11">
        <v>166669.17000000001</v>
      </c>
      <c r="I1800" s="11">
        <v>333335.84000000003</v>
      </c>
      <c r="J1800" s="11">
        <v>500002.51</v>
      </c>
      <c r="K1800" s="11">
        <v>666669.18000000005</v>
      </c>
      <c r="L1800" s="11">
        <v>833335.85</v>
      </c>
      <c r="M1800" s="11">
        <v>1000002.52</v>
      </c>
      <c r="N1800" s="11">
        <v>1166669.19</v>
      </c>
      <c r="O1800" s="11">
        <v>1333335.8599999999</v>
      </c>
      <c r="P1800" s="11">
        <v>1500002.53</v>
      </c>
      <c r="Q1800" s="11">
        <v>1666669.2000000002</v>
      </c>
      <c r="R1800" s="11">
        <v>1833335.87</v>
      </c>
      <c r="S1800" s="11">
        <v>2000002.54</v>
      </c>
      <c r="T1800" s="6">
        <f t="shared" si="51"/>
        <v>1083534.3495833331</v>
      </c>
    </row>
    <row r="1801" spans="2:20" hidden="1" x14ac:dyDescent="0.2">
      <c r="B1801" t="s">
        <v>2009</v>
      </c>
      <c r="C1801" t="s">
        <v>7</v>
      </c>
      <c r="D1801" t="s">
        <v>5</v>
      </c>
      <c r="E1801" t="s">
        <v>2010</v>
      </c>
      <c r="F1801" t="s">
        <v>4270</v>
      </c>
      <c r="G1801" s="11">
        <v>997129.71</v>
      </c>
      <c r="H1801" s="11">
        <v>90939.26</v>
      </c>
      <c r="I1801" s="11">
        <v>170541.27</v>
      </c>
      <c r="J1801" s="11">
        <v>262251.84999999998</v>
      </c>
      <c r="K1801" s="11">
        <v>330715.2</v>
      </c>
      <c r="L1801" s="11">
        <v>409434.01</v>
      </c>
      <c r="M1801" s="11">
        <v>487402.65</v>
      </c>
      <c r="N1801" s="11">
        <v>536151.11</v>
      </c>
      <c r="O1801" s="11">
        <v>668067.55000000005</v>
      </c>
      <c r="P1801" s="11">
        <v>733473.26</v>
      </c>
      <c r="Q1801" s="11">
        <v>782061.48</v>
      </c>
      <c r="R1801" s="11">
        <v>807599.70000000007</v>
      </c>
      <c r="S1801" s="11">
        <v>844089.78</v>
      </c>
      <c r="T1801" s="6">
        <f t="shared" si="51"/>
        <v>516603.9237499999</v>
      </c>
    </row>
    <row r="1802" spans="2:20" hidden="1" x14ac:dyDescent="0.2">
      <c r="B1802" t="s">
        <v>2009</v>
      </c>
      <c r="C1802" t="s">
        <v>7</v>
      </c>
      <c r="D1802" t="s">
        <v>6</v>
      </c>
      <c r="E1802" t="s">
        <v>2010</v>
      </c>
      <c r="F1802" t="s">
        <v>4271</v>
      </c>
      <c r="G1802" s="11">
        <v>1416741.18</v>
      </c>
      <c r="H1802" s="11">
        <v>131448.13</v>
      </c>
      <c r="I1802" s="11">
        <v>241832.13</v>
      </c>
      <c r="J1802" s="11">
        <v>374713.35000000003</v>
      </c>
      <c r="K1802" s="11">
        <v>464402.17</v>
      </c>
      <c r="L1802" s="11">
        <v>573145.22</v>
      </c>
      <c r="M1802" s="11">
        <v>680494.47</v>
      </c>
      <c r="N1802" s="11">
        <v>733553.82000000007</v>
      </c>
      <c r="O1802" s="11">
        <v>941135.89</v>
      </c>
      <c r="P1802" s="11">
        <v>1048927.5</v>
      </c>
      <c r="Q1802" s="11">
        <v>1139202.45</v>
      </c>
      <c r="R1802" s="11">
        <v>1186651.42</v>
      </c>
      <c r="S1802" s="11">
        <v>1254448.5</v>
      </c>
      <c r="T1802" s="6">
        <f t="shared" si="51"/>
        <v>737591.78250000009</v>
      </c>
    </row>
    <row r="1803" spans="2:20" hidden="1" x14ac:dyDescent="0.2">
      <c r="B1803" t="s">
        <v>2011</v>
      </c>
      <c r="C1803" t="s">
        <v>7</v>
      </c>
      <c r="D1803" t="s">
        <v>4</v>
      </c>
      <c r="E1803" t="s">
        <v>2012</v>
      </c>
      <c r="F1803" t="s">
        <v>4272</v>
      </c>
      <c r="G1803" s="11">
        <v>225</v>
      </c>
      <c r="H1803" s="11">
        <v>0</v>
      </c>
      <c r="I1803" s="11">
        <v>150</v>
      </c>
      <c r="J1803" s="11">
        <v>150</v>
      </c>
      <c r="K1803" s="11">
        <v>150</v>
      </c>
      <c r="L1803" s="11">
        <v>150</v>
      </c>
      <c r="M1803" s="11">
        <v>150</v>
      </c>
      <c r="N1803" s="11">
        <v>150</v>
      </c>
      <c r="O1803" s="11">
        <v>150</v>
      </c>
      <c r="P1803" s="11">
        <v>150</v>
      </c>
      <c r="Q1803" s="11">
        <v>150</v>
      </c>
      <c r="R1803" s="11">
        <v>150</v>
      </c>
      <c r="S1803" s="11">
        <v>150</v>
      </c>
      <c r="T1803" s="6">
        <f t="shared" si="51"/>
        <v>140.625</v>
      </c>
    </row>
    <row r="1804" spans="2:20" hidden="1" x14ac:dyDescent="0.2">
      <c r="B1804" t="s">
        <v>2011</v>
      </c>
      <c r="C1804" t="s">
        <v>7</v>
      </c>
      <c r="D1804" t="s">
        <v>5</v>
      </c>
      <c r="E1804" t="s">
        <v>2012</v>
      </c>
      <c r="F1804" t="s">
        <v>4273</v>
      </c>
      <c r="G1804" s="11">
        <v>110792.18000000001</v>
      </c>
      <c r="H1804" s="11">
        <v>10104.36</v>
      </c>
      <c r="I1804" s="11">
        <v>18949.03</v>
      </c>
      <c r="J1804" s="11">
        <v>29139.100000000002</v>
      </c>
      <c r="K1804" s="11">
        <v>36746.14</v>
      </c>
      <c r="L1804" s="11">
        <v>45492.68</v>
      </c>
      <c r="M1804" s="11">
        <v>54155.86</v>
      </c>
      <c r="N1804" s="11">
        <v>59572.36</v>
      </c>
      <c r="O1804" s="11">
        <v>74229.740000000005</v>
      </c>
      <c r="P1804" s="11">
        <v>81497.05</v>
      </c>
      <c r="Q1804" s="11">
        <v>86895.74</v>
      </c>
      <c r="R1804" s="11">
        <v>89733.32</v>
      </c>
      <c r="S1804" s="11">
        <v>93787.77</v>
      </c>
      <c r="T1804" s="6">
        <f t="shared" si="51"/>
        <v>57400.446249999986</v>
      </c>
    </row>
    <row r="1805" spans="2:20" hidden="1" x14ac:dyDescent="0.2">
      <c r="B1805" t="s">
        <v>2011</v>
      </c>
      <c r="C1805" t="s">
        <v>7</v>
      </c>
      <c r="D1805" t="s">
        <v>6</v>
      </c>
      <c r="E1805" t="s">
        <v>2012</v>
      </c>
      <c r="F1805" t="s">
        <v>4274</v>
      </c>
      <c r="G1805" s="11">
        <v>157415.70000000001</v>
      </c>
      <c r="H1805" s="11">
        <v>14605.35</v>
      </c>
      <c r="I1805" s="11">
        <v>26870.240000000002</v>
      </c>
      <c r="J1805" s="11">
        <v>41634.82</v>
      </c>
      <c r="K1805" s="11">
        <v>51600.25</v>
      </c>
      <c r="L1805" s="11">
        <v>63682.810000000005</v>
      </c>
      <c r="M1805" s="11">
        <v>75610.5</v>
      </c>
      <c r="N1805" s="11">
        <v>81505.98</v>
      </c>
      <c r="O1805" s="11">
        <v>104570.65000000001</v>
      </c>
      <c r="P1805" s="11">
        <v>116547.5</v>
      </c>
      <c r="Q1805" s="11">
        <v>126578.05</v>
      </c>
      <c r="R1805" s="11">
        <v>131850.16</v>
      </c>
      <c r="S1805" s="11">
        <v>139383.17000000001</v>
      </c>
      <c r="T1805" s="6">
        <f t="shared" si="51"/>
        <v>81954.645416666681</v>
      </c>
    </row>
    <row r="1806" spans="2:20" hidden="1" x14ac:dyDescent="0.2">
      <c r="B1806" t="s">
        <v>2013</v>
      </c>
      <c r="C1806" t="s">
        <v>7</v>
      </c>
      <c r="D1806" t="s">
        <v>4</v>
      </c>
      <c r="E1806" t="s">
        <v>2014</v>
      </c>
      <c r="F1806" t="s">
        <v>4275</v>
      </c>
      <c r="G1806" s="11">
        <v>6299335.6299999999</v>
      </c>
      <c r="H1806" s="11">
        <v>567826.72</v>
      </c>
      <c r="I1806" s="11">
        <v>1069890.8600000001</v>
      </c>
      <c r="J1806" s="11">
        <v>1627599.04</v>
      </c>
      <c r="K1806" s="11">
        <v>2168583.87</v>
      </c>
      <c r="L1806" s="11">
        <v>2746156.01</v>
      </c>
      <c r="M1806" s="11">
        <v>3240511.7</v>
      </c>
      <c r="N1806" s="11">
        <v>3829264.4699999997</v>
      </c>
      <c r="O1806" s="11">
        <v>4421667.54</v>
      </c>
      <c r="P1806" s="11">
        <v>5032313.75</v>
      </c>
      <c r="Q1806" s="11">
        <v>5587759.7599999998</v>
      </c>
      <c r="R1806" s="11">
        <v>6121799.5199999996</v>
      </c>
      <c r="S1806" s="11">
        <v>6644506.3899999997</v>
      </c>
      <c r="T1806" s="6">
        <f t="shared" si="51"/>
        <v>3573774.5208333326</v>
      </c>
    </row>
    <row r="1807" spans="2:20" hidden="1" x14ac:dyDescent="0.2">
      <c r="B1807" t="s">
        <v>2015</v>
      </c>
      <c r="C1807" t="s">
        <v>7</v>
      </c>
      <c r="D1807" t="s">
        <v>4</v>
      </c>
      <c r="E1807" t="s">
        <v>2016</v>
      </c>
      <c r="F1807" t="s">
        <v>4276</v>
      </c>
      <c r="G1807" s="11">
        <v>620314.45000000007</v>
      </c>
      <c r="H1807" s="11">
        <v>24338.29</v>
      </c>
      <c r="I1807" s="11">
        <v>90542.75</v>
      </c>
      <c r="J1807" s="11">
        <v>138297.84</v>
      </c>
      <c r="K1807" s="11">
        <v>179062.49</v>
      </c>
      <c r="L1807" s="11">
        <v>230444.89</v>
      </c>
      <c r="M1807" s="11">
        <v>267492.78999999998</v>
      </c>
      <c r="N1807" s="11">
        <v>363909.57</v>
      </c>
      <c r="O1807" s="11">
        <v>417269.93</v>
      </c>
      <c r="P1807" s="11">
        <v>484724.54000000004</v>
      </c>
      <c r="Q1807" s="11">
        <v>550480.57000000007</v>
      </c>
      <c r="R1807" s="11">
        <v>605853.36</v>
      </c>
      <c r="S1807" s="11">
        <v>716024.27</v>
      </c>
      <c r="T1807" s="6">
        <f t="shared" si="51"/>
        <v>335048.86499999999</v>
      </c>
    </row>
    <row r="1808" spans="2:20" hidden="1" x14ac:dyDescent="0.2">
      <c r="B1808" t="s">
        <v>2017</v>
      </c>
      <c r="C1808" t="s">
        <v>7</v>
      </c>
      <c r="D1808" t="s">
        <v>4</v>
      </c>
      <c r="E1808" t="s">
        <v>2018</v>
      </c>
      <c r="F1808" t="s">
        <v>4277</v>
      </c>
      <c r="G1808" s="11">
        <v>1294081.3900000001</v>
      </c>
      <c r="H1808" s="11">
        <v>100873.08</v>
      </c>
      <c r="I1808" s="11">
        <v>201746.16</v>
      </c>
      <c r="J1808" s="11">
        <v>302619.24</v>
      </c>
      <c r="K1808" s="11">
        <v>420701.74</v>
      </c>
      <c r="L1808" s="11">
        <v>556069.37</v>
      </c>
      <c r="M1808" s="11">
        <v>656942.45000000007</v>
      </c>
      <c r="N1808" s="11">
        <v>757815.53</v>
      </c>
      <c r="O1808" s="11">
        <v>858688.61</v>
      </c>
      <c r="P1808" s="11">
        <v>959561.69000000006</v>
      </c>
      <c r="Q1808" s="11">
        <v>1060434.77</v>
      </c>
      <c r="R1808" s="11">
        <v>1161307.8500000001</v>
      </c>
      <c r="S1808" s="11">
        <v>1262180.97</v>
      </c>
      <c r="T1808" s="6">
        <f t="shared" si="51"/>
        <v>692907.63916666666</v>
      </c>
    </row>
    <row r="1809" spans="2:20" hidden="1" x14ac:dyDescent="0.2">
      <c r="B1809" t="s">
        <v>2017</v>
      </c>
      <c r="C1809" t="s">
        <v>7</v>
      </c>
      <c r="D1809" t="s">
        <v>5</v>
      </c>
      <c r="E1809" t="s">
        <v>2018</v>
      </c>
      <c r="F1809" t="s">
        <v>4278</v>
      </c>
      <c r="G1809" s="11">
        <v>0</v>
      </c>
      <c r="H1809" s="11">
        <v>0</v>
      </c>
      <c r="I1809" s="11">
        <v>0</v>
      </c>
      <c r="J1809" s="11">
        <v>0</v>
      </c>
      <c r="K1809" s="11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  <c r="S1809" s="11">
        <v>0</v>
      </c>
      <c r="T1809" s="6">
        <f t="shared" si="51"/>
        <v>0</v>
      </c>
    </row>
    <row r="1810" spans="2:20" hidden="1" x14ac:dyDescent="0.2">
      <c r="B1810" t="s">
        <v>2017</v>
      </c>
      <c r="C1810" t="s">
        <v>7</v>
      </c>
      <c r="D1810" t="s">
        <v>6</v>
      </c>
      <c r="E1810" t="s">
        <v>2018</v>
      </c>
      <c r="F1810" t="s">
        <v>4279</v>
      </c>
      <c r="G1810" s="11">
        <v>0</v>
      </c>
      <c r="H1810" s="11">
        <v>0</v>
      </c>
      <c r="I1810" s="11">
        <v>0</v>
      </c>
      <c r="J1810" s="11">
        <v>0</v>
      </c>
      <c r="K1810" s="11">
        <v>0</v>
      </c>
      <c r="L1810" s="11">
        <v>0</v>
      </c>
      <c r="M1810" s="11">
        <v>0</v>
      </c>
      <c r="N1810" s="11">
        <v>0</v>
      </c>
      <c r="O1810" s="11">
        <v>0</v>
      </c>
      <c r="P1810" s="11">
        <v>0</v>
      </c>
      <c r="Q1810" s="11">
        <v>0</v>
      </c>
      <c r="R1810" s="11">
        <v>0</v>
      </c>
      <c r="S1810" s="11">
        <v>0</v>
      </c>
      <c r="T1810" s="6">
        <f t="shared" si="51"/>
        <v>0</v>
      </c>
    </row>
    <row r="1811" spans="2:20" hidden="1" x14ac:dyDescent="0.2">
      <c r="B1811" t="s">
        <v>2019</v>
      </c>
      <c r="C1811" t="s">
        <v>7</v>
      </c>
      <c r="D1811" t="s">
        <v>5</v>
      </c>
      <c r="E1811" t="s">
        <v>2020</v>
      </c>
      <c r="F1811" t="s">
        <v>4280</v>
      </c>
      <c r="G1811" s="11">
        <v>1917653.88</v>
      </c>
      <c r="H1811" s="11">
        <v>164476.92000000001</v>
      </c>
      <c r="I1811" s="11">
        <v>327108.91000000003</v>
      </c>
      <c r="J1811" s="11">
        <v>489740.9</v>
      </c>
      <c r="K1811" s="11">
        <v>652372.89</v>
      </c>
      <c r="L1811" s="11">
        <v>815004.88</v>
      </c>
      <c r="M1811" s="11">
        <v>977636.87</v>
      </c>
      <c r="N1811" s="11">
        <v>1140268.8600000001</v>
      </c>
      <c r="O1811" s="11">
        <v>1302900.8500000001</v>
      </c>
      <c r="P1811" s="11">
        <v>1465532.84</v>
      </c>
      <c r="Q1811" s="11">
        <v>1628164.83</v>
      </c>
      <c r="R1811" s="11">
        <v>1790796.82</v>
      </c>
      <c r="S1811" s="11">
        <v>1953428.81</v>
      </c>
      <c r="T1811" s="6">
        <f t="shared" si="51"/>
        <v>1057462.2429166667</v>
      </c>
    </row>
    <row r="1812" spans="2:20" hidden="1" x14ac:dyDescent="0.2">
      <c r="B1812" t="s">
        <v>2019</v>
      </c>
      <c r="C1812" t="s">
        <v>7</v>
      </c>
      <c r="D1812" t="s">
        <v>6</v>
      </c>
      <c r="E1812" t="s">
        <v>2020</v>
      </c>
      <c r="F1812" t="s">
        <v>4281</v>
      </c>
      <c r="G1812" s="11">
        <v>3598862.12</v>
      </c>
      <c r="H1812" s="11">
        <v>306132.75</v>
      </c>
      <c r="I1812" s="11">
        <v>608837.70000000007</v>
      </c>
      <c r="J1812" s="11">
        <v>911542.65</v>
      </c>
      <c r="K1812" s="11">
        <v>1214247.6000000001</v>
      </c>
      <c r="L1812" s="11">
        <v>1516952.55</v>
      </c>
      <c r="M1812" s="11">
        <v>1819657.5</v>
      </c>
      <c r="N1812" s="11">
        <v>2122362.4500000002</v>
      </c>
      <c r="O1812" s="11">
        <v>2425067.4</v>
      </c>
      <c r="P1812" s="11">
        <v>2727772.35</v>
      </c>
      <c r="Q1812" s="11">
        <v>3030477.3</v>
      </c>
      <c r="R1812" s="11">
        <v>3333182.25</v>
      </c>
      <c r="S1812" s="11">
        <v>3635887.19</v>
      </c>
      <c r="T1812" s="6">
        <f t="shared" si="51"/>
        <v>1969467.2629166667</v>
      </c>
    </row>
    <row r="1813" spans="2:20" hidden="1" x14ac:dyDescent="0.2">
      <c r="B1813" t="s">
        <v>2021</v>
      </c>
      <c r="C1813" t="s">
        <v>7</v>
      </c>
      <c r="D1813" t="s">
        <v>4</v>
      </c>
      <c r="E1813" t="s">
        <v>2022</v>
      </c>
      <c r="F1813" t="s">
        <v>4282</v>
      </c>
      <c r="G1813" s="11">
        <v>583198.24</v>
      </c>
      <c r="H1813" s="11">
        <v>34797.85</v>
      </c>
      <c r="I1813" s="11">
        <v>94133.47</v>
      </c>
      <c r="J1813" s="11">
        <v>136645.91</v>
      </c>
      <c r="K1813" s="11">
        <v>182078.63</v>
      </c>
      <c r="L1813" s="11">
        <v>229689.52000000002</v>
      </c>
      <c r="M1813" s="11">
        <v>263282.58</v>
      </c>
      <c r="N1813" s="11">
        <v>309293.44</v>
      </c>
      <c r="O1813" s="11">
        <v>348101.89</v>
      </c>
      <c r="P1813" s="11">
        <v>394416.10000000003</v>
      </c>
      <c r="Q1813" s="11">
        <v>475119.38</v>
      </c>
      <c r="R1813" s="11">
        <v>515357.65</v>
      </c>
      <c r="S1813" s="11">
        <v>549212.99</v>
      </c>
      <c r="T1813" s="6">
        <f t="shared" si="51"/>
        <v>295760.16958333337</v>
      </c>
    </row>
    <row r="1814" spans="2:20" hidden="1" x14ac:dyDescent="0.2">
      <c r="B1814" t="s">
        <v>2023</v>
      </c>
      <c r="C1814" t="s">
        <v>7</v>
      </c>
      <c r="D1814" t="s">
        <v>4</v>
      </c>
      <c r="E1814" t="s">
        <v>2024</v>
      </c>
      <c r="F1814" t="s">
        <v>4283</v>
      </c>
      <c r="G1814" s="11">
        <v>606144.73</v>
      </c>
      <c r="H1814" s="11">
        <v>39379.33</v>
      </c>
      <c r="I1814" s="11">
        <v>82080</v>
      </c>
      <c r="J1814" s="11">
        <v>107087.90000000001</v>
      </c>
      <c r="K1814" s="11">
        <v>139156.24</v>
      </c>
      <c r="L1814" s="11">
        <v>166939.01999999999</v>
      </c>
      <c r="M1814" s="11">
        <v>175803.31</v>
      </c>
      <c r="N1814" s="11">
        <v>218715.38</v>
      </c>
      <c r="O1814" s="11">
        <v>385646.91000000003</v>
      </c>
      <c r="P1814" s="11">
        <v>478544.16000000003</v>
      </c>
      <c r="Q1814" s="11">
        <v>786892.58000000007</v>
      </c>
      <c r="R1814" s="11">
        <v>951799.19000000006</v>
      </c>
      <c r="S1814" s="11">
        <v>979940.53</v>
      </c>
      <c r="T1814" s="6">
        <f t="shared" si="51"/>
        <v>360423.88750000001</v>
      </c>
    </row>
    <row r="1815" spans="2:20" hidden="1" x14ac:dyDescent="0.2">
      <c r="B1815" t="s">
        <v>2025</v>
      </c>
      <c r="C1815" t="s">
        <v>7</v>
      </c>
      <c r="D1815" t="s">
        <v>4</v>
      </c>
      <c r="E1815" t="s">
        <v>2026</v>
      </c>
      <c r="F1815" t="s">
        <v>4284</v>
      </c>
      <c r="G1815" s="11">
        <v>1355753.74</v>
      </c>
      <c r="H1815" s="11">
        <v>34442.699999999997</v>
      </c>
      <c r="I1815" s="11">
        <v>50864.700000000004</v>
      </c>
      <c r="J1815" s="11">
        <v>66172.320000000007</v>
      </c>
      <c r="K1815" s="11">
        <v>122783.8</v>
      </c>
      <c r="L1815" s="11">
        <v>163331</v>
      </c>
      <c r="M1815" s="11">
        <v>186037.03</v>
      </c>
      <c r="N1815" s="11">
        <v>216735.67</v>
      </c>
      <c r="O1815" s="11">
        <v>320330.38</v>
      </c>
      <c r="P1815" s="11">
        <v>1019346.8</v>
      </c>
      <c r="Q1815" s="11">
        <v>1292484.1299999999</v>
      </c>
      <c r="R1815" s="11">
        <v>1567594.15</v>
      </c>
      <c r="S1815" s="11">
        <v>1781796.27</v>
      </c>
      <c r="T1815" s="6">
        <f t="shared" si="51"/>
        <v>550741.47375</v>
      </c>
    </row>
    <row r="1816" spans="2:20" hidden="1" x14ac:dyDescent="0.2">
      <c r="B1816" t="s">
        <v>2027</v>
      </c>
      <c r="C1816" t="s">
        <v>7</v>
      </c>
      <c r="D1816" t="s">
        <v>4</v>
      </c>
      <c r="E1816" t="s">
        <v>2028</v>
      </c>
      <c r="F1816" t="s">
        <v>4285</v>
      </c>
      <c r="G1816" s="11">
        <v>2804742.5700000003</v>
      </c>
      <c r="H1816" s="11">
        <v>200881.61000000002</v>
      </c>
      <c r="I1816" s="11">
        <v>548677.42000000004</v>
      </c>
      <c r="J1816" s="11">
        <v>983917.86</v>
      </c>
      <c r="K1816" s="11">
        <v>1299654.02</v>
      </c>
      <c r="L1816" s="11">
        <v>1437991.93</v>
      </c>
      <c r="M1816" s="11">
        <v>1824864.17</v>
      </c>
      <c r="N1816" s="11">
        <v>2560565.81</v>
      </c>
      <c r="O1816" s="11">
        <v>2836860.27</v>
      </c>
      <c r="P1816" s="11">
        <v>3066309.54</v>
      </c>
      <c r="Q1816" s="11">
        <v>3477738.07</v>
      </c>
      <c r="R1816" s="11">
        <v>3752298.3</v>
      </c>
      <c r="S1816" s="11">
        <v>4157781.24</v>
      </c>
      <c r="T1816" s="6">
        <f t="shared" si="51"/>
        <v>2122585.0754166669</v>
      </c>
    </row>
    <row r="1817" spans="2:20" hidden="1" x14ac:dyDescent="0.2">
      <c r="B1817" t="s">
        <v>2029</v>
      </c>
      <c r="C1817" t="s">
        <v>7</v>
      </c>
      <c r="D1817" t="s">
        <v>4</v>
      </c>
      <c r="E1817" t="s">
        <v>2030</v>
      </c>
      <c r="F1817" t="s">
        <v>4286</v>
      </c>
      <c r="G1817" s="11">
        <v>484240.93</v>
      </c>
      <c r="H1817" s="11">
        <v>22882.28</v>
      </c>
      <c r="I1817" s="11">
        <v>54343.700000000004</v>
      </c>
      <c r="J1817" s="11">
        <v>81083.39</v>
      </c>
      <c r="K1817" s="11">
        <v>133705.20000000001</v>
      </c>
      <c r="L1817" s="11">
        <v>180797.81</v>
      </c>
      <c r="M1817" s="11">
        <v>219075.81</v>
      </c>
      <c r="N1817" s="11">
        <v>265391.89</v>
      </c>
      <c r="O1817" s="11">
        <v>335731.19</v>
      </c>
      <c r="P1817" s="11">
        <v>410029.95</v>
      </c>
      <c r="Q1817" s="11">
        <v>455800.16000000003</v>
      </c>
      <c r="R1817" s="11">
        <v>487148.10000000003</v>
      </c>
      <c r="S1817" s="11">
        <v>575622.25</v>
      </c>
      <c r="T1817" s="6">
        <f t="shared" si="51"/>
        <v>264660.08916666667</v>
      </c>
    </row>
    <row r="1818" spans="2:20" hidden="1" x14ac:dyDescent="0.2">
      <c r="B1818" t="s">
        <v>2031</v>
      </c>
      <c r="C1818" t="s">
        <v>7</v>
      </c>
      <c r="D1818" t="s">
        <v>4</v>
      </c>
      <c r="E1818" t="s">
        <v>2032</v>
      </c>
      <c r="F1818" t="s">
        <v>4287</v>
      </c>
      <c r="G1818" s="11">
        <v>1020.25</v>
      </c>
      <c r="H1818" s="11">
        <v>0</v>
      </c>
      <c r="I1818" s="11">
        <v>0</v>
      </c>
      <c r="J1818" s="11">
        <v>2546.84</v>
      </c>
      <c r="K1818" s="11">
        <v>2546.84</v>
      </c>
      <c r="L1818" s="11">
        <v>2546.84</v>
      </c>
      <c r="M1818" s="11">
        <v>2546.84</v>
      </c>
      <c r="N1818" s="11">
        <v>2546.84</v>
      </c>
      <c r="O1818" s="11">
        <v>2546.84</v>
      </c>
      <c r="P1818" s="11">
        <v>2546.84</v>
      </c>
      <c r="Q1818" s="11">
        <v>2546.84</v>
      </c>
      <c r="R1818" s="11">
        <v>2546.84</v>
      </c>
      <c r="S1818" s="11">
        <v>2546.84</v>
      </c>
      <c r="T1818" s="6">
        <f t="shared" si="51"/>
        <v>2058.7587500000004</v>
      </c>
    </row>
    <row r="1819" spans="2:20" hidden="1" x14ac:dyDescent="0.2">
      <c r="B1819" t="s">
        <v>2033</v>
      </c>
      <c r="C1819" t="s">
        <v>7</v>
      </c>
      <c r="D1819" t="s">
        <v>4</v>
      </c>
      <c r="E1819" t="s">
        <v>2034</v>
      </c>
      <c r="F1819" t="s">
        <v>4288</v>
      </c>
      <c r="G1819" s="11">
        <v>1289906.19</v>
      </c>
      <c r="H1819" s="11">
        <v>16926.48</v>
      </c>
      <c r="I1819" s="11">
        <v>77742.559999999998</v>
      </c>
      <c r="J1819" s="11">
        <v>184074.29</v>
      </c>
      <c r="K1819" s="11">
        <v>305523.22000000003</v>
      </c>
      <c r="L1819" s="11">
        <v>437548.87</v>
      </c>
      <c r="M1819" s="11">
        <v>520715.27</v>
      </c>
      <c r="N1819" s="11">
        <v>658087.5</v>
      </c>
      <c r="O1819" s="11">
        <v>751049.61</v>
      </c>
      <c r="P1819" s="11">
        <v>900191.12</v>
      </c>
      <c r="Q1819" s="11">
        <v>1104729.8500000001</v>
      </c>
      <c r="R1819" s="11">
        <v>1234569.29</v>
      </c>
      <c r="S1819" s="11">
        <v>1394572.85</v>
      </c>
      <c r="T1819" s="6">
        <f t="shared" si="51"/>
        <v>627783.13166666671</v>
      </c>
    </row>
    <row r="1820" spans="2:20" hidden="1" x14ac:dyDescent="0.2">
      <c r="B1820" t="s">
        <v>2035</v>
      </c>
      <c r="C1820" t="s">
        <v>7</v>
      </c>
      <c r="D1820" t="s">
        <v>4</v>
      </c>
      <c r="E1820" t="s">
        <v>2036</v>
      </c>
      <c r="F1820" t="s">
        <v>4289</v>
      </c>
      <c r="G1820" s="11">
        <v>0</v>
      </c>
      <c r="H1820" s="11">
        <v>0</v>
      </c>
      <c r="I1820" s="11">
        <v>0</v>
      </c>
      <c r="J1820" s="11">
        <v>0</v>
      </c>
      <c r="K1820" s="11">
        <v>0</v>
      </c>
      <c r="L1820" s="11">
        <v>0</v>
      </c>
      <c r="M1820" s="11">
        <v>0</v>
      </c>
      <c r="N1820" s="11">
        <v>0</v>
      </c>
      <c r="O1820" s="11">
        <v>0</v>
      </c>
      <c r="P1820" s="11">
        <v>0</v>
      </c>
      <c r="Q1820" s="11">
        <v>0</v>
      </c>
      <c r="R1820" s="11">
        <v>0</v>
      </c>
      <c r="S1820" s="11">
        <v>0</v>
      </c>
      <c r="T1820" s="6">
        <f t="shared" si="51"/>
        <v>0</v>
      </c>
    </row>
    <row r="1821" spans="2:20" hidden="1" x14ac:dyDescent="0.2">
      <c r="B1821" t="s">
        <v>2037</v>
      </c>
      <c r="C1821" t="s">
        <v>7</v>
      </c>
      <c r="D1821" t="s">
        <v>4</v>
      </c>
      <c r="E1821" t="s">
        <v>2038</v>
      </c>
      <c r="F1821" t="s">
        <v>4290</v>
      </c>
      <c r="G1821" s="11">
        <v>0</v>
      </c>
      <c r="H1821" s="11">
        <v>0</v>
      </c>
      <c r="I1821" s="11">
        <v>0</v>
      </c>
      <c r="J1821" s="11">
        <v>0</v>
      </c>
      <c r="K1821" s="11">
        <v>0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1">
        <v>0</v>
      </c>
      <c r="R1821" s="11">
        <v>0</v>
      </c>
      <c r="S1821" s="11">
        <v>0</v>
      </c>
      <c r="T1821" s="6">
        <f t="shared" si="51"/>
        <v>0</v>
      </c>
    </row>
    <row r="1822" spans="2:20" hidden="1" x14ac:dyDescent="0.2">
      <c r="B1822" t="s">
        <v>2039</v>
      </c>
      <c r="C1822" t="s">
        <v>7</v>
      </c>
      <c r="D1822" t="s">
        <v>4</v>
      </c>
      <c r="E1822" t="s">
        <v>2040</v>
      </c>
      <c r="F1822" t="s">
        <v>4291</v>
      </c>
      <c r="G1822" s="11">
        <v>33050.01</v>
      </c>
      <c r="H1822" s="11">
        <v>14889.78</v>
      </c>
      <c r="I1822" s="11">
        <v>14889.95</v>
      </c>
      <c r="J1822" s="11">
        <v>22696.240000000002</v>
      </c>
      <c r="K1822" s="11">
        <v>25072.54</v>
      </c>
      <c r="L1822" s="11">
        <v>26867.600000000002</v>
      </c>
      <c r="M1822" s="11">
        <v>26833.11</v>
      </c>
      <c r="N1822" s="11">
        <v>64706.39</v>
      </c>
      <c r="O1822" s="11">
        <v>122462.40000000001</v>
      </c>
      <c r="P1822" s="11">
        <v>170867.49</v>
      </c>
      <c r="Q1822" s="11">
        <v>197847.67</v>
      </c>
      <c r="R1822" s="11">
        <v>250994.5</v>
      </c>
      <c r="S1822" s="11">
        <v>282781.93</v>
      </c>
      <c r="T1822" s="6">
        <f t="shared" si="51"/>
        <v>91336.970000000016</v>
      </c>
    </row>
    <row r="1823" spans="2:20" hidden="1" x14ac:dyDescent="0.2">
      <c r="B1823" t="s">
        <v>2041</v>
      </c>
      <c r="C1823" t="s">
        <v>7</v>
      </c>
      <c r="D1823" t="s">
        <v>4</v>
      </c>
      <c r="E1823" t="s">
        <v>2042</v>
      </c>
      <c r="F1823" t="s">
        <v>4292</v>
      </c>
      <c r="G1823" s="11">
        <v>7488.3600000000006</v>
      </c>
      <c r="H1823" s="11">
        <v>-14.370000000000001</v>
      </c>
      <c r="I1823" s="11">
        <v>1266.97</v>
      </c>
      <c r="J1823" s="11">
        <v>1302.49</v>
      </c>
      <c r="K1823" s="11">
        <v>5945.04</v>
      </c>
      <c r="L1823" s="11">
        <v>5996.1</v>
      </c>
      <c r="M1823" s="11">
        <v>5882.55</v>
      </c>
      <c r="N1823" s="11">
        <v>6885.1100000000006</v>
      </c>
      <c r="O1823" s="11">
        <v>6892.64</v>
      </c>
      <c r="P1823" s="11">
        <v>6839.02</v>
      </c>
      <c r="Q1823" s="11">
        <v>9582.94</v>
      </c>
      <c r="R1823" s="11">
        <v>9626.23</v>
      </c>
      <c r="S1823" s="11">
        <v>13130.77</v>
      </c>
      <c r="T1823" s="6">
        <f t="shared" si="51"/>
        <v>5876.1904166666673</v>
      </c>
    </row>
    <row r="1824" spans="2:20" hidden="1" x14ac:dyDescent="0.2">
      <c r="B1824" t="s">
        <v>2043</v>
      </c>
      <c r="C1824" t="s">
        <v>7</v>
      </c>
      <c r="D1824" t="s">
        <v>4</v>
      </c>
      <c r="E1824" t="s">
        <v>2044</v>
      </c>
      <c r="F1824" t="s">
        <v>4293</v>
      </c>
      <c r="G1824" s="11">
        <v>154782.89000000001</v>
      </c>
      <c r="H1824" s="11">
        <v>52378.880000000005</v>
      </c>
      <c r="I1824" s="11">
        <v>52359.590000000004</v>
      </c>
      <c r="J1824" s="11">
        <v>98197.97</v>
      </c>
      <c r="K1824" s="11">
        <v>111142.72</v>
      </c>
      <c r="L1824" s="11">
        <v>143787.28</v>
      </c>
      <c r="M1824" s="11">
        <v>176013.95</v>
      </c>
      <c r="N1824" s="11">
        <v>307097.03000000003</v>
      </c>
      <c r="O1824" s="11">
        <v>502694.08</v>
      </c>
      <c r="P1824" s="11">
        <v>624692.71</v>
      </c>
      <c r="Q1824" s="11">
        <v>706098.74</v>
      </c>
      <c r="R1824" s="11">
        <v>832449.91</v>
      </c>
      <c r="S1824" s="11">
        <v>1026804.68</v>
      </c>
      <c r="T1824" s="6">
        <f t="shared" si="51"/>
        <v>349808.88708333339</v>
      </c>
    </row>
    <row r="1825" spans="2:20" hidden="1" x14ac:dyDescent="0.2">
      <c r="B1825" t="s">
        <v>2045</v>
      </c>
      <c r="C1825" t="s">
        <v>7</v>
      </c>
      <c r="D1825" t="s">
        <v>4</v>
      </c>
      <c r="E1825" t="s">
        <v>2046</v>
      </c>
      <c r="F1825" t="s">
        <v>4294</v>
      </c>
      <c r="G1825" s="11">
        <v>0</v>
      </c>
      <c r="H1825" s="11">
        <v>0</v>
      </c>
      <c r="I1825" s="11">
        <v>0</v>
      </c>
      <c r="J1825" s="11">
        <v>0</v>
      </c>
      <c r="K1825" s="11">
        <v>0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  <c r="S1825" s="11">
        <v>0</v>
      </c>
      <c r="T1825" s="6">
        <f t="shared" si="51"/>
        <v>0</v>
      </c>
    </row>
    <row r="1826" spans="2:20" hidden="1" x14ac:dyDescent="0.2">
      <c r="B1826" t="s">
        <v>2047</v>
      </c>
      <c r="C1826" t="s">
        <v>7</v>
      </c>
      <c r="D1826" t="s">
        <v>4</v>
      </c>
      <c r="E1826" t="s">
        <v>2048</v>
      </c>
      <c r="F1826" t="s">
        <v>4295</v>
      </c>
      <c r="G1826" s="11">
        <v>288573.51</v>
      </c>
      <c r="H1826" s="11">
        <v>74811.320000000007</v>
      </c>
      <c r="I1826" s="11">
        <v>74681.98</v>
      </c>
      <c r="J1826" s="11">
        <v>163331.05000000002</v>
      </c>
      <c r="K1826" s="11">
        <v>173218.08000000002</v>
      </c>
      <c r="L1826" s="11">
        <v>196979.6</v>
      </c>
      <c r="M1826" s="11">
        <v>233954.96</v>
      </c>
      <c r="N1826" s="11">
        <v>489434.21</v>
      </c>
      <c r="O1826" s="11">
        <v>812758.62</v>
      </c>
      <c r="P1826" s="11">
        <v>961539.66</v>
      </c>
      <c r="Q1826" s="11">
        <v>962187.66</v>
      </c>
      <c r="R1826" s="11">
        <v>1021982.52</v>
      </c>
      <c r="S1826" s="11">
        <v>1473796.37</v>
      </c>
      <c r="T1826" s="6">
        <f t="shared" si="51"/>
        <v>503838.71666666673</v>
      </c>
    </row>
    <row r="1827" spans="2:20" hidden="1" x14ac:dyDescent="0.2">
      <c r="B1827" t="s">
        <v>2049</v>
      </c>
      <c r="C1827" t="s">
        <v>7</v>
      </c>
      <c r="D1827" t="s">
        <v>4</v>
      </c>
      <c r="E1827" t="s">
        <v>2050</v>
      </c>
      <c r="F1827" t="s">
        <v>4296</v>
      </c>
      <c r="G1827" s="11">
        <v>32564125.260000002</v>
      </c>
      <c r="H1827" s="11">
        <v>4599424.79</v>
      </c>
      <c r="I1827" s="11">
        <v>8833159.3499999996</v>
      </c>
      <c r="J1827" s="11">
        <v>14041402.439999999</v>
      </c>
      <c r="K1827" s="11">
        <v>16316889.359999999</v>
      </c>
      <c r="L1827" s="11">
        <v>19101861.120000001</v>
      </c>
      <c r="M1827" s="11">
        <v>20710916.210000001</v>
      </c>
      <c r="N1827" s="11">
        <v>24993733.629999999</v>
      </c>
      <c r="O1827" s="11">
        <v>30169529.030000001</v>
      </c>
      <c r="P1827" s="11">
        <v>34894396.859999999</v>
      </c>
      <c r="Q1827" s="11">
        <v>40167698.530000001</v>
      </c>
      <c r="R1827" s="11">
        <v>44822970.240000002</v>
      </c>
      <c r="S1827" s="11">
        <v>51299151.079999998</v>
      </c>
      <c r="T1827" s="6">
        <f t="shared" si="51"/>
        <v>25048634.977500003</v>
      </c>
    </row>
    <row r="1828" spans="2:20" hidden="1" x14ac:dyDescent="0.2">
      <c r="B1828" t="s">
        <v>2051</v>
      </c>
      <c r="C1828" t="s">
        <v>7</v>
      </c>
      <c r="D1828" t="s">
        <v>4</v>
      </c>
      <c r="E1828" t="s">
        <v>2052</v>
      </c>
      <c r="F1828" t="s">
        <v>4297</v>
      </c>
      <c r="G1828" s="11">
        <v>0</v>
      </c>
      <c r="H1828" s="11">
        <v>0</v>
      </c>
      <c r="I1828" s="11">
        <v>0</v>
      </c>
      <c r="J1828" s="11">
        <v>0</v>
      </c>
      <c r="K1828" s="11">
        <v>0</v>
      </c>
      <c r="L1828" s="11">
        <v>0</v>
      </c>
      <c r="M1828" s="11">
        <v>0</v>
      </c>
      <c r="N1828" s="11">
        <v>0</v>
      </c>
      <c r="O1828" s="11">
        <v>0</v>
      </c>
      <c r="P1828" s="11">
        <v>0</v>
      </c>
      <c r="Q1828" s="11">
        <v>0</v>
      </c>
      <c r="R1828" s="11">
        <v>0</v>
      </c>
      <c r="S1828" s="11">
        <v>0</v>
      </c>
      <c r="T1828" s="6">
        <f t="shared" si="51"/>
        <v>0</v>
      </c>
    </row>
    <row r="1829" spans="2:20" hidden="1" x14ac:dyDescent="0.2">
      <c r="B1829" t="s">
        <v>2053</v>
      </c>
      <c r="C1829" t="s">
        <v>7</v>
      </c>
      <c r="D1829" t="s">
        <v>4</v>
      </c>
      <c r="E1829" t="s">
        <v>2054</v>
      </c>
      <c r="F1829" t="s">
        <v>4298</v>
      </c>
      <c r="G1829" s="11">
        <v>0</v>
      </c>
      <c r="H1829" s="11">
        <v>0</v>
      </c>
      <c r="I1829" s="11">
        <v>0</v>
      </c>
      <c r="J1829" s="11">
        <v>0</v>
      </c>
      <c r="K1829" s="11">
        <v>0</v>
      </c>
      <c r="L1829" s="11">
        <v>0</v>
      </c>
      <c r="M1829" s="11">
        <v>0</v>
      </c>
      <c r="N1829" s="11">
        <v>0</v>
      </c>
      <c r="O1829" s="11">
        <v>0</v>
      </c>
      <c r="P1829" s="11">
        <v>0</v>
      </c>
      <c r="Q1829" s="11">
        <v>0</v>
      </c>
      <c r="R1829" s="11">
        <v>0</v>
      </c>
      <c r="S1829" s="11">
        <v>0</v>
      </c>
      <c r="T1829" s="6">
        <f t="shared" si="51"/>
        <v>0</v>
      </c>
    </row>
    <row r="1830" spans="2:20" hidden="1" x14ac:dyDescent="0.2">
      <c r="B1830" t="s">
        <v>2055</v>
      </c>
      <c r="C1830" t="s">
        <v>7</v>
      </c>
      <c r="D1830" t="s">
        <v>4</v>
      </c>
      <c r="E1830" t="s">
        <v>2056</v>
      </c>
      <c r="F1830" t="s">
        <v>4299</v>
      </c>
      <c r="G1830" s="11">
        <v>31006780.489999998</v>
      </c>
      <c r="H1830" s="11">
        <v>4463471.0999999996</v>
      </c>
      <c r="I1830" s="11">
        <v>8764959.1999999993</v>
      </c>
      <c r="J1830" s="11">
        <v>14095976.43</v>
      </c>
      <c r="K1830" s="11">
        <v>16445235.18</v>
      </c>
      <c r="L1830" s="11">
        <v>19566743.829999998</v>
      </c>
      <c r="M1830" s="11">
        <v>21038602.469999999</v>
      </c>
      <c r="N1830" s="11">
        <v>25676410.16</v>
      </c>
      <c r="O1830" s="11">
        <v>31075627.91</v>
      </c>
      <c r="P1830" s="11">
        <v>36550331.710000001</v>
      </c>
      <c r="Q1830" s="11">
        <v>41713070.909999996</v>
      </c>
      <c r="R1830" s="11">
        <v>47479503.119999997</v>
      </c>
      <c r="S1830" s="11">
        <v>56366667.539999999</v>
      </c>
      <c r="T1830" s="6">
        <f t="shared" si="51"/>
        <v>25879721.336250003</v>
      </c>
    </row>
    <row r="1831" spans="2:20" hidden="1" x14ac:dyDescent="0.2">
      <c r="B1831" t="s">
        <v>2057</v>
      </c>
      <c r="C1831" t="s">
        <v>7</v>
      </c>
      <c r="D1831" t="s">
        <v>4</v>
      </c>
      <c r="E1831" t="s">
        <v>2058</v>
      </c>
      <c r="F1831" t="s">
        <v>4300</v>
      </c>
      <c r="G1831" s="11">
        <v>1693500.55</v>
      </c>
      <c r="H1831" s="11">
        <v>390574.06</v>
      </c>
      <c r="I1831" s="11">
        <v>556669.07000000007</v>
      </c>
      <c r="J1831" s="11">
        <v>769269.87</v>
      </c>
      <c r="K1831" s="11">
        <v>742103.56</v>
      </c>
      <c r="L1831" s="11">
        <v>872146</v>
      </c>
      <c r="M1831" s="11">
        <v>1021701.94</v>
      </c>
      <c r="N1831" s="11">
        <v>1214365.96</v>
      </c>
      <c r="O1831" s="11">
        <v>1494048.3900000001</v>
      </c>
      <c r="P1831" s="11">
        <v>1634769.35</v>
      </c>
      <c r="Q1831" s="11">
        <v>1852742.1099999999</v>
      </c>
      <c r="R1831" s="11">
        <v>1967599.29</v>
      </c>
      <c r="S1831" s="11">
        <v>2146858.0699999998</v>
      </c>
      <c r="T1831" s="6">
        <f t="shared" si="51"/>
        <v>1203014.0758333332</v>
      </c>
    </row>
    <row r="1832" spans="2:20" hidden="1" x14ac:dyDescent="0.2">
      <c r="B1832" t="s">
        <v>2059</v>
      </c>
      <c r="C1832" t="s">
        <v>7</v>
      </c>
      <c r="D1832" t="s">
        <v>4</v>
      </c>
      <c r="E1832" t="s">
        <v>2060</v>
      </c>
      <c r="F1832" t="s">
        <v>4301</v>
      </c>
      <c r="G1832" s="11">
        <v>619292.26</v>
      </c>
      <c r="H1832" s="11">
        <v>26428.87</v>
      </c>
      <c r="I1832" s="11">
        <v>85250.95</v>
      </c>
      <c r="J1832" s="11">
        <v>117892.82</v>
      </c>
      <c r="K1832" s="11">
        <v>149565.30000000002</v>
      </c>
      <c r="L1832" s="11">
        <v>184039.27</v>
      </c>
      <c r="M1832" s="11">
        <v>223783.79</v>
      </c>
      <c r="N1832" s="11">
        <v>265113.27</v>
      </c>
      <c r="O1832" s="11">
        <v>310968.47000000003</v>
      </c>
      <c r="P1832" s="11">
        <v>361205.78</v>
      </c>
      <c r="Q1832" s="11">
        <v>398157.2</v>
      </c>
      <c r="R1832" s="11">
        <v>426434.44</v>
      </c>
      <c r="S1832" s="11">
        <v>462952.05</v>
      </c>
      <c r="T1832" s="6">
        <f t="shared" si="51"/>
        <v>257496.85958333337</v>
      </c>
    </row>
    <row r="1833" spans="2:20" hidden="1" x14ac:dyDescent="0.2">
      <c r="B1833" t="s">
        <v>2061</v>
      </c>
      <c r="C1833" t="s">
        <v>7</v>
      </c>
      <c r="D1833" t="s">
        <v>4</v>
      </c>
      <c r="E1833" t="s">
        <v>2062</v>
      </c>
      <c r="F1833" t="s">
        <v>4302</v>
      </c>
      <c r="G1833" s="11">
        <v>50651.89</v>
      </c>
      <c r="H1833" s="11">
        <v>2956.4700000000003</v>
      </c>
      <c r="I1833" s="11">
        <v>137.94</v>
      </c>
      <c r="J1833" s="11">
        <v>-2680.59</v>
      </c>
      <c r="K1833" s="11">
        <v>-8387.1200000000008</v>
      </c>
      <c r="L1833" s="11">
        <v>-11205.65</v>
      </c>
      <c r="M1833" s="11">
        <v>-15179.18</v>
      </c>
      <c r="N1833" s="11">
        <v>-14767.34</v>
      </c>
      <c r="O1833" s="11">
        <v>-15852.87</v>
      </c>
      <c r="P1833" s="11">
        <v>-18671.400000000001</v>
      </c>
      <c r="Q1833" s="11">
        <v>-21489.93</v>
      </c>
      <c r="R1833" s="11">
        <v>-24308.46</v>
      </c>
      <c r="S1833" s="11">
        <v>-27126.99</v>
      </c>
      <c r="T1833" s="6">
        <f t="shared" si="51"/>
        <v>-9807.1400000000012</v>
      </c>
    </row>
    <row r="1834" spans="2:20" hidden="1" x14ac:dyDescent="0.2">
      <c r="B1834" t="s">
        <v>2063</v>
      </c>
      <c r="C1834" t="s">
        <v>7</v>
      </c>
      <c r="D1834" t="s">
        <v>4</v>
      </c>
      <c r="E1834" t="s">
        <v>2062</v>
      </c>
      <c r="F1834" t="s">
        <v>4303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  <c r="N1834" s="11">
        <v>0</v>
      </c>
      <c r="O1834" s="11">
        <v>0</v>
      </c>
      <c r="P1834" s="11">
        <v>0</v>
      </c>
      <c r="Q1834" s="11">
        <v>0</v>
      </c>
      <c r="R1834" s="11">
        <v>0</v>
      </c>
      <c r="S1834" s="11">
        <v>0</v>
      </c>
      <c r="T1834" s="6">
        <f t="shared" si="51"/>
        <v>0</v>
      </c>
    </row>
    <row r="1835" spans="2:20" hidden="1" x14ac:dyDescent="0.2">
      <c r="B1835" t="s">
        <v>2064</v>
      </c>
      <c r="C1835" t="s">
        <v>7</v>
      </c>
      <c r="D1835" t="s">
        <v>4</v>
      </c>
      <c r="E1835" t="s">
        <v>2065</v>
      </c>
      <c r="F1835" t="s">
        <v>4304</v>
      </c>
      <c r="G1835" s="11">
        <v>1867043.1099999999</v>
      </c>
      <c r="H1835" s="11">
        <v>21052.19</v>
      </c>
      <c r="I1835" s="11">
        <v>24268</v>
      </c>
      <c r="J1835" s="11">
        <v>235271.46</v>
      </c>
      <c r="K1835" s="11">
        <v>225071.17</v>
      </c>
      <c r="L1835" s="11">
        <v>247363.66</v>
      </c>
      <c r="M1835" s="11">
        <v>409207.68</v>
      </c>
      <c r="N1835" s="11">
        <v>521236.04000000004</v>
      </c>
      <c r="O1835" s="11">
        <v>449332.05</v>
      </c>
      <c r="P1835" s="11">
        <v>805281.23</v>
      </c>
      <c r="Q1835" s="11">
        <v>808925.84</v>
      </c>
      <c r="R1835" s="11">
        <v>825156.16</v>
      </c>
      <c r="S1835" s="11">
        <v>1080319.4099999999</v>
      </c>
      <c r="T1835" s="6">
        <f t="shared" si="51"/>
        <v>503820.56166666659</v>
      </c>
    </row>
    <row r="1836" spans="2:20" hidden="1" x14ac:dyDescent="0.2">
      <c r="B1836" t="s">
        <v>2066</v>
      </c>
      <c r="C1836" t="s">
        <v>7</v>
      </c>
      <c r="D1836" t="s">
        <v>4</v>
      </c>
      <c r="E1836" t="s">
        <v>2067</v>
      </c>
      <c r="F1836" t="s">
        <v>4305</v>
      </c>
      <c r="G1836" s="11">
        <v>12411.92</v>
      </c>
      <c r="H1836" s="11">
        <v>9485.2100000000009</v>
      </c>
      <c r="I1836" s="11">
        <v>11233.52</v>
      </c>
      <c r="J1836" s="11">
        <v>17304.849999999999</v>
      </c>
      <c r="K1836" s="11">
        <v>20711.5</v>
      </c>
      <c r="L1836" s="11">
        <v>24801.15</v>
      </c>
      <c r="M1836" s="11">
        <v>33137.07</v>
      </c>
      <c r="N1836" s="11">
        <v>33876.050000000003</v>
      </c>
      <c r="O1836" s="11">
        <v>34338.54</v>
      </c>
      <c r="P1836" s="11">
        <v>39084</v>
      </c>
      <c r="Q1836" s="11">
        <v>44663.33</v>
      </c>
      <c r="R1836" s="11">
        <v>49277</v>
      </c>
      <c r="S1836" s="11">
        <v>50978.07</v>
      </c>
      <c r="T1836" s="6">
        <f t="shared" si="51"/>
        <v>29133.934583333335</v>
      </c>
    </row>
    <row r="1837" spans="2:20" hidden="1" x14ac:dyDescent="0.2">
      <c r="B1837" t="s">
        <v>2068</v>
      </c>
      <c r="C1837" t="s">
        <v>7</v>
      </c>
      <c r="D1837" t="s">
        <v>4</v>
      </c>
      <c r="E1837" t="s">
        <v>2069</v>
      </c>
      <c r="F1837" t="s">
        <v>4306</v>
      </c>
      <c r="G1837" s="11">
        <v>7706559.5199999996</v>
      </c>
      <c r="H1837" s="11">
        <v>103822.62</v>
      </c>
      <c r="I1837" s="11">
        <v>177811.91</v>
      </c>
      <c r="J1837" s="11">
        <v>386308.09</v>
      </c>
      <c r="K1837" s="11">
        <v>539635.59</v>
      </c>
      <c r="L1837" s="11">
        <v>644767.53</v>
      </c>
      <c r="M1837" s="11">
        <v>781077.13</v>
      </c>
      <c r="N1837" s="11">
        <v>1012518.34</v>
      </c>
      <c r="O1837" s="11">
        <v>1026502.01</v>
      </c>
      <c r="P1837" s="11">
        <v>1286248.6400000001</v>
      </c>
      <c r="Q1837" s="11">
        <v>1347941.53</v>
      </c>
      <c r="R1837" s="11">
        <v>1551290.33</v>
      </c>
      <c r="S1837" s="11">
        <v>1994695.23</v>
      </c>
      <c r="T1837" s="6">
        <f t="shared" si="51"/>
        <v>1142379.2579166666</v>
      </c>
    </row>
    <row r="1838" spans="2:20" hidden="1" x14ac:dyDescent="0.2">
      <c r="B1838" t="s">
        <v>2070</v>
      </c>
      <c r="C1838" t="s">
        <v>7</v>
      </c>
      <c r="D1838" t="s">
        <v>4</v>
      </c>
      <c r="E1838" t="s">
        <v>2071</v>
      </c>
      <c r="F1838" t="s">
        <v>4307</v>
      </c>
      <c r="G1838" s="11">
        <v>161208.58000000002</v>
      </c>
      <c r="H1838" s="11">
        <v>14631.54</v>
      </c>
      <c r="I1838" s="11">
        <v>32404.02</v>
      </c>
      <c r="J1838" s="11">
        <v>39015.19</v>
      </c>
      <c r="K1838" s="11">
        <v>31035.73</v>
      </c>
      <c r="L1838" s="11">
        <v>55914.61</v>
      </c>
      <c r="M1838" s="11">
        <v>58977.22</v>
      </c>
      <c r="N1838" s="11">
        <v>58085.74</v>
      </c>
      <c r="O1838" s="11">
        <v>91580.479999999996</v>
      </c>
      <c r="P1838" s="11">
        <v>119456.2</v>
      </c>
      <c r="Q1838" s="11">
        <v>155140.84</v>
      </c>
      <c r="R1838" s="11">
        <v>167005.91</v>
      </c>
      <c r="S1838" s="11">
        <v>182723.68</v>
      </c>
      <c r="T1838" s="6">
        <f t="shared" si="51"/>
        <v>82934.467499999999</v>
      </c>
    </row>
    <row r="1839" spans="2:20" hidden="1" x14ac:dyDescent="0.2">
      <c r="B1839" t="s">
        <v>2072</v>
      </c>
      <c r="C1839" t="s">
        <v>7</v>
      </c>
      <c r="D1839" t="s">
        <v>4</v>
      </c>
      <c r="E1839" t="s">
        <v>2073</v>
      </c>
      <c r="F1839" t="s">
        <v>4308</v>
      </c>
      <c r="G1839" s="11">
        <v>134885668.61000001</v>
      </c>
      <c r="H1839" s="11">
        <v>15841409.68</v>
      </c>
      <c r="I1839" s="11">
        <v>31743775.440000001</v>
      </c>
      <c r="J1839" s="11">
        <v>48110516.32</v>
      </c>
      <c r="K1839" s="11">
        <v>63843388.25</v>
      </c>
      <c r="L1839" s="11">
        <v>75117362.629999995</v>
      </c>
      <c r="M1839" s="11">
        <v>85755536.340000004</v>
      </c>
      <c r="N1839" s="11">
        <v>99922773.069999993</v>
      </c>
      <c r="O1839" s="11">
        <v>114004537.59999999</v>
      </c>
      <c r="P1839" s="11">
        <v>127229875.31999999</v>
      </c>
      <c r="Q1839" s="11">
        <v>139657006.59</v>
      </c>
      <c r="R1839" s="11">
        <v>156010621.61000001</v>
      </c>
      <c r="S1839" s="11">
        <v>175954243.53999999</v>
      </c>
      <c r="T1839" s="6">
        <f t="shared" si="51"/>
        <v>92721396.577083334</v>
      </c>
    </row>
    <row r="1840" spans="2:20" hidden="1" x14ac:dyDescent="0.2">
      <c r="B1840" t="s">
        <v>2074</v>
      </c>
      <c r="C1840" t="s">
        <v>7</v>
      </c>
      <c r="D1840" t="s">
        <v>4</v>
      </c>
      <c r="E1840" t="s">
        <v>2075</v>
      </c>
      <c r="F1840" t="s">
        <v>4309</v>
      </c>
      <c r="G1840" s="11">
        <v>41137799.359999999</v>
      </c>
      <c r="H1840" s="11">
        <v>2555650.35</v>
      </c>
      <c r="I1840" s="11">
        <v>4920978.1100000003</v>
      </c>
      <c r="J1840" s="11">
        <v>6338859.2999999998</v>
      </c>
      <c r="K1840" s="11">
        <v>7490733.9400000004</v>
      </c>
      <c r="L1840" s="11">
        <v>8254738.96</v>
      </c>
      <c r="M1840" s="11">
        <v>8783955.4399999995</v>
      </c>
      <c r="N1840" s="11">
        <v>7569965.1799999997</v>
      </c>
      <c r="O1840" s="11">
        <v>8207556.4400000004</v>
      </c>
      <c r="P1840" s="11">
        <v>8259293.8799999999</v>
      </c>
      <c r="Q1840" s="11">
        <v>9176851.75</v>
      </c>
      <c r="R1840" s="11">
        <v>10119079.800000001</v>
      </c>
      <c r="S1840" s="11">
        <v>5151202.32</v>
      </c>
      <c r="T1840" s="6">
        <f t="shared" si="51"/>
        <v>8735180.3324999996</v>
      </c>
    </row>
    <row r="1841" spans="2:20" hidden="1" x14ac:dyDescent="0.2">
      <c r="B1841" t="s">
        <v>2076</v>
      </c>
      <c r="C1841" t="s">
        <v>7</v>
      </c>
      <c r="D1841" t="s">
        <v>4</v>
      </c>
      <c r="E1841" t="s">
        <v>2077</v>
      </c>
      <c r="F1841" t="s">
        <v>4310</v>
      </c>
      <c r="G1841" s="11">
        <v>0</v>
      </c>
      <c r="H1841" s="11">
        <v>0</v>
      </c>
      <c r="I1841" s="11">
        <v>0</v>
      </c>
      <c r="J1841" s="11">
        <v>0</v>
      </c>
      <c r="K1841" s="11">
        <v>0</v>
      </c>
      <c r="L1841" s="11">
        <v>0</v>
      </c>
      <c r="M1841" s="11">
        <v>0</v>
      </c>
      <c r="N1841" s="11">
        <v>0</v>
      </c>
      <c r="O1841" s="11">
        <v>0</v>
      </c>
      <c r="P1841" s="11">
        <v>0</v>
      </c>
      <c r="Q1841" s="11">
        <v>0</v>
      </c>
      <c r="R1841" s="11">
        <v>0</v>
      </c>
      <c r="S1841" s="11">
        <v>0</v>
      </c>
      <c r="T1841" s="6">
        <f t="shared" si="51"/>
        <v>0</v>
      </c>
    </row>
    <row r="1842" spans="2:20" hidden="1" x14ac:dyDescent="0.2">
      <c r="B1842" t="s">
        <v>2078</v>
      </c>
      <c r="C1842" t="s">
        <v>7</v>
      </c>
      <c r="D1842" t="s">
        <v>4</v>
      </c>
      <c r="E1842" t="s">
        <v>1875</v>
      </c>
      <c r="F1842" t="s">
        <v>4311</v>
      </c>
      <c r="G1842" s="11">
        <v>0</v>
      </c>
      <c r="H1842" s="11">
        <v>0</v>
      </c>
      <c r="I1842" s="11">
        <v>0</v>
      </c>
      <c r="J1842" s="11">
        <v>0</v>
      </c>
      <c r="K1842" s="11">
        <v>0</v>
      </c>
      <c r="L1842" s="11">
        <v>0</v>
      </c>
      <c r="M1842" s="11">
        <v>0</v>
      </c>
      <c r="N1842" s="11">
        <v>0</v>
      </c>
      <c r="O1842" s="11">
        <v>0</v>
      </c>
      <c r="P1842" s="11">
        <v>0</v>
      </c>
      <c r="Q1842" s="11">
        <v>0</v>
      </c>
      <c r="R1842" s="11">
        <v>0</v>
      </c>
      <c r="S1842" s="11">
        <v>0</v>
      </c>
      <c r="T1842" s="6">
        <f t="shared" si="51"/>
        <v>0</v>
      </c>
    </row>
    <row r="1843" spans="2:20" hidden="1" x14ac:dyDescent="0.2">
      <c r="B1843" t="s">
        <v>2079</v>
      </c>
      <c r="C1843" t="s">
        <v>7</v>
      </c>
      <c r="D1843" t="s">
        <v>4</v>
      </c>
      <c r="E1843" t="s">
        <v>2080</v>
      </c>
      <c r="F1843" t="s">
        <v>4312</v>
      </c>
      <c r="G1843" s="11">
        <v>18098505.600000001</v>
      </c>
      <c r="H1843" s="11">
        <v>1653450.08</v>
      </c>
      <c r="I1843" s="11">
        <v>3040152.36</v>
      </c>
      <c r="J1843" s="11">
        <v>4575186.16</v>
      </c>
      <c r="K1843" s="11">
        <v>6065926.5199999996</v>
      </c>
      <c r="L1843" s="11">
        <v>7678345.0800000001</v>
      </c>
      <c r="M1843" s="11">
        <v>9188313.5999999996</v>
      </c>
      <c r="N1843" s="11">
        <v>9188313.5999999996</v>
      </c>
      <c r="O1843" s="11">
        <v>9188313.5999999996</v>
      </c>
      <c r="P1843" s="11">
        <v>9188313.5999999996</v>
      </c>
      <c r="Q1843" s="11">
        <v>9188313.5999999996</v>
      </c>
      <c r="R1843" s="11">
        <v>9188313.5999999996</v>
      </c>
      <c r="S1843" s="11">
        <v>9188313.5999999996</v>
      </c>
      <c r="T1843" s="6">
        <f t="shared" si="51"/>
        <v>7648862.6166666672</v>
      </c>
    </row>
    <row r="1844" spans="2:20" hidden="1" x14ac:dyDescent="0.2">
      <c r="B1844" t="s">
        <v>2079</v>
      </c>
      <c r="C1844" t="s">
        <v>7</v>
      </c>
      <c r="D1844" t="s">
        <v>5</v>
      </c>
      <c r="E1844" t="s">
        <v>2080</v>
      </c>
      <c r="F1844" t="s">
        <v>4313</v>
      </c>
      <c r="G1844" s="11">
        <v>0</v>
      </c>
      <c r="H1844" s="11">
        <v>0</v>
      </c>
      <c r="I1844" s="11">
        <v>0</v>
      </c>
      <c r="J1844" s="11">
        <v>0</v>
      </c>
      <c r="K1844" s="11">
        <v>0</v>
      </c>
      <c r="L1844" s="11">
        <v>0</v>
      </c>
      <c r="M1844" s="11">
        <v>0</v>
      </c>
      <c r="N1844" s="11">
        <v>0</v>
      </c>
      <c r="O1844" s="11">
        <v>0</v>
      </c>
      <c r="P1844" s="11">
        <v>0</v>
      </c>
      <c r="Q1844" s="11">
        <v>0</v>
      </c>
      <c r="R1844" s="11">
        <v>0</v>
      </c>
      <c r="S1844" s="11">
        <v>0</v>
      </c>
      <c r="T1844" s="6">
        <f t="shared" ref="T1844:T1907" si="52">(G1844+S1844+SUM(H1844:R1844)*2)/24</f>
        <v>0</v>
      </c>
    </row>
    <row r="1845" spans="2:20" hidden="1" x14ac:dyDescent="0.2">
      <c r="B1845" t="s">
        <v>2081</v>
      </c>
      <c r="C1845" t="s">
        <v>7</v>
      </c>
      <c r="D1845" t="s">
        <v>4</v>
      </c>
      <c r="E1845" t="s">
        <v>2082</v>
      </c>
      <c r="F1845" t="s">
        <v>4314</v>
      </c>
      <c r="G1845" s="11">
        <v>-33558.36</v>
      </c>
      <c r="H1845" s="11">
        <v>-14479.65</v>
      </c>
      <c r="I1845" s="11">
        <v>-64181.94</v>
      </c>
      <c r="J1845" s="11">
        <v>-61344.23</v>
      </c>
      <c r="K1845" s="11">
        <v>-96491.05</v>
      </c>
      <c r="L1845" s="11">
        <v>-138252.26</v>
      </c>
      <c r="M1845" s="11">
        <v>-47242.090000000004</v>
      </c>
      <c r="N1845" s="11">
        <v>-153447.23000000001</v>
      </c>
      <c r="O1845" s="11">
        <v>-173079.42</v>
      </c>
      <c r="P1845" s="11">
        <v>-95717.23</v>
      </c>
      <c r="Q1845" s="11">
        <v>-134580.49</v>
      </c>
      <c r="R1845" s="11">
        <v>-222394.03</v>
      </c>
      <c r="S1845" s="11">
        <v>-364157.53</v>
      </c>
      <c r="T1845" s="6">
        <f t="shared" si="52"/>
        <v>-116672.29708333335</v>
      </c>
    </row>
    <row r="1846" spans="2:20" hidden="1" x14ac:dyDescent="0.2">
      <c r="B1846" t="s">
        <v>2083</v>
      </c>
      <c r="C1846" t="s">
        <v>7</v>
      </c>
      <c r="D1846" t="s">
        <v>4</v>
      </c>
      <c r="E1846" t="s">
        <v>2084</v>
      </c>
      <c r="F1846" t="s">
        <v>4315</v>
      </c>
      <c r="G1846" s="11">
        <v>44642897.299999997</v>
      </c>
      <c r="H1846" s="11">
        <v>1138230</v>
      </c>
      <c r="I1846" s="11">
        <v>3310603.04</v>
      </c>
      <c r="J1846" s="11">
        <v>4746115.04</v>
      </c>
      <c r="K1846" s="11">
        <v>7111105.04</v>
      </c>
      <c r="L1846" s="11">
        <v>9492017.5399999991</v>
      </c>
      <c r="M1846" s="11">
        <v>10641727.140000001</v>
      </c>
      <c r="N1846" s="11">
        <v>11525089.140000001</v>
      </c>
      <c r="O1846" s="11">
        <v>12308585.140000001</v>
      </c>
      <c r="P1846" s="11">
        <v>12898529.640000001</v>
      </c>
      <c r="Q1846" s="11">
        <v>13618327.210000001</v>
      </c>
      <c r="R1846" s="11">
        <v>14248926.210000001</v>
      </c>
      <c r="S1846" s="11">
        <v>15179804.210000001</v>
      </c>
      <c r="T1846" s="6">
        <f t="shared" si="52"/>
        <v>10912550.491250001</v>
      </c>
    </row>
    <row r="1847" spans="2:20" hidden="1" x14ac:dyDescent="0.2">
      <c r="B1847" t="s">
        <v>2085</v>
      </c>
      <c r="C1847" t="s">
        <v>7</v>
      </c>
      <c r="D1847" t="s">
        <v>4</v>
      </c>
      <c r="E1847" t="s">
        <v>2086</v>
      </c>
      <c r="F1847" t="s">
        <v>4316</v>
      </c>
      <c r="G1847" s="11">
        <v>625116.76</v>
      </c>
      <c r="H1847" s="11">
        <v>61878.21</v>
      </c>
      <c r="I1847" s="11">
        <v>114487.07</v>
      </c>
      <c r="J1847" s="11">
        <v>166668.6</v>
      </c>
      <c r="K1847" s="11">
        <v>218414.04</v>
      </c>
      <c r="L1847" s="11">
        <v>269877.15000000002</v>
      </c>
      <c r="M1847" s="11">
        <v>318854.22000000003</v>
      </c>
      <c r="N1847" s="11">
        <v>375146.18</v>
      </c>
      <c r="O1847" s="11">
        <v>426926.81</v>
      </c>
      <c r="P1847" s="11">
        <v>475156.68</v>
      </c>
      <c r="Q1847" s="11">
        <v>525950.71999999997</v>
      </c>
      <c r="R1847" s="11">
        <v>583942.71</v>
      </c>
      <c r="S1847" s="11">
        <v>654511.49</v>
      </c>
      <c r="T1847" s="6">
        <f t="shared" si="52"/>
        <v>348093.04291666666</v>
      </c>
    </row>
    <row r="1848" spans="2:20" hidden="1" x14ac:dyDescent="0.2">
      <c r="B1848" t="s">
        <v>2087</v>
      </c>
      <c r="C1848" t="s">
        <v>7</v>
      </c>
      <c r="D1848" t="s">
        <v>4</v>
      </c>
      <c r="E1848" t="s">
        <v>2088</v>
      </c>
      <c r="F1848" t="s">
        <v>4317</v>
      </c>
      <c r="G1848" s="11">
        <v>0</v>
      </c>
      <c r="H1848" s="11">
        <v>0</v>
      </c>
      <c r="I1848" s="11">
        <v>0</v>
      </c>
      <c r="J1848" s="11">
        <v>0</v>
      </c>
      <c r="K1848" s="11">
        <v>0</v>
      </c>
      <c r="L1848" s="11">
        <v>0</v>
      </c>
      <c r="M1848" s="11">
        <v>0</v>
      </c>
      <c r="N1848" s="11">
        <v>0</v>
      </c>
      <c r="O1848" s="11">
        <v>0</v>
      </c>
      <c r="P1848" s="11">
        <v>0</v>
      </c>
      <c r="Q1848" s="11">
        <v>0</v>
      </c>
      <c r="R1848" s="11">
        <v>0</v>
      </c>
      <c r="S1848" s="11">
        <v>0</v>
      </c>
      <c r="T1848" s="6">
        <f t="shared" si="52"/>
        <v>0</v>
      </c>
    </row>
    <row r="1849" spans="2:20" hidden="1" x14ac:dyDescent="0.2">
      <c r="B1849" t="s">
        <v>2089</v>
      </c>
      <c r="C1849" t="s">
        <v>7</v>
      </c>
      <c r="D1849" t="s">
        <v>4</v>
      </c>
      <c r="E1849" t="s">
        <v>2090</v>
      </c>
      <c r="F1849" t="s">
        <v>4318</v>
      </c>
      <c r="G1849" s="11">
        <v>864536.75</v>
      </c>
      <c r="H1849" s="11">
        <v>104440.71</v>
      </c>
      <c r="I1849" s="11">
        <v>167249.22</v>
      </c>
      <c r="J1849" s="11">
        <v>242307.80000000002</v>
      </c>
      <c r="K1849" s="11">
        <v>311020.7</v>
      </c>
      <c r="L1849" s="11">
        <v>387162.69</v>
      </c>
      <c r="M1849" s="11">
        <v>426878.96</v>
      </c>
      <c r="N1849" s="11">
        <v>508287.43</v>
      </c>
      <c r="O1849" s="11">
        <v>593608.23</v>
      </c>
      <c r="P1849" s="11">
        <v>703008.18</v>
      </c>
      <c r="Q1849" s="11">
        <v>784538.77</v>
      </c>
      <c r="R1849" s="11">
        <v>853065.14</v>
      </c>
      <c r="S1849" s="11">
        <v>965964.62</v>
      </c>
      <c r="T1849" s="6">
        <f t="shared" si="52"/>
        <v>499734.87624999991</v>
      </c>
    </row>
    <row r="1850" spans="2:20" hidden="1" x14ac:dyDescent="0.2">
      <c r="B1850" t="s">
        <v>2091</v>
      </c>
      <c r="C1850" t="s">
        <v>7</v>
      </c>
      <c r="D1850" t="s">
        <v>4</v>
      </c>
      <c r="E1850" t="s">
        <v>2092</v>
      </c>
      <c r="F1850" t="s">
        <v>4319</v>
      </c>
      <c r="G1850" s="11">
        <v>5936988.0800000001</v>
      </c>
      <c r="H1850" s="11">
        <v>479762.65</v>
      </c>
      <c r="I1850" s="11">
        <v>880455.87</v>
      </c>
      <c r="J1850" s="11">
        <v>1367726.3599999999</v>
      </c>
      <c r="K1850" s="11">
        <v>1870495.29</v>
      </c>
      <c r="L1850" s="11">
        <v>2393762.56</v>
      </c>
      <c r="M1850" s="11">
        <v>2852561.5</v>
      </c>
      <c r="N1850" s="11">
        <v>3308928.58</v>
      </c>
      <c r="O1850" s="11">
        <v>3788844.36</v>
      </c>
      <c r="P1850" s="11">
        <v>4269759.3600000003</v>
      </c>
      <c r="Q1850" s="11">
        <v>4831260.12</v>
      </c>
      <c r="R1850" s="11">
        <v>5315686.82</v>
      </c>
      <c r="S1850" s="11">
        <v>5859734.1699999999</v>
      </c>
      <c r="T1850" s="6">
        <f t="shared" si="52"/>
        <v>3104800.3829166666</v>
      </c>
    </row>
    <row r="1851" spans="2:20" hidden="1" x14ac:dyDescent="0.2">
      <c r="B1851" t="s">
        <v>2091</v>
      </c>
      <c r="C1851" t="s">
        <v>7</v>
      </c>
      <c r="D1851" t="s">
        <v>5</v>
      </c>
      <c r="E1851" t="s">
        <v>2092</v>
      </c>
      <c r="F1851" t="s">
        <v>4320</v>
      </c>
      <c r="G1851" s="11">
        <v>0</v>
      </c>
      <c r="H1851" s="11">
        <v>0</v>
      </c>
      <c r="I1851" s="11">
        <v>0</v>
      </c>
      <c r="J1851" s="11">
        <v>0</v>
      </c>
      <c r="K1851" s="11">
        <v>0</v>
      </c>
      <c r="L1851" s="11">
        <v>0</v>
      </c>
      <c r="M1851" s="11">
        <v>0</v>
      </c>
      <c r="N1851" s="11">
        <v>0</v>
      </c>
      <c r="O1851" s="11">
        <v>0</v>
      </c>
      <c r="P1851" s="11">
        <v>0</v>
      </c>
      <c r="Q1851" s="11">
        <v>0</v>
      </c>
      <c r="R1851" s="11">
        <v>0</v>
      </c>
      <c r="S1851" s="11">
        <v>0</v>
      </c>
      <c r="T1851" s="6">
        <f t="shared" si="52"/>
        <v>0</v>
      </c>
    </row>
    <row r="1852" spans="2:20" hidden="1" x14ac:dyDescent="0.2">
      <c r="B1852" t="s">
        <v>2093</v>
      </c>
      <c r="C1852" t="s">
        <v>7</v>
      </c>
      <c r="D1852" t="s">
        <v>4</v>
      </c>
      <c r="E1852" t="s">
        <v>2094</v>
      </c>
      <c r="F1852" t="s">
        <v>4321</v>
      </c>
      <c r="G1852" s="11">
        <v>6142186.9500000002</v>
      </c>
      <c r="H1852" s="11">
        <v>988628.75</v>
      </c>
      <c r="I1852" s="11">
        <v>2019198.25</v>
      </c>
      <c r="J1852" s="11">
        <v>3827205.5</v>
      </c>
      <c r="K1852" s="11">
        <v>4579094.5</v>
      </c>
      <c r="L1852" s="11">
        <v>4863782</v>
      </c>
      <c r="M1852" s="11">
        <v>5678469.5</v>
      </c>
      <c r="N1852" s="11">
        <v>7982779.5</v>
      </c>
      <c r="O1852" s="11">
        <v>12388402.1</v>
      </c>
      <c r="P1852" s="11">
        <v>17946793.850000001</v>
      </c>
      <c r="Q1852" s="11">
        <v>22481814.949999999</v>
      </c>
      <c r="R1852" s="11">
        <v>23045812.199999999</v>
      </c>
      <c r="S1852" s="11">
        <v>25517186.949999999</v>
      </c>
      <c r="T1852" s="6">
        <f t="shared" si="52"/>
        <v>10135972.3375</v>
      </c>
    </row>
    <row r="1853" spans="2:20" hidden="1" x14ac:dyDescent="0.2">
      <c r="B1853" t="s">
        <v>2095</v>
      </c>
      <c r="C1853" t="s">
        <v>7</v>
      </c>
      <c r="D1853" t="s">
        <v>4</v>
      </c>
      <c r="E1853" t="s">
        <v>2096</v>
      </c>
      <c r="F1853" t="s">
        <v>4322</v>
      </c>
      <c r="G1853" s="11">
        <v>75515833.760000005</v>
      </c>
      <c r="H1853" s="11">
        <v>5165585.68</v>
      </c>
      <c r="I1853" s="11">
        <v>10116367.689999999</v>
      </c>
      <c r="J1853" s="11">
        <v>15014101.539999999</v>
      </c>
      <c r="K1853" s="11">
        <v>22739981.420000002</v>
      </c>
      <c r="L1853" s="11">
        <v>33721657.420000002</v>
      </c>
      <c r="M1853" s="11">
        <v>39100253.619999997</v>
      </c>
      <c r="N1853" s="11">
        <v>43907031.450000003</v>
      </c>
      <c r="O1853" s="11">
        <v>46331856.990000002</v>
      </c>
      <c r="P1853" s="11">
        <v>49059549.380000003</v>
      </c>
      <c r="Q1853" s="11">
        <v>55580888.640000001</v>
      </c>
      <c r="R1853" s="11">
        <v>53897356.159999996</v>
      </c>
      <c r="S1853" s="11">
        <v>50018542.520000003</v>
      </c>
      <c r="T1853" s="6">
        <f t="shared" si="52"/>
        <v>36450151.51083333</v>
      </c>
    </row>
    <row r="1854" spans="2:20" hidden="1" x14ac:dyDescent="0.2">
      <c r="B1854" t="s">
        <v>2097</v>
      </c>
      <c r="C1854" t="s">
        <v>7</v>
      </c>
      <c r="D1854" t="s">
        <v>4</v>
      </c>
      <c r="E1854" t="s">
        <v>2098</v>
      </c>
      <c r="F1854" t="s">
        <v>4323</v>
      </c>
      <c r="G1854" s="11">
        <v>612465.75</v>
      </c>
      <c r="H1854" s="11">
        <v>76960</v>
      </c>
      <c r="I1854" s="11">
        <v>131762.25</v>
      </c>
      <c r="J1854" s="11">
        <v>181162.35</v>
      </c>
      <c r="K1854" s="11">
        <v>224306.35</v>
      </c>
      <c r="L1854" s="11">
        <v>254066.35</v>
      </c>
      <c r="M1854" s="11">
        <v>282866.35000000003</v>
      </c>
      <c r="N1854" s="11">
        <v>282866.35000000003</v>
      </c>
      <c r="O1854" s="11">
        <v>282866.35000000003</v>
      </c>
      <c r="P1854" s="11">
        <v>282866.35000000003</v>
      </c>
      <c r="Q1854" s="11">
        <v>282979.87</v>
      </c>
      <c r="R1854" s="11">
        <v>282979.87</v>
      </c>
      <c r="S1854" s="11">
        <v>282979.87</v>
      </c>
      <c r="T1854" s="6">
        <f t="shared" si="52"/>
        <v>251117.10416666672</v>
      </c>
    </row>
    <row r="1855" spans="2:20" hidden="1" x14ac:dyDescent="0.2">
      <c r="B1855" t="s">
        <v>2097</v>
      </c>
      <c r="C1855" t="s">
        <v>7</v>
      </c>
      <c r="D1855" t="s">
        <v>5</v>
      </c>
      <c r="E1855" t="s">
        <v>2098</v>
      </c>
      <c r="F1855" t="s">
        <v>4324</v>
      </c>
      <c r="G1855" s="11">
        <v>0</v>
      </c>
      <c r="H1855" s="11">
        <v>0</v>
      </c>
      <c r="I1855" s="11">
        <v>0</v>
      </c>
      <c r="J1855" s="11">
        <v>0</v>
      </c>
      <c r="K1855" s="11">
        <v>0</v>
      </c>
      <c r="L1855" s="11">
        <v>0</v>
      </c>
      <c r="M1855" s="11">
        <v>0</v>
      </c>
      <c r="N1855" s="11">
        <v>0</v>
      </c>
      <c r="O1855" s="11">
        <v>0</v>
      </c>
      <c r="P1855" s="11">
        <v>0</v>
      </c>
      <c r="Q1855" s="11">
        <v>0</v>
      </c>
      <c r="R1855" s="11">
        <v>0</v>
      </c>
      <c r="S1855" s="11">
        <v>0</v>
      </c>
      <c r="T1855" s="6">
        <f t="shared" si="52"/>
        <v>0</v>
      </c>
    </row>
    <row r="1856" spans="2:20" hidden="1" x14ac:dyDescent="0.2">
      <c r="B1856" t="s">
        <v>2097</v>
      </c>
      <c r="C1856" t="s">
        <v>7</v>
      </c>
      <c r="D1856" t="s">
        <v>6</v>
      </c>
      <c r="E1856" t="s">
        <v>2098</v>
      </c>
      <c r="F1856" t="s">
        <v>4325</v>
      </c>
      <c r="G1856" s="11">
        <v>0</v>
      </c>
      <c r="H1856" s="11">
        <v>181250</v>
      </c>
      <c r="I1856" s="11">
        <v>181250</v>
      </c>
      <c r="J1856" s="11">
        <v>188275</v>
      </c>
      <c r="K1856" s="11">
        <v>369525</v>
      </c>
      <c r="L1856" s="11">
        <v>369525</v>
      </c>
      <c r="M1856" s="11">
        <v>369525</v>
      </c>
      <c r="N1856" s="11">
        <v>574758</v>
      </c>
      <c r="O1856" s="11">
        <v>574758</v>
      </c>
      <c r="P1856" s="11">
        <v>574758</v>
      </c>
      <c r="Q1856" s="11">
        <v>794462</v>
      </c>
      <c r="R1856" s="11">
        <v>794462</v>
      </c>
      <c r="S1856" s="11">
        <v>794462</v>
      </c>
      <c r="T1856" s="6">
        <f t="shared" si="52"/>
        <v>447481.58333333331</v>
      </c>
    </row>
    <row r="1857" spans="2:20" hidden="1" x14ac:dyDescent="0.2">
      <c r="B1857" t="s">
        <v>2099</v>
      </c>
      <c r="C1857" t="s">
        <v>7</v>
      </c>
      <c r="D1857" t="s">
        <v>5</v>
      </c>
      <c r="E1857" t="s">
        <v>2100</v>
      </c>
      <c r="F1857" t="s">
        <v>4326</v>
      </c>
      <c r="G1857" s="11">
        <v>-300706</v>
      </c>
      <c r="H1857" s="11">
        <v>3940</v>
      </c>
      <c r="I1857" s="11">
        <v>31423</v>
      </c>
      <c r="J1857" s="11">
        <v>34369</v>
      </c>
      <c r="K1857" s="11">
        <v>45133</v>
      </c>
      <c r="L1857" s="11">
        <v>47480</v>
      </c>
      <c r="M1857" s="11">
        <v>54288</v>
      </c>
      <c r="N1857" s="11">
        <v>26815</v>
      </c>
      <c r="O1857" s="11">
        <v>21393</v>
      </c>
      <c r="P1857" s="11">
        <v>39267</v>
      </c>
      <c r="Q1857" s="11">
        <v>-44933</v>
      </c>
      <c r="R1857" s="11">
        <v>-85618</v>
      </c>
      <c r="S1857" s="11">
        <v>-103478</v>
      </c>
      <c r="T1857" s="6">
        <f t="shared" si="52"/>
        <v>-2377.9166666666665</v>
      </c>
    </row>
    <row r="1858" spans="2:20" hidden="1" x14ac:dyDescent="0.2">
      <c r="B1858" t="s">
        <v>2099</v>
      </c>
      <c r="C1858" t="s">
        <v>7</v>
      </c>
      <c r="D1858" t="s">
        <v>6</v>
      </c>
      <c r="E1858" t="s">
        <v>2100</v>
      </c>
      <c r="F1858" t="s">
        <v>4327</v>
      </c>
      <c r="G1858" s="11">
        <v>0</v>
      </c>
      <c r="H1858" s="11">
        <v>-302692</v>
      </c>
      <c r="I1858" s="11">
        <v>-264217</v>
      </c>
      <c r="J1858" s="11">
        <v>-245907</v>
      </c>
      <c r="K1858" s="11">
        <v>-226478</v>
      </c>
      <c r="L1858" s="11">
        <v>-226438</v>
      </c>
      <c r="M1858" s="11">
        <v>-216644</v>
      </c>
      <c r="N1858" s="11">
        <v>-260949</v>
      </c>
      <c r="O1858" s="11">
        <v>-280391</v>
      </c>
      <c r="P1858" s="11">
        <v>-239205</v>
      </c>
      <c r="Q1858" s="11">
        <v>-247486</v>
      </c>
      <c r="R1858" s="11">
        <v>-280255</v>
      </c>
      <c r="S1858" s="11">
        <v>-292162</v>
      </c>
      <c r="T1858" s="6">
        <f t="shared" si="52"/>
        <v>-244728.58333333334</v>
      </c>
    </row>
    <row r="1859" spans="2:20" hidden="1" x14ac:dyDescent="0.2">
      <c r="B1859" t="s">
        <v>2101</v>
      </c>
      <c r="C1859" t="s">
        <v>7</v>
      </c>
      <c r="D1859" t="s">
        <v>6</v>
      </c>
      <c r="E1859" t="s">
        <v>2102</v>
      </c>
      <c r="F1859" t="s">
        <v>4328</v>
      </c>
      <c r="G1859" s="11">
        <v>0</v>
      </c>
      <c r="H1859" s="11">
        <v>0</v>
      </c>
      <c r="I1859" s="11">
        <v>0</v>
      </c>
      <c r="J1859" s="11">
        <v>0</v>
      </c>
      <c r="K1859" s="11">
        <v>0</v>
      </c>
      <c r="L1859" s="11">
        <v>0</v>
      </c>
      <c r="M1859" s="11">
        <v>0</v>
      </c>
      <c r="N1859" s="11">
        <v>0</v>
      </c>
      <c r="O1859" s="11">
        <v>0</v>
      </c>
      <c r="P1859" s="11">
        <v>0</v>
      </c>
      <c r="Q1859" s="11">
        <v>0</v>
      </c>
      <c r="R1859" s="11">
        <v>0</v>
      </c>
      <c r="S1859" s="11">
        <v>0</v>
      </c>
      <c r="T1859" s="6">
        <f t="shared" si="52"/>
        <v>0</v>
      </c>
    </row>
    <row r="1860" spans="2:20" hidden="1" x14ac:dyDescent="0.2">
      <c r="B1860" t="s">
        <v>2103</v>
      </c>
      <c r="C1860" t="s">
        <v>7</v>
      </c>
      <c r="D1860" t="s">
        <v>4</v>
      </c>
      <c r="E1860" t="s">
        <v>2104</v>
      </c>
      <c r="F1860" t="s">
        <v>4329</v>
      </c>
      <c r="G1860" s="11">
        <v>899081.33000000007</v>
      </c>
      <c r="H1860" s="11">
        <v>87884.39</v>
      </c>
      <c r="I1860" s="11">
        <v>166496.28</v>
      </c>
      <c r="J1860" s="11">
        <v>264384.03999999998</v>
      </c>
      <c r="K1860" s="11">
        <v>371345.95</v>
      </c>
      <c r="L1860" s="11">
        <v>472155</v>
      </c>
      <c r="M1860" s="11">
        <v>540711.31000000006</v>
      </c>
      <c r="N1860" s="11">
        <v>633256.15</v>
      </c>
      <c r="O1860" s="11">
        <v>734156.85</v>
      </c>
      <c r="P1860" s="11">
        <v>837624.71</v>
      </c>
      <c r="Q1860" s="11">
        <v>932793.42</v>
      </c>
      <c r="R1860" s="11">
        <v>968967.81</v>
      </c>
      <c r="S1860" s="11">
        <v>1021323.28</v>
      </c>
      <c r="T1860" s="6">
        <f t="shared" si="52"/>
        <v>580831.51791666669</v>
      </c>
    </row>
    <row r="1861" spans="2:20" hidden="1" x14ac:dyDescent="0.2">
      <c r="B1861" t="s">
        <v>2103</v>
      </c>
      <c r="C1861" t="s">
        <v>7</v>
      </c>
      <c r="D1861" t="s">
        <v>6</v>
      </c>
      <c r="E1861" t="s">
        <v>2104</v>
      </c>
      <c r="F1861" t="s">
        <v>4330</v>
      </c>
      <c r="G1861" s="11">
        <v>0</v>
      </c>
      <c r="H1861" s="11">
        <v>3963.54</v>
      </c>
      <c r="I1861" s="11">
        <v>7927.08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6">
        <f t="shared" si="52"/>
        <v>990.88499999999988</v>
      </c>
    </row>
    <row r="1862" spans="2:20" hidden="1" x14ac:dyDescent="0.2">
      <c r="B1862" t="s">
        <v>2105</v>
      </c>
      <c r="C1862" t="s">
        <v>7</v>
      </c>
      <c r="D1862" t="s">
        <v>4</v>
      </c>
      <c r="E1862" t="s">
        <v>2463</v>
      </c>
      <c r="F1862" t="s">
        <v>4331</v>
      </c>
      <c r="G1862" s="11">
        <v>0</v>
      </c>
      <c r="H1862" s="11">
        <v>0</v>
      </c>
      <c r="I1862" s="11">
        <v>0</v>
      </c>
      <c r="J1862" s="11">
        <v>11951.7</v>
      </c>
      <c r="K1862" s="11">
        <v>11951.7</v>
      </c>
      <c r="L1862" s="11">
        <v>11951.7</v>
      </c>
      <c r="M1862" s="11">
        <v>11951.7</v>
      </c>
      <c r="N1862" s="11">
        <v>11951.7</v>
      </c>
      <c r="O1862" s="11">
        <v>11951.7</v>
      </c>
      <c r="P1862" s="11">
        <v>13951.7</v>
      </c>
      <c r="Q1862" s="11">
        <v>16551.7</v>
      </c>
      <c r="R1862" s="11">
        <v>16551.7</v>
      </c>
      <c r="S1862" s="11">
        <v>18261.7</v>
      </c>
      <c r="T1862" s="6">
        <f t="shared" si="52"/>
        <v>10658.012499999999</v>
      </c>
    </row>
    <row r="1863" spans="2:20" hidden="1" x14ac:dyDescent="0.2">
      <c r="B1863" t="s">
        <v>2105</v>
      </c>
      <c r="C1863" t="s">
        <v>7</v>
      </c>
      <c r="D1863" t="s">
        <v>6</v>
      </c>
      <c r="E1863" t="s">
        <v>2463</v>
      </c>
      <c r="F1863" t="s">
        <v>4332</v>
      </c>
      <c r="G1863" s="11">
        <v>0</v>
      </c>
      <c r="H1863" s="11">
        <v>0</v>
      </c>
      <c r="I1863" s="11">
        <v>0</v>
      </c>
      <c r="J1863" s="11">
        <v>13921.62</v>
      </c>
      <c r="K1863" s="11">
        <v>17885.16</v>
      </c>
      <c r="L1863" s="11">
        <v>21848.7</v>
      </c>
      <c r="M1863" s="11">
        <v>25812.240000000002</v>
      </c>
      <c r="N1863" s="11">
        <v>29775.78</v>
      </c>
      <c r="O1863" s="11">
        <v>33739.32</v>
      </c>
      <c r="P1863" s="11">
        <v>37702.86</v>
      </c>
      <c r="Q1863" s="11">
        <v>41666.400000000001</v>
      </c>
      <c r="R1863" s="11">
        <v>45629.94</v>
      </c>
      <c r="S1863" s="11">
        <v>49593.48</v>
      </c>
      <c r="T1863" s="6">
        <f t="shared" si="52"/>
        <v>24398.23</v>
      </c>
    </row>
    <row r="1864" spans="2:20" hidden="1" x14ac:dyDescent="0.2">
      <c r="B1864" t="s">
        <v>2106</v>
      </c>
      <c r="C1864" t="s">
        <v>7</v>
      </c>
      <c r="D1864" t="s">
        <v>4</v>
      </c>
      <c r="E1864" t="s">
        <v>2107</v>
      </c>
      <c r="F1864" t="s">
        <v>4333</v>
      </c>
      <c r="G1864" s="11">
        <v>0</v>
      </c>
      <c r="H1864" s="11">
        <v>0</v>
      </c>
      <c r="I1864" s="11">
        <v>0</v>
      </c>
      <c r="J1864" s="11">
        <v>0</v>
      </c>
      <c r="K1864" s="11">
        <v>0</v>
      </c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v>0</v>
      </c>
      <c r="R1864" s="11">
        <v>0</v>
      </c>
      <c r="S1864" s="11">
        <v>0</v>
      </c>
      <c r="T1864" s="6">
        <f t="shared" si="52"/>
        <v>0</v>
      </c>
    </row>
    <row r="1865" spans="2:20" hidden="1" x14ac:dyDescent="0.2">
      <c r="B1865" t="s">
        <v>2106</v>
      </c>
      <c r="C1865" t="s">
        <v>7</v>
      </c>
      <c r="D1865" t="s">
        <v>5</v>
      </c>
      <c r="E1865" t="s">
        <v>2107</v>
      </c>
      <c r="F1865" t="s">
        <v>4334</v>
      </c>
      <c r="G1865" s="11">
        <v>321204</v>
      </c>
      <c r="H1865" s="11">
        <v>26767</v>
      </c>
      <c r="I1865" s="11">
        <v>53534</v>
      </c>
      <c r="J1865" s="11">
        <v>80301</v>
      </c>
      <c r="K1865" s="11">
        <v>107068</v>
      </c>
      <c r="L1865" s="11">
        <v>133835</v>
      </c>
      <c r="M1865" s="11">
        <v>160602</v>
      </c>
      <c r="N1865" s="11">
        <v>187369</v>
      </c>
      <c r="O1865" s="11">
        <v>214136</v>
      </c>
      <c r="P1865" s="11">
        <v>240903</v>
      </c>
      <c r="Q1865" s="11">
        <v>267670</v>
      </c>
      <c r="R1865" s="11">
        <v>294437</v>
      </c>
      <c r="S1865" s="11">
        <v>321204</v>
      </c>
      <c r="T1865" s="6">
        <f t="shared" si="52"/>
        <v>173985.5</v>
      </c>
    </row>
    <row r="1866" spans="2:20" hidden="1" x14ac:dyDescent="0.2">
      <c r="B1866" t="s">
        <v>2106</v>
      </c>
      <c r="C1866" t="s">
        <v>7</v>
      </c>
      <c r="D1866" t="s">
        <v>6</v>
      </c>
      <c r="E1866" t="s">
        <v>2107</v>
      </c>
      <c r="F1866" t="s">
        <v>4335</v>
      </c>
      <c r="G1866" s="11">
        <v>497498</v>
      </c>
      <c r="H1866" s="11">
        <v>41458</v>
      </c>
      <c r="I1866" s="11">
        <v>82916</v>
      </c>
      <c r="J1866" s="11">
        <v>124374</v>
      </c>
      <c r="K1866" s="11">
        <v>165832</v>
      </c>
      <c r="L1866" s="11">
        <v>207290</v>
      </c>
      <c r="M1866" s="11">
        <v>248748</v>
      </c>
      <c r="N1866" s="11">
        <v>290206</v>
      </c>
      <c r="O1866" s="11">
        <v>331664</v>
      </c>
      <c r="P1866" s="11">
        <v>373122</v>
      </c>
      <c r="Q1866" s="11">
        <v>414580</v>
      </c>
      <c r="R1866" s="11">
        <v>456038</v>
      </c>
      <c r="S1866" s="11">
        <v>497498</v>
      </c>
      <c r="T1866" s="6">
        <f t="shared" si="52"/>
        <v>269477.16666666669</v>
      </c>
    </row>
    <row r="1867" spans="2:20" hidden="1" x14ac:dyDescent="0.2">
      <c r="B1867" t="s">
        <v>2108</v>
      </c>
      <c r="C1867" t="s">
        <v>7</v>
      </c>
      <c r="D1867" t="s">
        <v>6</v>
      </c>
      <c r="E1867" t="s">
        <v>2092</v>
      </c>
      <c r="F1867" t="s">
        <v>4336</v>
      </c>
      <c r="G1867" s="11">
        <v>171910.14</v>
      </c>
      <c r="H1867" s="11">
        <v>0</v>
      </c>
      <c r="I1867" s="11">
        <v>0</v>
      </c>
      <c r="J1867" s="11">
        <v>0</v>
      </c>
      <c r="K1867" s="11">
        <v>0</v>
      </c>
      <c r="L1867" s="11">
        <v>0</v>
      </c>
      <c r="M1867" s="11">
        <v>0</v>
      </c>
      <c r="N1867" s="11">
        <v>0</v>
      </c>
      <c r="O1867" s="11">
        <v>0</v>
      </c>
      <c r="P1867" s="11">
        <v>0</v>
      </c>
      <c r="Q1867" s="11">
        <v>0</v>
      </c>
      <c r="R1867" s="11">
        <v>0</v>
      </c>
      <c r="S1867" s="11">
        <v>0</v>
      </c>
      <c r="T1867" s="6">
        <f t="shared" si="52"/>
        <v>7162.9225000000006</v>
      </c>
    </row>
    <row r="1868" spans="2:20" hidden="1" x14ac:dyDescent="0.2">
      <c r="B1868" t="s">
        <v>2109</v>
      </c>
      <c r="C1868" t="s">
        <v>7</v>
      </c>
      <c r="D1868" t="s">
        <v>6</v>
      </c>
      <c r="E1868" t="s">
        <v>2110</v>
      </c>
      <c r="F1868" t="s">
        <v>4337</v>
      </c>
      <c r="G1868" s="11">
        <v>8624603</v>
      </c>
      <c r="H1868" s="11">
        <v>0</v>
      </c>
      <c r="I1868" s="11">
        <v>109352</v>
      </c>
      <c r="J1868" s="11">
        <v>109352</v>
      </c>
      <c r="K1868" s="11">
        <v>151444</v>
      </c>
      <c r="L1868" s="11">
        <v>790147</v>
      </c>
      <c r="M1868" s="11">
        <v>536659</v>
      </c>
      <c r="N1868" s="11">
        <v>109352</v>
      </c>
      <c r="O1868" s="11">
        <v>109352</v>
      </c>
      <c r="P1868" s="11">
        <v>109352</v>
      </c>
      <c r="Q1868" s="11">
        <v>109352</v>
      </c>
      <c r="R1868" s="11">
        <v>109352</v>
      </c>
      <c r="S1868" s="11">
        <v>-1183281</v>
      </c>
      <c r="T1868" s="6">
        <f t="shared" si="52"/>
        <v>497031.25</v>
      </c>
    </row>
    <row r="1869" spans="2:20" hidden="1" x14ac:dyDescent="0.2">
      <c r="B1869" t="s">
        <v>2111</v>
      </c>
      <c r="C1869" t="s">
        <v>7</v>
      </c>
      <c r="D1869" t="s">
        <v>6</v>
      </c>
      <c r="E1869" t="s">
        <v>2112</v>
      </c>
      <c r="F1869" t="s">
        <v>4338</v>
      </c>
      <c r="G1869" s="11">
        <v>0</v>
      </c>
      <c r="H1869" s="11">
        <v>-110250</v>
      </c>
      <c r="I1869" s="11">
        <v>-520417</v>
      </c>
      <c r="J1869" s="11">
        <v>-874703</v>
      </c>
      <c r="K1869" s="11">
        <v>-1215067</v>
      </c>
      <c r="L1869" s="11">
        <v>-1539961</v>
      </c>
      <c r="M1869" s="11">
        <v>-1861763</v>
      </c>
      <c r="N1869" s="11">
        <v>-2189888</v>
      </c>
      <c r="O1869" s="11">
        <v>-2552314</v>
      </c>
      <c r="P1869" s="11">
        <v>-2905297</v>
      </c>
      <c r="Q1869" s="11">
        <v>-3242510</v>
      </c>
      <c r="R1869" s="11">
        <v>-3569956</v>
      </c>
      <c r="S1869" s="11">
        <v>-3983300</v>
      </c>
      <c r="T1869" s="6">
        <f t="shared" si="52"/>
        <v>-1881148</v>
      </c>
    </row>
    <row r="1870" spans="2:20" hidden="1" x14ac:dyDescent="0.2">
      <c r="B1870" t="s">
        <v>2113</v>
      </c>
      <c r="C1870" t="s">
        <v>7</v>
      </c>
      <c r="D1870" t="s">
        <v>6</v>
      </c>
      <c r="E1870" t="s">
        <v>2114</v>
      </c>
      <c r="F1870" t="s">
        <v>4339</v>
      </c>
      <c r="G1870" s="11">
        <v>0</v>
      </c>
      <c r="H1870" s="11">
        <v>0</v>
      </c>
      <c r="I1870" s="11">
        <v>0</v>
      </c>
      <c r="J1870" s="11">
        <v>0</v>
      </c>
      <c r="K1870" s="11">
        <v>0</v>
      </c>
      <c r="L1870" s="11">
        <v>0</v>
      </c>
      <c r="M1870" s="11">
        <v>0</v>
      </c>
      <c r="N1870" s="11">
        <v>0</v>
      </c>
      <c r="O1870" s="11">
        <v>0</v>
      </c>
      <c r="P1870" s="11">
        <v>0</v>
      </c>
      <c r="Q1870" s="11">
        <v>0</v>
      </c>
      <c r="R1870" s="11">
        <v>0</v>
      </c>
      <c r="S1870" s="11">
        <v>0</v>
      </c>
      <c r="T1870" s="6">
        <f t="shared" si="52"/>
        <v>0</v>
      </c>
    </row>
    <row r="1871" spans="2:20" hidden="1" x14ac:dyDescent="0.2">
      <c r="B1871" t="s">
        <v>2115</v>
      </c>
      <c r="C1871" t="s">
        <v>7</v>
      </c>
      <c r="D1871" t="s">
        <v>6</v>
      </c>
      <c r="E1871" t="s">
        <v>2116</v>
      </c>
      <c r="F1871" t="s">
        <v>4340</v>
      </c>
      <c r="G1871" s="11">
        <v>277010</v>
      </c>
      <c r="H1871" s="11">
        <v>-29099</v>
      </c>
      <c r="I1871" s="11">
        <v>-7926</v>
      </c>
      <c r="J1871" s="11">
        <v>53060</v>
      </c>
      <c r="K1871" s="11">
        <v>312512</v>
      </c>
      <c r="L1871" s="11">
        <v>578635</v>
      </c>
      <c r="M1871" s="11">
        <v>760113</v>
      </c>
      <c r="N1871" s="11">
        <v>757742</v>
      </c>
      <c r="O1871" s="11">
        <v>696054</v>
      </c>
      <c r="P1871" s="11">
        <v>684309</v>
      </c>
      <c r="Q1871" s="11">
        <v>878167</v>
      </c>
      <c r="R1871" s="11">
        <v>910421</v>
      </c>
      <c r="S1871" s="11">
        <v>1203687</v>
      </c>
      <c r="T1871" s="6">
        <f t="shared" si="52"/>
        <v>527861.375</v>
      </c>
    </row>
    <row r="1872" spans="2:20" hidden="1" x14ac:dyDescent="0.2">
      <c r="B1872" t="s">
        <v>2117</v>
      </c>
      <c r="C1872" t="s">
        <v>7</v>
      </c>
      <c r="D1872" t="s">
        <v>6</v>
      </c>
      <c r="E1872" t="s">
        <v>2118</v>
      </c>
      <c r="F1872" t="s">
        <v>4341</v>
      </c>
      <c r="G1872" s="11">
        <v>0</v>
      </c>
      <c r="H1872" s="11">
        <v>0</v>
      </c>
      <c r="I1872" s="11">
        <v>0</v>
      </c>
      <c r="J1872" s="11">
        <v>0</v>
      </c>
      <c r="K1872" s="11">
        <v>0</v>
      </c>
      <c r="L1872" s="11">
        <v>2533578.14</v>
      </c>
      <c r="M1872" s="11">
        <v>2533578.14</v>
      </c>
      <c r="N1872" s="11">
        <v>2533578.14</v>
      </c>
      <c r="O1872" s="11">
        <v>2533578.14</v>
      </c>
      <c r="P1872" s="11">
        <v>2533578.14</v>
      </c>
      <c r="Q1872" s="11">
        <v>2533578.14</v>
      </c>
      <c r="R1872" s="11">
        <v>2533578.14</v>
      </c>
      <c r="S1872" s="11">
        <v>2533578.14</v>
      </c>
      <c r="T1872" s="6">
        <f t="shared" si="52"/>
        <v>1583486.3375000001</v>
      </c>
    </row>
    <row r="1873" spans="2:20" hidden="1" x14ac:dyDescent="0.2">
      <c r="B1873" t="s">
        <v>2119</v>
      </c>
      <c r="C1873" t="s">
        <v>7</v>
      </c>
      <c r="D1873" t="s">
        <v>5</v>
      </c>
      <c r="E1873" t="s">
        <v>2092</v>
      </c>
      <c r="F1873" t="s">
        <v>4342</v>
      </c>
      <c r="G1873" s="11">
        <v>0</v>
      </c>
      <c r="H1873" s="11">
        <v>0</v>
      </c>
      <c r="I1873" s="11">
        <v>0</v>
      </c>
      <c r="J1873" s="11">
        <v>0</v>
      </c>
      <c r="K1873" s="11">
        <v>0</v>
      </c>
      <c r="L1873" s="11">
        <v>0</v>
      </c>
      <c r="M1873" s="11">
        <v>0</v>
      </c>
      <c r="N1873" s="11">
        <v>0</v>
      </c>
      <c r="O1873" s="11">
        <v>0</v>
      </c>
      <c r="P1873" s="11">
        <v>0</v>
      </c>
      <c r="Q1873" s="11">
        <v>0</v>
      </c>
      <c r="R1873" s="11">
        <v>0</v>
      </c>
      <c r="S1873" s="11">
        <v>0</v>
      </c>
      <c r="T1873" s="6">
        <f t="shared" si="52"/>
        <v>0</v>
      </c>
    </row>
    <row r="1874" spans="2:20" hidden="1" x14ac:dyDescent="0.2">
      <c r="B1874" t="s">
        <v>2120</v>
      </c>
      <c r="C1874" t="s">
        <v>7</v>
      </c>
      <c r="D1874" t="s">
        <v>5</v>
      </c>
      <c r="E1874" t="s">
        <v>2121</v>
      </c>
      <c r="F1874" t="s">
        <v>4343</v>
      </c>
      <c r="G1874" s="11">
        <v>2601169</v>
      </c>
      <c r="H1874" s="11">
        <v>298954</v>
      </c>
      <c r="I1874" s="11">
        <v>476894</v>
      </c>
      <c r="J1874" s="11">
        <v>1032445</v>
      </c>
      <c r="K1874" s="11">
        <v>1402876</v>
      </c>
      <c r="L1874" s="11">
        <v>1639534</v>
      </c>
      <c r="M1874" s="11">
        <v>1689803</v>
      </c>
      <c r="N1874" s="11">
        <v>257640</v>
      </c>
      <c r="O1874" s="11">
        <v>-644896</v>
      </c>
      <c r="P1874" s="11">
        <v>-2850600</v>
      </c>
      <c r="Q1874" s="11">
        <v>-3505529</v>
      </c>
      <c r="R1874" s="11">
        <v>-4613164</v>
      </c>
      <c r="S1874" s="11">
        <v>-6937644</v>
      </c>
      <c r="T1874" s="6">
        <f t="shared" si="52"/>
        <v>-582023.375</v>
      </c>
    </row>
    <row r="1875" spans="2:20" hidden="1" x14ac:dyDescent="0.2">
      <c r="B1875" t="s">
        <v>2122</v>
      </c>
      <c r="C1875" t="s">
        <v>7</v>
      </c>
      <c r="D1875" t="s">
        <v>5</v>
      </c>
      <c r="E1875" t="s">
        <v>2123</v>
      </c>
      <c r="F1875" t="s">
        <v>4344</v>
      </c>
      <c r="G1875" s="11">
        <v>1280985</v>
      </c>
      <c r="H1875" s="11">
        <v>-299223</v>
      </c>
      <c r="I1875" s="11">
        <v>-576881</v>
      </c>
      <c r="J1875" s="11">
        <v>-841089</v>
      </c>
      <c r="K1875" s="11">
        <v>-1090193</v>
      </c>
      <c r="L1875" s="11">
        <v>-1329005</v>
      </c>
      <c r="M1875" s="11">
        <v>-1562074</v>
      </c>
      <c r="N1875" s="11">
        <v>-1776307</v>
      </c>
      <c r="O1875" s="11">
        <v>-2008426</v>
      </c>
      <c r="P1875" s="11">
        <v>-2225426</v>
      </c>
      <c r="Q1875" s="11">
        <v>-2483289</v>
      </c>
      <c r="R1875" s="11">
        <v>-2837441</v>
      </c>
      <c r="S1875" s="11">
        <v>-3291155</v>
      </c>
      <c r="T1875" s="6">
        <f t="shared" si="52"/>
        <v>-1502869.9166666667</v>
      </c>
    </row>
    <row r="1876" spans="2:20" hidden="1" x14ac:dyDescent="0.2">
      <c r="B1876" t="s">
        <v>2124</v>
      </c>
      <c r="C1876" t="s">
        <v>7</v>
      </c>
      <c r="D1876" t="s">
        <v>4</v>
      </c>
      <c r="E1876" t="s">
        <v>2125</v>
      </c>
      <c r="F1876" t="s">
        <v>4345</v>
      </c>
      <c r="G1876" s="11">
        <v>-140388.30000000002</v>
      </c>
      <c r="H1876" s="11">
        <v>-9371.4699999999993</v>
      </c>
      <c r="I1876" s="11">
        <v>-23001.47</v>
      </c>
      <c r="J1876" s="11">
        <v>-34638.57</v>
      </c>
      <c r="K1876" s="11">
        <v>-50982.79</v>
      </c>
      <c r="L1876" s="11">
        <v>-63361.450000000004</v>
      </c>
      <c r="M1876" s="11">
        <v>-71574.61</v>
      </c>
      <c r="N1876" s="11">
        <v>-81590.84</v>
      </c>
      <c r="O1876" s="11">
        <v>-89874.28</v>
      </c>
      <c r="P1876" s="11">
        <v>-99707.290000000008</v>
      </c>
      <c r="Q1876" s="11">
        <v>-107900.06</v>
      </c>
      <c r="R1876" s="11">
        <v>-117370.87</v>
      </c>
      <c r="S1876" s="11">
        <v>-127794.35</v>
      </c>
      <c r="T1876" s="6">
        <f t="shared" si="52"/>
        <v>-73622.085416666683</v>
      </c>
    </row>
    <row r="1877" spans="2:20" hidden="1" x14ac:dyDescent="0.2">
      <c r="B1877" t="s">
        <v>2126</v>
      </c>
      <c r="C1877" t="s">
        <v>7</v>
      </c>
      <c r="D1877" t="s">
        <v>4</v>
      </c>
      <c r="E1877" t="s">
        <v>2127</v>
      </c>
      <c r="F1877" t="s">
        <v>4346</v>
      </c>
      <c r="G1877" s="11">
        <v>-26526.09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0</v>
      </c>
      <c r="N1877" s="11">
        <v>0</v>
      </c>
      <c r="O1877" s="11">
        <v>0</v>
      </c>
      <c r="P1877" s="11">
        <v>0</v>
      </c>
      <c r="Q1877" s="11">
        <v>0</v>
      </c>
      <c r="R1877" s="11">
        <v>0</v>
      </c>
      <c r="S1877" s="11">
        <v>0</v>
      </c>
      <c r="T1877" s="6">
        <f t="shared" si="52"/>
        <v>-1105.2537500000001</v>
      </c>
    </row>
    <row r="1878" spans="2:20" hidden="1" x14ac:dyDescent="0.2">
      <c r="B1878" t="s">
        <v>2128</v>
      </c>
      <c r="C1878" t="s">
        <v>7</v>
      </c>
      <c r="D1878" t="s">
        <v>4</v>
      </c>
      <c r="E1878" t="s">
        <v>2129</v>
      </c>
      <c r="F1878" t="s">
        <v>4347</v>
      </c>
      <c r="G1878" s="11">
        <v>4476312.08</v>
      </c>
      <c r="H1878" s="11">
        <v>0</v>
      </c>
      <c r="I1878" s="11">
        <v>5100</v>
      </c>
      <c r="J1878" s="11">
        <v>1748792</v>
      </c>
      <c r="K1878" s="11">
        <v>1748792</v>
      </c>
      <c r="L1878" s="11">
        <v>1748792</v>
      </c>
      <c r="M1878" s="11">
        <v>1748792</v>
      </c>
      <c r="N1878" s="11">
        <v>1943217</v>
      </c>
      <c r="O1878" s="11">
        <v>2111334.5</v>
      </c>
      <c r="P1878" s="11">
        <v>2484250.7999999998</v>
      </c>
      <c r="Q1878" s="11">
        <v>2595450.7999999998</v>
      </c>
      <c r="R1878" s="11">
        <v>2901707.3</v>
      </c>
      <c r="S1878" s="11">
        <v>3016719.4</v>
      </c>
      <c r="T1878" s="6">
        <f t="shared" si="52"/>
        <v>1898562.0116666667</v>
      </c>
    </row>
    <row r="1879" spans="2:20" hidden="1" x14ac:dyDescent="0.2">
      <c r="B1879" t="s">
        <v>2130</v>
      </c>
      <c r="C1879" t="s">
        <v>7</v>
      </c>
      <c r="D1879" t="s">
        <v>4</v>
      </c>
      <c r="E1879" t="s">
        <v>2131</v>
      </c>
      <c r="F1879" t="s">
        <v>4348</v>
      </c>
      <c r="G1879" s="11">
        <v>-4476312.08</v>
      </c>
      <c r="H1879" s="11">
        <v>0</v>
      </c>
      <c r="I1879" s="11">
        <v>-5100</v>
      </c>
      <c r="J1879" s="11">
        <v>-1748792</v>
      </c>
      <c r="K1879" s="11">
        <v>-1748792</v>
      </c>
      <c r="L1879" s="11">
        <v>-1748792</v>
      </c>
      <c r="M1879" s="11">
        <v>-1748792</v>
      </c>
      <c r="N1879" s="11">
        <v>-1943217</v>
      </c>
      <c r="O1879" s="11">
        <v>-2111334.5</v>
      </c>
      <c r="P1879" s="11">
        <v>-2484250.7999999998</v>
      </c>
      <c r="Q1879" s="11">
        <v>-2595450.7999999998</v>
      </c>
      <c r="R1879" s="11">
        <v>-2901707.3</v>
      </c>
      <c r="S1879" s="11">
        <v>-3016719.4</v>
      </c>
      <c r="T1879" s="6">
        <f t="shared" si="52"/>
        <v>-1898562.0116666667</v>
      </c>
    </row>
    <row r="1880" spans="2:20" hidden="1" x14ac:dyDescent="0.2">
      <c r="B1880" t="s">
        <v>2132</v>
      </c>
      <c r="C1880" t="s">
        <v>7</v>
      </c>
      <c r="D1880" t="s">
        <v>4</v>
      </c>
      <c r="E1880" t="s">
        <v>2133</v>
      </c>
      <c r="F1880" t="s">
        <v>4349</v>
      </c>
      <c r="G1880" s="11">
        <v>42892340.43</v>
      </c>
      <c r="H1880" s="11">
        <v>4446559.38</v>
      </c>
      <c r="I1880" s="11">
        <v>8919688.3800000008</v>
      </c>
      <c r="J1880" s="11">
        <v>13604771.380000001</v>
      </c>
      <c r="K1880" s="11">
        <v>15525413.65</v>
      </c>
      <c r="L1880" s="11">
        <v>17996603.170000002</v>
      </c>
      <c r="M1880" s="11">
        <v>19164764.510000002</v>
      </c>
      <c r="N1880" s="11">
        <v>20693810.77</v>
      </c>
      <c r="O1880" s="11">
        <v>25839647.890000001</v>
      </c>
      <c r="P1880" s="11">
        <v>28581406.289999999</v>
      </c>
      <c r="Q1880" s="11">
        <v>32660381.449999999</v>
      </c>
      <c r="R1880" s="11">
        <v>40483377.729999997</v>
      </c>
      <c r="S1880" s="11">
        <v>49467883.969999999</v>
      </c>
      <c r="T1880" s="6">
        <f t="shared" si="52"/>
        <v>22841378.066666663</v>
      </c>
    </row>
    <row r="1881" spans="2:20" hidden="1" x14ac:dyDescent="0.2">
      <c r="B1881" t="s">
        <v>2134</v>
      </c>
      <c r="C1881" t="s">
        <v>7</v>
      </c>
      <c r="D1881" t="s">
        <v>4</v>
      </c>
      <c r="E1881" t="s">
        <v>2004</v>
      </c>
      <c r="F1881" t="s">
        <v>4350</v>
      </c>
      <c r="G1881" s="11">
        <v>2165264.2400000002</v>
      </c>
      <c r="H1881" s="11">
        <v>198370.18</v>
      </c>
      <c r="I1881" s="11">
        <v>416211.55</v>
      </c>
      <c r="J1881" s="11">
        <v>610145.45000000007</v>
      </c>
      <c r="K1881" s="11">
        <v>824234.65</v>
      </c>
      <c r="L1881" s="11">
        <v>1014045.84</v>
      </c>
      <c r="M1881" s="11">
        <v>1204073.2</v>
      </c>
      <c r="N1881" s="11">
        <v>1375751.13</v>
      </c>
      <c r="O1881" s="11">
        <v>1590493.53</v>
      </c>
      <c r="P1881" s="11">
        <v>1807901.22</v>
      </c>
      <c r="Q1881" s="11">
        <v>2044011.84</v>
      </c>
      <c r="R1881" s="11">
        <v>2255498.7200000002</v>
      </c>
      <c r="S1881" s="11">
        <v>2476589.7800000003</v>
      </c>
      <c r="T1881" s="6">
        <f t="shared" si="52"/>
        <v>1305138.6933333334</v>
      </c>
    </row>
    <row r="1882" spans="2:20" hidden="1" x14ac:dyDescent="0.2">
      <c r="B1882" t="s">
        <v>2135</v>
      </c>
      <c r="C1882" t="s">
        <v>7</v>
      </c>
      <c r="D1882" t="s">
        <v>5</v>
      </c>
      <c r="E1882" t="s">
        <v>2136</v>
      </c>
      <c r="F1882" t="s">
        <v>4351</v>
      </c>
      <c r="G1882" s="11">
        <v>0</v>
      </c>
      <c r="H1882" s="11">
        <v>0</v>
      </c>
      <c r="I1882" s="11">
        <v>0</v>
      </c>
      <c r="J1882" s="11">
        <v>0</v>
      </c>
      <c r="K1882" s="11">
        <v>0</v>
      </c>
      <c r="L1882" s="11">
        <v>0</v>
      </c>
      <c r="M1882" s="11">
        <v>0</v>
      </c>
      <c r="N1882" s="11">
        <v>0</v>
      </c>
      <c r="O1882" s="11">
        <v>0</v>
      </c>
      <c r="P1882" s="11">
        <v>0</v>
      </c>
      <c r="Q1882" s="11">
        <v>0</v>
      </c>
      <c r="R1882" s="11">
        <v>0</v>
      </c>
      <c r="S1882" s="11">
        <v>0</v>
      </c>
      <c r="T1882" s="6">
        <f t="shared" si="52"/>
        <v>0</v>
      </c>
    </row>
    <row r="1883" spans="2:20" hidden="1" x14ac:dyDescent="0.2">
      <c r="B1883" t="s">
        <v>2135</v>
      </c>
      <c r="C1883" t="s">
        <v>7</v>
      </c>
      <c r="D1883" t="s">
        <v>6</v>
      </c>
      <c r="E1883" t="s">
        <v>2136</v>
      </c>
      <c r="F1883" t="s">
        <v>4352</v>
      </c>
      <c r="G1883" s="11">
        <v>0</v>
      </c>
      <c r="H1883" s="11">
        <v>0</v>
      </c>
      <c r="I1883" s="11">
        <v>0</v>
      </c>
      <c r="J1883" s="11">
        <v>0</v>
      </c>
      <c r="K1883" s="11">
        <v>0</v>
      </c>
      <c r="L1883" s="11">
        <v>0</v>
      </c>
      <c r="M1883" s="11">
        <v>0</v>
      </c>
      <c r="N1883" s="11">
        <v>0</v>
      </c>
      <c r="O1883" s="11">
        <v>0</v>
      </c>
      <c r="P1883" s="11">
        <v>0</v>
      </c>
      <c r="Q1883" s="11">
        <v>0</v>
      </c>
      <c r="R1883" s="11">
        <v>0</v>
      </c>
      <c r="S1883" s="11">
        <v>0</v>
      </c>
      <c r="T1883" s="6">
        <f t="shared" si="52"/>
        <v>0</v>
      </c>
    </row>
    <row r="1884" spans="2:20" hidden="1" x14ac:dyDescent="0.2">
      <c r="B1884" t="s">
        <v>2137</v>
      </c>
      <c r="C1884" t="s">
        <v>7</v>
      </c>
      <c r="D1884" t="s">
        <v>4</v>
      </c>
      <c r="E1884" t="s">
        <v>2138</v>
      </c>
      <c r="F1884" t="s">
        <v>4353</v>
      </c>
      <c r="G1884" s="11">
        <v>2437.38</v>
      </c>
      <c r="H1884" s="11">
        <v>160.71</v>
      </c>
      <c r="I1884" s="11">
        <v>160.71</v>
      </c>
      <c r="J1884" s="11">
        <v>160.71</v>
      </c>
      <c r="K1884" s="11">
        <v>160.71</v>
      </c>
      <c r="L1884" s="11">
        <v>160.71</v>
      </c>
      <c r="M1884" s="11">
        <v>160.71</v>
      </c>
      <c r="N1884" s="11">
        <v>160.71</v>
      </c>
      <c r="O1884" s="11">
        <v>397.59000000000003</v>
      </c>
      <c r="P1884" s="11">
        <v>1072.23</v>
      </c>
      <c r="Q1884" s="11">
        <v>1299.76</v>
      </c>
      <c r="R1884" s="11">
        <v>1263.48</v>
      </c>
      <c r="S1884" s="11">
        <v>1307.46</v>
      </c>
      <c r="T1884" s="6">
        <f t="shared" si="52"/>
        <v>585.87083333333339</v>
      </c>
    </row>
    <row r="1885" spans="2:20" hidden="1" x14ac:dyDescent="0.2">
      <c r="B1885" t="s">
        <v>2139</v>
      </c>
      <c r="C1885" t="s">
        <v>7</v>
      </c>
      <c r="D1885" t="s">
        <v>4</v>
      </c>
      <c r="E1885" t="s">
        <v>2140</v>
      </c>
      <c r="F1885" t="s">
        <v>4354</v>
      </c>
      <c r="G1885" s="11">
        <v>11941.6</v>
      </c>
      <c r="H1885" s="11">
        <v>1189.45</v>
      </c>
      <c r="I1885" s="11">
        <v>3417.62</v>
      </c>
      <c r="J1885" s="11">
        <v>5488.25</v>
      </c>
      <c r="K1885" s="11">
        <v>7611.31</v>
      </c>
      <c r="L1885" s="11">
        <v>9577.85</v>
      </c>
      <c r="M1885" s="11">
        <v>11467.550000000001</v>
      </c>
      <c r="N1885" s="11">
        <v>12940.970000000001</v>
      </c>
      <c r="O1885" s="11">
        <v>14989.960000000001</v>
      </c>
      <c r="P1885" s="11">
        <v>17138.28</v>
      </c>
      <c r="Q1885" s="11">
        <v>19534.36</v>
      </c>
      <c r="R1885" s="11">
        <v>22293.05</v>
      </c>
      <c r="S1885" s="11">
        <v>23275.98</v>
      </c>
      <c r="T1885" s="6">
        <f t="shared" si="52"/>
        <v>11938.12</v>
      </c>
    </row>
    <row r="1886" spans="2:20" hidden="1" x14ac:dyDescent="0.2">
      <c r="B1886" t="s">
        <v>2141</v>
      </c>
      <c r="C1886" t="s">
        <v>7</v>
      </c>
      <c r="D1886" t="s">
        <v>4</v>
      </c>
      <c r="E1886" t="s">
        <v>2142</v>
      </c>
      <c r="F1886" t="s">
        <v>4355</v>
      </c>
      <c r="G1886" s="11">
        <v>1175920.94</v>
      </c>
      <c r="H1886" s="11">
        <v>92813.06</v>
      </c>
      <c r="I1886" s="11">
        <v>170076.46</v>
      </c>
      <c r="J1886" s="11">
        <v>287047.38</v>
      </c>
      <c r="K1886" s="11">
        <v>381825.05</v>
      </c>
      <c r="L1886" s="11">
        <v>484733.85000000003</v>
      </c>
      <c r="M1886" s="11">
        <v>585555.78</v>
      </c>
      <c r="N1886" s="11">
        <v>709244</v>
      </c>
      <c r="O1886" s="11">
        <v>809214.57000000007</v>
      </c>
      <c r="P1886" s="11">
        <v>919390.97</v>
      </c>
      <c r="Q1886" s="11">
        <v>1053769.01</v>
      </c>
      <c r="R1886" s="11">
        <v>1172963.43</v>
      </c>
      <c r="S1886" s="11">
        <v>1296586.43</v>
      </c>
      <c r="T1886" s="6">
        <f t="shared" si="52"/>
        <v>658573.93708333327</v>
      </c>
    </row>
    <row r="1887" spans="2:20" hidden="1" x14ac:dyDescent="0.2">
      <c r="B1887" t="s">
        <v>2143</v>
      </c>
      <c r="C1887" t="s">
        <v>7</v>
      </c>
      <c r="D1887" t="s">
        <v>4</v>
      </c>
      <c r="E1887" t="s">
        <v>2144</v>
      </c>
      <c r="F1887" t="s">
        <v>4356</v>
      </c>
      <c r="G1887" s="11">
        <v>962647.88</v>
      </c>
      <c r="H1887" s="11">
        <v>107788.36</v>
      </c>
      <c r="I1887" s="11">
        <v>174834.88</v>
      </c>
      <c r="J1887" s="11">
        <v>268656.96000000002</v>
      </c>
      <c r="K1887" s="11">
        <v>355237.08</v>
      </c>
      <c r="L1887" s="11">
        <v>458689.35000000003</v>
      </c>
      <c r="M1887" s="11">
        <v>530699.36</v>
      </c>
      <c r="N1887" s="11">
        <v>624470.30000000005</v>
      </c>
      <c r="O1887" s="11">
        <v>723518.43</v>
      </c>
      <c r="P1887" s="11">
        <v>812553.71</v>
      </c>
      <c r="Q1887" s="11">
        <v>923618.74</v>
      </c>
      <c r="R1887" s="11">
        <v>1009931.47</v>
      </c>
      <c r="S1887" s="11">
        <v>1107365.79</v>
      </c>
      <c r="T1887" s="6">
        <f t="shared" si="52"/>
        <v>585417.12291666667</v>
      </c>
    </row>
    <row r="1888" spans="2:20" hidden="1" x14ac:dyDescent="0.2">
      <c r="B1888" t="s">
        <v>2145</v>
      </c>
      <c r="C1888" t="s">
        <v>7</v>
      </c>
      <c r="D1888" t="s">
        <v>4</v>
      </c>
      <c r="E1888" t="s">
        <v>2146</v>
      </c>
      <c r="F1888" t="s">
        <v>4357</v>
      </c>
      <c r="G1888" s="11">
        <v>0</v>
      </c>
      <c r="H1888" s="11">
        <v>0</v>
      </c>
      <c r="I1888" s="11">
        <v>0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0</v>
      </c>
      <c r="Q1888" s="11">
        <v>0</v>
      </c>
      <c r="R1888" s="11">
        <v>0</v>
      </c>
      <c r="S1888" s="11">
        <v>0</v>
      </c>
      <c r="T1888" s="6">
        <f t="shared" si="52"/>
        <v>0</v>
      </c>
    </row>
    <row r="1889" spans="2:20" hidden="1" x14ac:dyDescent="0.2">
      <c r="B1889" t="s">
        <v>2147</v>
      </c>
      <c r="C1889" t="s">
        <v>7</v>
      </c>
      <c r="D1889" t="s">
        <v>4</v>
      </c>
      <c r="E1889" t="s">
        <v>2148</v>
      </c>
      <c r="F1889" t="s">
        <v>4358</v>
      </c>
      <c r="G1889" s="11">
        <v>419664.46</v>
      </c>
      <c r="H1889" s="11">
        <v>31413.77</v>
      </c>
      <c r="I1889" s="11">
        <v>64406.66</v>
      </c>
      <c r="J1889" s="11">
        <v>96047.14</v>
      </c>
      <c r="K1889" s="11">
        <v>135364.64000000001</v>
      </c>
      <c r="L1889" s="11">
        <v>173566.63</v>
      </c>
      <c r="M1889" s="11">
        <v>217089.28</v>
      </c>
      <c r="N1889" s="11">
        <v>238104.99</v>
      </c>
      <c r="O1889" s="11">
        <v>294989.78999999998</v>
      </c>
      <c r="P1889" s="11">
        <v>329187.18</v>
      </c>
      <c r="Q1889" s="11">
        <v>367891.67</v>
      </c>
      <c r="R1889" s="11">
        <v>400475.98</v>
      </c>
      <c r="S1889" s="11">
        <v>457928.42</v>
      </c>
      <c r="T1889" s="6">
        <f t="shared" si="52"/>
        <v>232277.84749999995</v>
      </c>
    </row>
    <row r="1890" spans="2:20" hidden="1" x14ac:dyDescent="0.2">
      <c r="B1890" t="s">
        <v>2149</v>
      </c>
      <c r="C1890" t="s">
        <v>7</v>
      </c>
      <c r="D1890" t="s">
        <v>4</v>
      </c>
      <c r="E1890" t="s">
        <v>2150</v>
      </c>
      <c r="F1890" t="s">
        <v>4359</v>
      </c>
      <c r="G1890" s="11">
        <v>468930.43</v>
      </c>
      <c r="H1890" s="11">
        <v>26484.61</v>
      </c>
      <c r="I1890" s="11">
        <v>43089.54</v>
      </c>
      <c r="J1890" s="11">
        <v>41305.32</v>
      </c>
      <c r="K1890" s="11">
        <v>68037.06</v>
      </c>
      <c r="L1890" s="11">
        <v>114665.25</v>
      </c>
      <c r="M1890" s="11">
        <v>237437.33000000002</v>
      </c>
      <c r="N1890" s="11">
        <v>263504.58</v>
      </c>
      <c r="O1890" s="11">
        <v>311946.86</v>
      </c>
      <c r="P1890" s="11">
        <v>354196.03</v>
      </c>
      <c r="Q1890" s="11">
        <v>419072.60000000003</v>
      </c>
      <c r="R1890" s="11">
        <v>443896.97000000003</v>
      </c>
      <c r="S1890" s="11">
        <v>525233.85</v>
      </c>
      <c r="T1890" s="6">
        <f t="shared" si="52"/>
        <v>235059.85750000004</v>
      </c>
    </row>
    <row r="1891" spans="2:20" hidden="1" x14ac:dyDescent="0.2">
      <c r="B1891" t="s">
        <v>2151</v>
      </c>
      <c r="C1891" t="s">
        <v>7</v>
      </c>
      <c r="D1891" t="s">
        <v>4</v>
      </c>
      <c r="E1891" t="s">
        <v>2152</v>
      </c>
      <c r="F1891" t="s">
        <v>4360</v>
      </c>
      <c r="G1891" s="11">
        <v>17527254.07</v>
      </c>
      <c r="H1891" s="11">
        <v>1482471</v>
      </c>
      <c r="I1891" s="11">
        <v>2947119.8200000003</v>
      </c>
      <c r="J1891" s="11">
        <v>4436411.8899999997</v>
      </c>
      <c r="K1891" s="11">
        <v>5908923.5800000001</v>
      </c>
      <c r="L1891" s="11">
        <v>7329210.6100000003</v>
      </c>
      <c r="M1891" s="11">
        <v>8725595.7899999991</v>
      </c>
      <c r="N1891" s="11">
        <v>10183597.4</v>
      </c>
      <c r="O1891" s="11">
        <v>11631919.720000001</v>
      </c>
      <c r="P1891" s="11">
        <v>13035405.619999999</v>
      </c>
      <c r="Q1891" s="11">
        <v>14583913.9</v>
      </c>
      <c r="R1891" s="11">
        <v>16267130.15</v>
      </c>
      <c r="S1891" s="11">
        <v>17902540.68</v>
      </c>
      <c r="T1891" s="6">
        <f t="shared" si="52"/>
        <v>9520549.737916667</v>
      </c>
    </row>
    <row r="1892" spans="2:20" hidden="1" x14ac:dyDescent="0.2">
      <c r="B1892" t="s">
        <v>2153</v>
      </c>
      <c r="C1892" t="s">
        <v>7</v>
      </c>
      <c r="D1892" t="s">
        <v>4</v>
      </c>
      <c r="E1892" t="s">
        <v>2154</v>
      </c>
      <c r="F1892" t="s">
        <v>4361</v>
      </c>
      <c r="G1892" s="11">
        <v>0</v>
      </c>
      <c r="H1892" s="11">
        <v>0</v>
      </c>
      <c r="I1892" s="11">
        <v>0</v>
      </c>
      <c r="J1892" s="11">
        <v>0</v>
      </c>
      <c r="K1892" s="11">
        <v>0</v>
      </c>
      <c r="L1892" s="11">
        <v>0</v>
      </c>
      <c r="M1892" s="11">
        <v>0</v>
      </c>
      <c r="N1892" s="11">
        <v>0</v>
      </c>
      <c r="O1892" s="11">
        <v>0</v>
      </c>
      <c r="P1892" s="11">
        <v>0</v>
      </c>
      <c r="Q1892" s="11">
        <v>0</v>
      </c>
      <c r="R1892" s="11">
        <v>0</v>
      </c>
      <c r="S1892" s="11">
        <v>0</v>
      </c>
      <c r="T1892" s="6">
        <f t="shared" si="52"/>
        <v>0</v>
      </c>
    </row>
    <row r="1893" spans="2:20" hidden="1" x14ac:dyDescent="0.2">
      <c r="B1893" t="s">
        <v>2155</v>
      </c>
      <c r="C1893" t="s">
        <v>7</v>
      </c>
      <c r="D1893" t="s">
        <v>4</v>
      </c>
      <c r="E1893" t="s">
        <v>2156</v>
      </c>
      <c r="F1893" t="s">
        <v>4362</v>
      </c>
      <c r="G1893" s="11">
        <v>24360</v>
      </c>
      <c r="H1893" s="11">
        <v>2030</v>
      </c>
      <c r="I1893" s="11">
        <v>4060</v>
      </c>
      <c r="J1893" s="11">
        <v>6090</v>
      </c>
      <c r="K1893" s="11">
        <v>8120</v>
      </c>
      <c r="L1893" s="11">
        <v>10150</v>
      </c>
      <c r="M1893" s="11">
        <v>12180</v>
      </c>
      <c r="N1893" s="11">
        <v>14210</v>
      </c>
      <c r="O1893" s="11">
        <v>16240</v>
      </c>
      <c r="P1893" s="11">
        <v>18270</v>
      </c>
      <c r="Q1893" s="11">
        <v>20300</v>
      </c>
      <c r="R1893" s="11">
        <v>22330</v>
      </c>
      <c r="S1893" s="11">
        <v>24360</v>
      </c>
      <c r="T1893" s="6">
        <f t="shared" si="52"/>
        <v>13195</v>
      </c>
    </row>
    <row r="1894" spans="2:20" hidden="1" x14ac:dyDescent="0.2">
      <c r="B1894" t="s">
        <v>2157</v>
      </c>
      <c r="C1894" t="s">
        <v>7</v>
      </c>
      <c r="D1894" t="s">
        <v>4</v>
      </c>
      <c r="E1894" t="s">
        <v>2158</v>
      </c>
      <c r="F1894" t="s">
        <v>4363</v>
      </c>
      <c r="G1894" s="11">
        <v>1787287.42</v>
      </c>
      <c r="H1894" s="11">
        <v>98595.81</v>
      </c>
      <c r="I1894" s="11">
        <v>821198.47</v>
      </c>
      <c r="J1894" s="11">
        <v>1041623.53</v>
      </c>
      <c r="K1894" s="11">
        <v>1206554.74</v>
      </c>
      <c r="L1894" s="11">
        <v>1299198.01</v>
      </c>
      <c r="M1894" s="11">
        <v>1391724.73</v>
      </c>
      <c r="N1894" s="11">
        <v>1432130.1400000001</v>
      </c>
      <c r="O1894" s="11">
        <v>1510418.67</v>
      </c>
      <c r="P1894" s="11">
        <v>1605798.37</v>
      </c>
      <c r="Q1894" s="11">
        <v>1706309.76</v>
      </c>
      <c r="R1894" s="11">
        <v>1826508.9</v>
      </c>
      <c r="S1894" s="11">
        <v>1969444.85</v>
      </c>
      <c r="T1894" s="6">
        <f t="shared" si="52"/>
        <v>1318202.2720833332</v>
      </c>
    </row>
    <row r="1895" spans="2:20" hidden="1" x14ac:dyDescent="0.2">
      <c r="B1895" t="s">
        <v>2159</v>
      </c>
      <c r="C1895" t="s">
        <v>7</v>
      </c>
      <c r="D1895" t="s">
        <v>4</v>
      </c>
      <c r="E1895" t="s">
        <v>2160</v>
      </c>
      <c r="F1895" t="s">
        <v>4364</v>
      </c>
      <c r="G1895" s="11">
        <v>0</v>
      </c>
      <c r="H1895" s="11">
        <v>0</v>
      </c>
      <c r="I1895" s="11">
        <v>0</v>
      </c>
      <c r="J1895" s="11">
        <v>0</v>
      </c>
      <c r="K1895" s="11">
        <v>0</v>
      </c>
      <c r="L1895" s="11">
        <v>0</v>
      </c>
      <c r="M1895" s="11">
        <v>0</v>
      </c>
      <c r="N1895" s="11">
        <v>0</v>
      </c>
      <c r="O1895" s="11">
        <v>0</v>
      </c>
      <c r="P1895" s="11">
        <v>0</v>
      </c>
      <c r="Q1895" s="11">
        <v>0</v>
      </c>
      <c r="R1895" s="11">
        <v>0</v>
      </c>
      <c r="S1895" s="11">
        <v>0</v>
      </c>
      <c r="T1895" s="6">
        <f t="shared" si="52"/>
        <v>0</v>
      </c>
    </row>
    <row r="1896" spans="2:20" hidden="1" x14ac:dyDescent="0.2">
      <c r="B1896" t="s">
        <v>2161</v>
      </c>
      <c r="C1896" t="s">
        <v>7</v>
      </c>
      <c r="D1896" t="s">
        <v>4</v>
      </c>
      <c r="E1896" t="s">
        <v>2162</v>
      </c>
      <c r="F1896" t="s">
        <v>4365</v>
      </c>
      <c r="G1896" s="11">
        <v>115924.76000000001</v>
      </c>
      <c r="H1896" s="11">
        <v>10239.23</v>
      </c>
      <c r="I1896" s="11">
        <v>18390.48</v>
      </c>
      <c r="J1896" s="11">
        <v>26898.05</v>
      </c>
      <c r="K1896" s="11">
        <v>34440.230000000003</v>
      </c>
      <c r="L1896" s="11">
        <v>41725.370000000003</v>
      </c>
      <c r="M1896" s="11">
        <v>48626.44</v>
      </c>
      <c r="N1896" s="11">
        <v>58950.23</v>
      </c>
      <c r="O1896" s="11">
        <v>66627.02</v>
      </c>
      <c r="P1896" s="11">
        <v>75550.92</v>
      </c>
      <c r="Q1896" s="11">
        <v>84040.76</v>
      </c>
      <c r="R1896" s="11">
        <v>91722.6</v>
      </c>
      <c r="S1896" s="11">
        <v>101823.41</v>
      </c>
      <c r="T1896" s="6">
        <f t="shared" si="52"/>
        <v>55507.117916666662</v>
      </c>
    </row>
    <row r="1897" spans="2:20" hidden="1" x14ac:dyDescent="0.2">
      <c r="B1897" t="s">
        <v>2163</v>
      </c>
      <c r="C1897" t="s">
        <v>7</v>
      </c>
      <c r="D1897" t="s">
        <v>4</v>
      </c>
      <c r="E1897" t="s">
        <v>2164</v>
      </c>
      <c r="F1897" t="s">
        <v>4366</v>
      </c>
      <c r="G1897" s="11">
        <v>2123807.38</v>
      </c>
      <c r="H1897" s="11">
        <v>62196.160000000003</v>
      </c>
      <c r="I1897" s="11">
        <v>106776.76000000001</v>
      </c>
      <c r="J1897" s="11">
        <v>198893.94</v>
      </c>
      <c r="K1897" s="11">
        <v>245145.01</v>
      </c>
      <c r="L1897" s="11">
        <v>329741.16000000003</v>
      </c>
      <c r="M1897" s="11">
        <v>380475.9</v>
      </c>
      <c r="N1897" s="11">
        <v>674302.3</v>
      </c>
      <c r="O1897" s="11">
        <v>755088.56</v>
      </c>
      <c r="P1897" s="11">
        <v>814125.96</v>
      </c>
      <c r="Q1897" s="11">
        <v>897673.72</v>
      </c>
      <c r="R1897" s="11">
        <v>965213.39</v>
      </c>
      <c r="S1897" s="11">
        <v>1093395.78</v>
      </c>
      <c r="T1897" s="6">
        <f t="shared" si="52"/>
        <v>586519.53666666662</v>
      </c>
    </row>
    <row r="1898" spans="2:20" hidden="1" x14ac:dyDescent="0.2">
      <c r="B1898" t="s">
        <v>2163</v>
      </c>
      <c r="C1898" t="s">
        <v>7</v>
      </c>
      <c r="D1898" t="s">
        <v>5</v>
      </c>
      <c r="E1898" t="s">
        <v>2164</v>
      </c>
      <c r="F1898" t="s">
        <v>4367</v>
      </c>
      <c r="G1898" s="11">
        <v>0</v>
      </c>
      <c r="H1898" s="11">
        <v>0</v>
      </c>
      <c r="I1898" s="11">
        <v>0</v>
      </c>
      <c r="J1898" s="11">
        <v>0</v>
      </c>
      <c r="K1898" s="11">
        <v>0</v>
      </c>
      <c r="L1898" s="11">
        <v>0</v>
      </c>
      <c r="M1898" s="11">
        <v>0</v>
      </c>
      <c r="N1898" s="11">
        <v>0</v>
      </c>
      <c r="O1898" s="11">
        <v>0</v>
      </c>
      <c r="P1898" s="11">
        <v>0</v>
      </c>
      <c r="Q1898" s="11">
        <v>0</v>
      </c>
      <c r="R1898" s="11">
        <v>0</v>
      </c>
      <c r="S1898" s="11">
        <v>0</v>
      </c>
      <c r="T1898" s="6">
        <f t="shared" si="52"/>
        <v>0</v>
      </c>
    </row>
    <row r="1899" spans="2:20" hidden="1" x14ac:dyDescent="0.2">
      <c r="B1899" t="s">
        <v>2163</v>
      </c>
      <c r="C1899" t="s">
        <v>7</v>
      </c>
      <c r="D1899" t="s">
        <v>6</v>
      </c>
      <c r="E1899" t="s">
        <v>2164</v>
      </c>
      <c r="F1899" t="s">
        <v>4368</v>
      </c>
      <c r="G1899" s="11">
        <v>0</v>
      </c>
      <c r="H1899" s="11">
        <v>0</v>
      </c>
      <c r="I1899" s="11">
        <v>0</v>
      </c>
      <c r="J1899" s="11">
        <v>0</v>
      </c>
      <c r="K1899" s="11">
        <v>0</v>
      </c>
      <c r="L1899" s="11">
        <v>0</v>
      </c>
      <c r="M1899" s="11">
        <v>0</v>
      </c>
      <c r="N1899" s="11">
        <v>0</v>
      </c>
      <c r="O1899" s="11">
        <v>1937.8</v>
      </c>
      <c r="P1899" s="11">
        <v>1937.8</v>
      </c>
      <c r="Q1899" s="11">
        <v>1937.8</v>
      </c>
      <c r="R1899" s="11">
        <v>1937.8</v>
      </c>
      <c r="S1899" s="11">
        <v>1937.8</v>
      </c>
      <c r="T1899" s="6">
        <f t="shared" si="52"/>
        <v>726.67500000000007</v>
      </c>
    </row>
    <row r="1900" spans="2:20" hidden="1" x14ac:dyDescent="0.2">
      <c r="B1900" t="s">
        <v>2165</v>
      </c>
      <c r="C1900" t="s">
        <v>7</v>
      </c>
      <c r="D1900" t="s">
        <v>4</v>
      </c>
      <c r="E1900" t="s">
        <v>2166</v>
      </c>
      <c r="F1900" t="s">
        <v>4369</v>
      </c>
      <c r="G1900" s="11">
        <v>406031.39</v>
      </c>
      <c r="H1900" s="11">
        <v>39526.410000000003</v>
      </c>
      <c r="I1900" s="11">
        <v>67159.59</v>
      </c>
      <c r="J1900" s="11">
        <v>98552.41</v>
      </c>
      <c r="K1900" s="11">
        <v>117026.48</v>
      </c>
      <c r="L1900" s="11">
        <v>139013.20000000001</v>
      </c>
      <c r="M1900" s="11">
        <v>166651.28</v>
      </c>
      <c r="N1900" s="11">
        <v>222992.98</v>
      </c>
      <c r="O1900" s="11">
        <v>244053.98</v>
      </c>
      <c r="P1900" s="11">
        <v>301439.87</v>
      </c>
      <c r="Q1900" s="11">
        <v>332705.27</v>
      </c>
      <c r="R1900" s="11">
        <v>350300.85000000003</v>
      </c>
      <c r="S1900" s="11">
        <v>368341.92</v>
      </c>
      <c r="T1900" s="6">
        <f t="shared" si="52"/>
        <v>205550.7479166667</v>
      </c>
    </row>
    <row r="1901" spans="2:20" hidden="1" x14ac:dyDescent="0.2">
      <c r="B1901" t="s">
        <v>2165</v>
      </c>
      <c r="C1901" t="s">
        <v>7</v>
      </c>
      <c r="D1901" t="s">
        <v>5</v>
      </c>
      <c r="E1901" t="s">
        <v>2166</v>
      </c>
      <c r="F1901" t="s">
        <v>4370</v>
      </c>
      <c r="G1901" s="11">
        <v>14584.31</v>
      </c>
      <c r="H1901" s="11">
        <v>0</v>
      </c>
      <c r="I1901" s="11">
        <v>0</v>
      </c>
      <c r="J1901" s="11">
        <v>0</v>
      </c>
      <c r="K1901" s="11">
        <v>0</v>
      </c>
      <c r="L1901" s="11">
        <v>0</v>
      </c>
      <c r="M1901" s="11">
        <v>0</v>
      </c>
      <c r="N1901" s="11">
        <v>0</v>
      </c>
      <c r="O1901" s="11">
        <v>319.5</v>
      </c>
      <c r="P1901" s="11">
        <v>1050.57</v>
      </c>
      <c r="Q1901" s="11">
        <v>1050.57</v>
      </c>
      <c r="R1901" s="11">
        <v>1050.57</v>
      </c>
      <c r="S1901" s="11">
        <v>1050.57</v>
      </c>
      <c r="T1901" s="6">
        <f t="shared" si="52"/>
        <v>940.7208333333333</v>
      </c>
    </row>
    <row r="1902" spans="2:20" hidden="1" x14ac:dyDescent="0.2">
      <c r="B1902" t="s">
        <v>2165</v>
      </c>
      <c r="C1902" t="s">
        <v>7</v>
      </c>
      <c r="D1902" t="s">
        <v>6</v>
      </c>
      <c r="E1902" t="s">
        <v>2166</v>
      </c>
      <c r="F1902" t="s">
        <v>4371</v>
      </c>
      <c r="G1902" s="11">
        <v>31045.68</v>
      </c>
      <c r="H1902" s="11">
        <v>0</v>
      </c>
      <c r="I1902" s="11">
        <v>0</v>
      </c>
      <c r="J1902" s="11">
        <v>12991.53</v>
      </c>
      <c r="K1902" s="11">
        <v>12839.41</v>
      </c>
      <c r="L1902" s="11">
        <v>12839.41</v>
      </c>
      <c r="M1902" s="11">
        <v>12839.41</v>
      </c>
      <c r="N1902" s="11">
        <v>14809.43</v>
      </c>
      <c r="O1902" s="11">
        <v>14809.43</v>
      </c>
      <c r="P1902" s="11">
        <v>25173.93</v>
      </c>
      <c r="Q1902" s="11">
        <v>15064.210000000001</v>
      </c>
      <c r="R1902" s="11">
        <v>15066.17</v>
      </c>
      <c r="S1902" s="11">
        <v>15066.17</v>
      </c>
      <c r="T1902" s="6">
        <f t="shared" si="52"/>
        <v>13290.737916666665</v>
      </c>
    </row>
    <row r="1903" spans="2:20" hidden="1" x14ac:dyDescent="0.2">
      <c r="B1903" t="s">
        <v>2167</v>
      </c>
      <c r="C1903" t="s">
        <v>7</v>
      </c>
      <c r="D1903" t="s">
        <v>4</v>
      </c>
      <c r="E1903" t="s">
        <v>2168</v>
      </c>
      <c r="F1903" t="s">
        <v>4372</v>
      </c>
      <c r="G1903" s="11">
        <v>1125684.2</v>
      </c>
      <c r="H1903" s="11">
        <v>77928.56</v>
      </c>
      <c r="I1903" s="11">
        <v>162166.58000000002</v>
      </c>
      <c r="J1903" s="11">
        <v>290430.42</v>
      </c>
      <c r="K1903" s="11">
        <v>381915.67</v>
      </c>
      <c r="L1903" s="11">
        <v>485273.31</v>
      </c>
      <c r="M1903" s="11">
        <v>579241.98</v>
      </c>
      <c r="N1903" s="11">
        <v>625984.94000000006</v>
      </c>
      <c r="O1903" s="11">
        <v>707497.41</v>
      </c>
      <c r="P1903" s="11">
        <v>872384.5</v>
      </c>
      <c r="Q1903" s="11">
        <v>1012290.5</v>
      </c>
      <c r="R1903" s="11">
        <v>1200866.25</v>
      </c>
      <c r="S1903" s="11">
        <v>1353335.4100000001</v>
      </c>
      <c r="T1903" s="6">
        <f t="shared" si="52"/>
        <v>636290.8270833334</v>
      </c>
    </row>
    <row r="1904" spans="2:20" hidden="1" x14ac:dyDescent="0.2">
      <c r="B1904" t="s">
        <v>2167</v>
      </c>
      <c r="C1904" t="s">
        <v>7</v>
      </c>
      <c r="D1904" t="s">
        <v>6</v>
      </c>
      <c r="E1904" t="s">
        <v>2168</v>
      </c>
      <c r="F1904" t="s">
        <v>4373</v>
      </c>
      <c r="G1904" s="11">
        <v>13711.37</v>
      </c>
      <c r="H1904" s="11">
        <v>0</v>
      </c>
      <c r="I1904" s="11">
        <v>0</v>
      </c>
      <c r="J1904" s="11">
        <v>0</v>
      </c>
      <c r="K1904" s="11">
        <v>0</v>
      </c>
      <c r="L1904" s="11">
        <v>543.33000000000004</v>
      </c>
      <c r="M1904" s="11">
        <v>543.33000000000004</v>
      </c>
      <c r="N1904" s="11">
        <v>543.33000000000004</v>
      </c>
      <c r="O1904" s="11">
        <v>543.33000000000004</v>
      </c>
      <c r="P1904" s="11">
        <v>543.33000000000004</v>
      </c>
      <c r="Q1904" s="11">
        <v>543.33000000000004</v>
      </c>
      <c r="R1904" s="11">
        <v>543.33000000000004</v>
      </c>
      <c r="S1904" s="11">
        <v>543.33000000000004</v>
      </c>
      <c r="T1904" s="6">
        <f t="shared" si="52"/>
        <v>910.88833333333332</v>
      </c>
    </row>
    <row r="1905" spans="2:20" hidden="1" x14ac:dyDescent="0.2">
      <c r="B1905" t="s">
        <v>2169</v>
      </c>
      <c r="C1905" t="s">
        <v>7</v>
      </c>
      <c r="D1905" t="s">
        <v>4</v>
      </c>
      <c r="E1905" t="s">
        <v>2170</v>
      </c>
      <c r="F1905" t="s">
        <v>4374</v>
      </c>
      <c r="G1905" s="11">
        <v>1728448.38</v>
      </c>
      <c r="H1905" s="11">
        <v>4821.05</v>
      </c>
      <c r="I1905" s="11">
        <v>105571.83</v>
      </c>
      <c r="J1905" s="11">
        <v>163989.47</v>
      </c>
      <c r="K1905" s="11">
        <v>223718.76</v>
      </c>
      <c r="L1905" s="11">
        <v>444421.88</v>
      </c>
      <c r="M1905" s="11">
        <v>486451.17</v>
      </c>
      <c r="N1905" s="11">
        <v>587864.30000000005</v>
      </c>
      <c r="O1905" s="11">
        <v>768673.48</v>
      </c>
      <c r="P1905" s="11">
        <v>942268.72</v>
      </c>
      <c r="Q1905" s="11">
        <v>1060300.1000000001</v>
      </c>
      <c r="R1905" s="11">
        <v>1416714.2</v>
      </c>
      <c r="S1905" s="11">
        <v>1460709.98</v>
      </c>
      <c r="T1905" s="6">
        <f t="shared" si="52"/>
        <v>649947.84499999997</v>
      </c>
    </row>
    <row r="1906" spans="2:20" hidden="1" x14ac:dyDescent="0.2">
      <c r="B1906" t="s">
        <v>2169</v>
      </c>
      <c r="C1906" t="s">
        <v>7</v>
      </c>
      <c r="D1906" t="s">
        <v>5</v>
      </c>
      <c r="E1906" t="s">
        <v>2170</v>
      </c>
      <c r="F1906" t="s">
        <v>4375</v>
      </c>
      <c r="G1906" s="11">
        <v>21259.99</v>
      </c>
      <c r="H1906" s="11">
        <v>1171.5</v>
      </c>
      <c r="I1906" s="11">
        <v>1171.5</v>
      </c>
      <c r="J1906" s="11">
        <v>4832.53</v>
      </c>
      <c r="K1906" s="11">
        <v>4997.99</v>
      </c>
      <c r="L1906" s="11">
        <v>4997.99</v>
      </c>
      <c r="M1906" s="11">
        <v>4997.99</v>
      </c>
      <c r="N1906" s="11">
        <v>4997.99</v>
      </c>
      <c r="O1906" s="11">
        <v>4997.99</v>
      </c>
      <c r="P1906" s="11">
        <v>4997.99</v>
      </c>
      <c r="Q1906" s="11">
        <v>4997.99</v>
      </c>
      <c r="R1906" s="11">
        <v>4997.99</v>
      </c>
      <c r="S1906" s="11">
        <v>4997.99</v>
      </c>
      <c r="T1906" s="6">
        <f t="shared" si="52"/>
        <v>5024.036666666666</v>
      </c>
    </row>
    <row r="1907" spans="2:20" hidden="1" x14ac:dyDescent="0.2">
      <c r="B1907" t="s">
        <v>2169</v>
      </c>
      <c r="C1907" t="s">
        <v>7</v>
      </c>
      <c r="D1907" t="s">
        <v>6</v>
      </c>
      <c r="E1907" t="s">
        <v>2170</v>
      </c>
      <c r="F1907" t="s">
        <v>4376</v>
      </c>
      <c r="G1907" s="11">
        <v>1155.8500000000001</v>
      </c>
      <c r="H1907" s="11">
        <v>0</v>
      </c>
      <c r="I1907" s="11">
        <v>0</v>
      </c>
      <c r="J1907" s="11">
        <v>466.83</v>
      </c>
      <c r="K1907" s="11">
        <v>466.83</v>
      </c>
      <c r="L1907" s="11">
        <v>466.83</v>
      </c>
      <c r="M1907" s="11">
        <v>466.83</v>
      </c>
      <c r="N1907" s="11">
        <v>3540.46</v>
      </c>
      <c r="O1907" s="11">
        <v>7566</v>
      </c>
      <c r="P1907" s="11">
        <v>7341.75</v>
      </c>
      <c r="Q1907" s="11">
        <v>7341.75</v>
      </c>
      <c r="R1907" s="11">
        <v>7341.75</v>
      </c>
      <c r="S1907" s="11">
        <v>7341.75</v>
      </c>
      <c r="T1907" s="6">
        <f t="shared" si="52"/>
        <v>3270.6525000000001</v>
      </c>
    </row>
    <row r="1908" spans="2:20" hidden="1" x14ac:dyDescent="0.2">
      <c r="B1908" t="s">
        <v>2171</v>
      </c>
      <c r="C1908" t="s">
        <v>7</v>
      </c>
      <c r="D1908" t="s">
        <v>4</v>
      </c>
      <c r="E1908" t="s">
        <v>2172</v>
      </c>
      <c r="F1908" t="s">
        <v>4377</v>
      </c>
      <c r="G1908" s="11">
        <v>8376.7800000000007</v>
      </c>
      <c r="H1908" s="11">
        <v>2.1</v>
      </c>
      <c r="I1908" s="11">
        <v>196.89000000000001</v>
      </c>
      <c r="J1908" s="11">
        <v>294.97000000000003</v>
      </c>
      <c r="K1908" s="11">
        <v>294.97000000000003</v>
      </c>
      <c r="L1908" s="11">
        <v>294.97000000000003</v>
      </c>
      <c r="M1908" s="11">
        <v>392.13</v>
      </c>
      <c r="N1908" s="11">
        <v>344.3</v>
      </c>
      <c r="O1908" s="11">
        <v>5316.9800000000005</v>
      </c>
      <c r="P1908" s="11">
        <v>4590.1900000000005</v>
      </c>
      <c r="Q1908" s="11">
        <v>5267.54</v>
      </c>
      <c r="R1908" s="11">
        <v>5017.1400000000003</v>
      </c>
      <c r="S1908" s="11">
        <v>21166.48</v>
      </c>
      <c r="T1908" s="6">
        <f t="shared" ref="T1908:T1971" si="53">(G1908+S1908+SUM(H1908:R1908)*2)/24</f>
        <v>3065.3174999999997</v>
      </c>
    </row>
    <row r="1909" spans="2:20" hidden="1" x14ac:dyDescent="0.2">
      <c r="B1909" t="s">
        <v>2171</v>
      </c>
      <c r="C1909" t="s">
        <v>7</v>
      </c>
      <c r="D1909" t="s">
        <v>5</v>
      </c>
      <c r="E1909" t="s">
        <v>2172</v>
      </c>
      <c r="F1909" t="s">
        <v>4378</v>
      </c>
      <c r="G1909" s="11">
        <v>0</v>
      </c>
      <c r="H1909" s="11">
        <v>0</v>
      </c>
      <c r="I1909" s="11">
        <v>0</v>
      </c>
      <c r="J1909" s="11">
        <v>0</v>
      </c>
      <c r="K1909" s="11">
        <v>0</v>
      </c>
      <c r="L1909" s="11">
        <v>0</v>
      </c>
      <c r="M1909" s="11">
        <v>0</v>
      </c>
      <c r="N1909" s="11">
        <v>0</v>
      </c>
      <c r="O1909" s="11">
        <v>0</v>
      </c>
      <c r="P1909" s="11">
        <v>0</v>
      </c>
      <c r="Q1909" s="11">
        <v>0</v>
      </c>
      <c r="R1909" s="11">
        <v>0</v>
      </c>
      <c r="S1909" s="11">
        <v>0</v>
      </c>
      <c r="T1909" s="6">
        <f t="shared" si="53"/>
        <v>0</v>
      </c>
    </row>
    <row r="1910" spans="2:20" hidden="1" x14ac:dyDescent="0.2">
      <c r="B1910" t="s">
        <v>2173</v>
      </c>
      <c r="C1910" t="s">
        <v>7</v>
      </c>
      <c r="D1910" t="s">
        <v>4</v>
      </c>
      <c r="E1910" t="s">
        <v>2174</v>
      </c>
      <c r="F1910" t="s">
        <v>4379</v>
      </c>
      <c r="G1910" s="11">
        <v>93865.19</v>
      </c>
      <c r="H1910" s="11">
        <v>3588.7000000000003</v>
      </c>
      <c r="I1910" s="11">
        <v>7150.9400000000005</v>
      </c>
      <c r="J1910" s="11">
        <v>10635.53</v>
      </c>
      <c r="K1910" s="11">
        <v>14052.800000000001</v>
      </c>
      <c r="L1910" s="11">
        <v>25588.61</v>
      </c>
      <c r="M1910" s="11">
        <v>29920.23</v>
      </c>
      <c r="N1910" s="11">
        <v>41386.959999999999</v>
      </c>
      <c r="O1910" s="11">
        <v>44033.13</v>
      </c>
      <c r="P1910" s="11">
        <v>62236.81</v>
      </c>
      <c r="Q1910" s="11">
        <v>65942.27</v>
      </c>
      <c r="R1910" s="11">
        <v>45596.57</v>
      </c>
      <c r="S1910" s="11">
        <v>49037.83</v>
      </c>
      <c r="T1910" s="6">
        <f t="shared" si="53"/>
        <v>35132.004999999997</v>
      </c>
    </row>
    <row r="1911" spans="2:20" hidden="1" x14ac:dyDescent="0.2">
      <c r="B1911" t="s">
        <v>2173</v>
      </c>
      <c r="C1911" t="s">
        <v>7</v>
      </c>
      <c r="D1911" t="s">
        <v>5</v>
      </c>
      <c r="E1911" t="s">
        <v>2174</v>
      </c>
      <c r="F1911" t="s">
        <v>4380</v>
      </c>
      <c r="G1911" s="11">
        <v>0</v>
      </c>
      <c r="H1911" s="11">
        <v>0</v>
      </c>
      <c r="I1911" s="11">
        <v>0</v>
      </c>
      <c r="J1911" s="11">
        <v>0</v>
      </c>
      <c r="K1911" s="11">
        <v>0</v>
      </c>
      <c r="L1911" s="11">
        <v>0</v>
      </c>
      <c r="M1911" s="11">
        <v>0</v>
      </c>
      <c r="N1911" s="11">
        <v>0</v>
      </c>
      <c r="O1911" s="11">
        <v>0</v>
      </c>
      <c r="P1911" s="11">
        <v>0</v>
      </c>
      <c r="Q1911" s="11">
        <v>0</v>
      </c>
      <c r="R1911" s="11">
        <v>0</v>
      </c>
      <c r="S1911" s="11">
        <v>0</v>
      </c>
      <c r="T1911" s="6">
        <f t="shared" si="53"/>
        <v>0</v>
      </c>
    </row>
    <row r="1912" spans="2:20" hidden="1" x14ac:dyDescent="0.2">
      <c r="B1912" t="s">
        <v>2173</v>
      </c>
      <c r="C1912" t="s">
        <v>7</v>
      </c>
      <c r="D1912" t="s">
        <v>6</v>
      </c>
      <c r="E1912" t="s">
        <v>2174</v>
      </c>
      <c r="F1912" t="s">
        <v>4381</v>
      </c>
      <c r="G1912" s="11">
        <v>2327.66</v>
      </c>
      <c r="H1912" s="11">
        <v>0</v>
      </c>
      <c r="I1912" s="11">
        <v>0</v>
      </c>
      <c r="J1912" s="11">
        <v>0</v>
      </c>
      <c r="K1912" s="11">
        <v>0</v>
      </c>
      <c r="L1912" s="11">
        <v>0</v>
      </c>
      <c r="M1912" s="11">
        <v>0</v>
      </c>
      <c r="N1912" s="11">
        <v>0</v>
      </c>
      <c r="O1912" s="11">
        <v>0</v>
      </c>
      <c r="P1912" s="11">
        <v>43.050000000000004</v>
      </c>
      <c r="Q1912" s="11">
        <v>43.050000000000004</v>
      </c>
      <c r="R1912" s="11">
        <v>43.050000000000004</v>
      </c>
      <c r="S1912" s="11">
        <v>43.050000000000004</v>
      </c>
      <c r="T1912" s="6">
        <f t="shared" si="53"/>
        <v>109.54208333333334</v>
      </c>
    </row>
    <row r="1913" spans="2:20" hidden="1" x14ac:dyDescent="0.2">
      <c r="B1913" t="s">
        <v>2175</v>
      </c>
      <c r="C1913" t="s">
        <v>7</v>
      </c>
      <c r="D1913" t="s">
        <v>4</v>
      </c>
      <c r="E1913" t="s">
        <v>2004</v>
      </c>
      <c r="F1913" t="s">
        <v>4382</v>
      </c>
      <c r="G1913" s="11">
        <v>1885021.28</v>
      </c>
      <c r="H1913" s="11">
        <v>164808.41</v>
      </c>
      <c r="I1913" s="11">
        <v>318913.97000000003</v>
      </c>
      <c r="J1913" s="11">
        <v>518819.02</v>
      </c>
      <c r="K1913" s="11">
        <v>706434.62</v>
      </c>
      <c r="L1913" s="11">
        <v>882545.44000000006</v>
      </c>
      <c r="M1913" s="11">
        <v>1025629.95</v>
      </c>
      <c r="N1913" s="11">
        <v>1179974.75</v>
      </c>
      <c r="O1913" s="11">
        <v>1334081.8900000001</v>
      </c>
      <c r="P1913" s="11">
        <v>1488346.13</v>
      </c>
      <c r="Q1913" s="11">
        <v>1644826.0899999999</v>
      </c>
      <c r="R1913" s="11">
        <v>1825913.17</v>
      </c>
      <c r="S1913" s="11">
        <v>1971668.74</v>
      </c>
      <c r="T1913" s="6">
        <f t="shared" si="53"/>
        <v>1084886.5374999999</v>
      </c>
    </row>
    <row r="1914" spans="2:20" hidden="1" x14ac:dyDescent="0.2">
      <c r="B1914" t="s">
        <v>2175</v>
      </c>
      <c r="C1914" t="s">
        <v>7</v>
      </c>
      <c r="D1914" t="s">
        <v>5</v>
      </c>
      <c r="E1914" t="s">
        <v>2004</v>
      </c>
      <c r="F1914" t="s">
        <v>4383</v>
      </c>
      <c r="G1914" s="11">
        <v>107075.88</v>
      </c>
      <c r="H1914" s="11">
        <v>3404.23</v>
      </c>
      <c r="I1914" s="11">
        <v>22563.38</v>
      </c>
      <c r="J1914" s="11">
        <v>41969.88</v>
      </c>
      <c r="K1914" s="11">
        <v>54030.44</v>
      </c>
      <c r="L1914" s="11">
        <v>72461.25</v>
      </c>
      <c r="M1914" s="11">
        <v>91723.55</v>
      </c>
      <c r="N1914" s="11">
        <v>102098.67</v>
      </c>
      <c r="O1914" s="11">
        <v>118763.32</v>
      </c>
      <c r="P1914" s="11">
        <v>130042.74</v>
      </c>
      <c r="Q1914" s="11">
        <v>148072.06</v>
      </c>
      <c r="R1914" s="11">
        <v>163894.80000000002</v>
      </c>
      <c r="S1914" s="11">
        <v>174707.78</v>
      </c>
      <c r="T1914" s="6">
        <f t="shared" si="53"/>
        <v>90826.34583333334</v>
      </c>
    </row>
    <row r="1915" spans="2:20" hidden="1" x14ac:dyDescent="0.2">
      <c r="B1915" t="s">
        <v>2175</v>
      </c>
      <c r="C1915" t="s">
        <v>7</v>
      </c>
      <c r="D1915" t="s">
        <v>6</v>
      </c>
      <c r="E1915" t="s">
        <v>2004</v>
      </c>
      <c r="F1915" t="s">
        <v>4384</v>
      </c>
      <c r="G1915" s="11">
        <v>203534.42</v>
      </c>
      <c r="H1915" s="11">
        <v>20448.75</v>
      </c>
      <c r="I1915" s="11">
        <v>36262.31</v>
      </c>
      <c r="J1915" s="11">
        <v>70709.78</v>
      </c>
      <c r="K1915" s="11">
        <v>86142.85</v>
      </c>
      <c r="L1915" s="11">
        <v>112271.42</v>
      </c>
      <c r="M1915" s="11">
        <v>142596.89000000001</v>
      </c>
      <c r="N1915" s="11">
        <v>174765.5</v>
      </c>
      <c r="O1915" s="11">
        <v>197024.32</v>
      </c>
      <c r="P1915" s="11">
        <v>230451.34</v>
      </c>
      <c r="Q1915" s="11">
        <v>266582.08</v>
      </c>
      <c r="R1915" s="11">
        <v>297098.06</v>
      </c>
      <c r="S1915" s="11">
        <v>313599.64</v>
      </c>
      <c r="T1915" s="6">
        <f t="shared" si="53"/>
        <v>157743.36083333337</v>
      </c>
    </row>
    <row r="1916" spans="2:20" hidden="1" x14ac:dyDescent="0.2">
      <c r="B1916" t="s">
        <v>2176</v>
      </c>
      <c r="C1916" t="s">
        <v>7</v>
      </c>
      <c r="D1916" t="s">
        <v>4</v>
      </c>
      <c r="E1916" t="s">
        <v>2177</v>
      </c>
      <c r="F1916" t="s">
        <v>4385</v>
      </c>
      <c r="G1916" s="11">
        <v>33324.29</v>
      </c>
      <c r="H1916" s="11">
        <v>17537.93</v>
      </c>
      <c r="I1916" s="11">
        <v>20824.71</v>
      </c>
      <c r="J1916" s="11">
        <v>23805.8</v>
      </c>
      <c r="K1916" s="11">
        <v>27806.38</v>
      </c>
      <c r="L1916" s="11">
        <v>32024.04</v>
      </c>
      <c r="M1916" s="11">
        <v>35442.050000000003</v>
      </c>
      <c r="N1916" s="11">
        <v>40112.950000000004</v>
      </c>
      <c r="O1916" s="11">
        <v>43431.12</v>
      </c>
      <c r="P1916" s="11">
        <v>47582.86</v>
      </c>
      <c r="Q1916" s="11">
        <v>54313.57</v>
      </c>
      <c r="R1916" s="11">
        <v>60103.4</v>
      </c>
      <c r="S1916" s="11">
        <v>68883.44</v>
      </c>
      <c r="T1916" s="6">
        <f t="shared" si="53"/>
        <v>37840.722916666673</v>
      </c>
    </row>
    <row r="1917" spans="2:20" hidden="1" x14ac:dyDescent="0.2">
      <c r="B1917" t="s">
        <v>2176</v>
      </c>
      <c r="C1917" t="s">
        <v>7</v>
      </c>
      <c r="D1917" t="s">
        <v>5</v>
      </c>
      <c r="E1917" t="s">
        <v>2177</v>
      </c>
      <c r="F1917" t="s">
        <v>4386</v>
      </c>
      <c r="G1917" s="11">
        <v>243054.88</v>
      </c>
      <c r="H1917" s="11">
        <v>22851.61</v>
      </c>
      <c r="I1917" s="11">
        <v>50410.78</v>
      </c>
      <c r="J1917" s="11">
        <v>65177.22</v>
      </c>
      <c r="K1917" s="11">
        <v>82817.83</v>
      </c>
      <c r="L1917" s="11">
        <v>97151.86</v>
      </c>
      <c r="M1917" s="11">
        <v>113833.87</v>
      </c>
      <c r="N1917" s="11">
        <v>132358.43</v>
      </c>
      <c r="O1917" s="11">
        <v>152591.81</v>
      </c>
      <c r="P1917" s="11">
        <v>174943.23</v>
      </c>
      <c r="Q1917" s="11">
        <v>198853.42</v>
      </c>
      <c r="R1917" s="11">
        <v>223581.64</v>
      </c>
      <c r="S1917" s="11">
        <v>248183.44</v>
      </c>
      <c r="T1917" s="6">
        <f t="shared" si="53"/>
        <v>130015.90499999997</v>
      </c>
    </row>
    <row r="1918" spans="2:20" hidden="1" x14ac:dyDescent="0.2">
      <c r="B1918" t="s">
        <v>2176</v>
      </c>
      <c r="C1918" t="s">
        <v>7</v>
      </c>
      <c r="D1918" t="s">
        <v>8</v>
      </c>
      <c r="E1918" t="s">
        <v>2177</v>
      </c>
      <c r="F1918" t="s">
        <v>4387</v>
      </c>
      <c r="G1918" s="11">
        <v>0</v>
      </c>
      <c r="H1918" s="11">
        <v>0</v>
      </c>
      <c r="I1918" s="11">
        <v>0</v>
      </c>
      <c r="J1918" s="11">
        <v>0</v>
      </c>
      <c r="K1918" s="11">
        <v>0</v>
      </c>
      <c r="L1918" s="11">
        <v>0</v>
      </c>
      <c r="M1918" s="11">
        <v>0</v>
      </c>
      <c r="N1918" s="11">
        <v>0</v>
      </c>
      <c r="O1918" s="11">
        <v>0</v>
      </c>
      <c r="P1918" s="11">
        <v>0</v>
      </c>
      <c r="Q1918" s="11">
        <v>0</v>
      </c>
      <c r="R1918" s="11">
        <v>0</v>
      </c>
      <c r="S1918" s="11">
        <v>0</v>
      </c>
      <c r="T1918" s="6">
        <f t="shared" si="53"/>
        <v>0</v>
      </c>
    </row>
    <row r="1919" spans="2:20" hidden="1" x14ac:dyDescent="0.2">
      <c r="B1919" t="s">
        <v>2176</v>
      </c>
      <c r="C1919" t="s">
        <v>7</v>
      </c>
      <c r="D1919" t="s">
        <v>6</v>
      </c>
      <c r="E1919" t="s">
        <v>2177</v>
      </c>
      <c r="F1919" t="s">
        <v>4388</v>
      </c>
      <c r="G1919" s="11">
        <v>354701.2</v>
      </c>
      <c r="H1919" s="11">
        <v>32351.97</v>
      </c>
      <c r="I1919" s="11">
        <v>60925.1</v>
      </c>
      <c r="J1919" s="11">
        <v>85699.77</v>
      </c>
      <c r="K1919" s="11">
        <v>112514.53</v>
      </c>
      <c r="L1919" s="11">
        <v>136021.66</v>
      </c>
      <c r="M1919" s="11">
        <v>161877.42000000001</v>
      </c>
      <c r="N1919" s="11">
        <v>201024.57</v>
      </c>
      <c r="O1919" s="11">
        <v>218977.22</v>
      </c>
      <c r="P1919" s="11">
        <v>244729.07</v>
      </c>
      <c r="Q1919" s="11">
        <v>277163.72000000003</v>
      </c>
      <c r="R1919" s="11">
        <v>298859.22000000003</v>
      </c>
      <c r="S1919" s="11">
        <v>341097.48</v>
      </c>
      <c r="T1919" s="6">
        <f t="shared" si="53"/>
        <v>181503.63249999998</v>
      </c>
    </row>
    <row r="1920" spans="2:20" hidden="1" x14ac:dyDescent="0.2">
      <c r="B1920" t="s">
        <v>2178</v>
      </c>
      <c r="C1920" t="s">
        <v>7</v>
      </c>
      <c r="D1920" t="s">
        <v>4</v>
      </c>
      <c r="E1920" t="s">
        <v>2179</v>
      </c>
      <c r="F1920" t="s">
        <v>4389</v>
      </c>
      <c r="G1920" s="11">
        <v>592916.18000000005</v>
      </c>
      <c r="H1920" s="11">
        <v>37607.950000000004</v>
      </c>
      <c r="I1920" s="11">
        <v>83930.55</v>
      </c>
      <c r="J1920" s="11">
        <v>130639.19</v>
      </c>
      <c r="K1920" s="11">
        <v>171612.26</v>
      </c>
      <c r="L1920" s="11">
        <v>219371.80000000002</v>
      </c>
      <c r="M1920" s="11">
        <v>254953.87</v>
      </c>
      <c r="N1920" s="11">
        <v>301635.09000000003</v>
      </c>
      <c r="O1920" s="11">
        <v>347825.44</v>
      </c>
      <c r="P1920" s="11">
        <v>402845.01</v>
      </c>
      <c r="Q1920" s="11">
        <v>438745.37</v>
      </c>
      <c r="R1920" s="11">
        <v>486843.41000000003</v>
      </c>
      <c r="S1920" s="11">
        <v>533097.98</v>
      </c>
      <c r="T1920" s="6">
        <f t="shared" si="53"/>
        <v>286584.75166666665</v>
      </c>
    </row>
    <row r="1921" spans="2:20" hidden="1" x14ac:dyDescent="0.2">
      <c r="B1921" t="s">
        <v>2178</v>
      </c>
      <c r="C1921" t="s">
        <v>7</v>
      </c>
      <c r="D1921" t="s">
        <v>5</v>
      </c>
      <c r="E1921" t="s">
        <v>2179</v>
      </c>
      <c r="F1921" t="s">
        <v>4390</v>
      </c>
      <c r="G1921" s="11">
        <v>690736.63</v>
      </c>
      <c r="H1921" s="11">
        <v>51631.6</v>
      </c>
      <c r="I1921" s="11">
        <v>130065.62000000001</v>
      </c>
      <c r="J1921" s="11">
        <v>177102</v>
      </c>
      <c r="K1921" s="11">
        <v>261000.61000000002</v>
      </c>
      <c r="L1921" s="11">
        <v>338271.01</v>
      </c>
      <c r="M1921" s="11">
        <v>395875.08</v>
      </c>
      <c r="N1921" s="11">
        <v>468794.24</v>
      </c>
      <c r="O1921" s="11">
        <v>530384.41</v>
      </c>
      <c r="P1921" s="11">
        <v>605630.82999999996</v>
      </c>
      <c r="Q1921" s="11">
        <v>674591.12</v>
      </c>
      <c r="R1921" s="11">
        <v>722804.71</v>
      </c>
      <c r="S1921" s="11">
        <v>753909.53</v>
      </c>
      <c r="T1921" s="6">
        <f t="shared" si="53"/>
        <v>423206.19250000006</v>
      </c>
    </row>
    <row r="1922" spans="2:20" hidden="1" x14ac:dyDescent="0.2">
      <c r="B1922" t="s">
        <v>2178</v>
      </c>
      <c r="C1922" t="s">
        <v>7</v>
      </c>
      <c r="D1922" t="s">
        <v>8</v>
      </c>
      <c r="E1922" t="s">
        <v>2179</v>
      </c>
      <c r="F1922" t="s">
        <v>4391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11">
        <v>0</v>
      </c>
      <c r="N1922" s="11">
        <v>0</v>
      </c>
      <c r="O1922" s="11">
        <v>0</v>
      </c>
      <c r="P1922" s="11">
        <v>0</v>
      </c>
      <c r="Q1922" s="11">
        <v>0</v>
      </c>
      <c r="R1922" s="11">
        <v>0</v>
      </c>
      <c r="S1922" s="11">
        <v>0</v>
      </c>
      <c r="T1922" s="6">
        <f t="shared" si="53"/>
        <v>0</v>
      </c>
    </row>
    <row r="1923" spans="2:20" hidden="1" x14ac:dyDescent="0.2">
      <c r="B1923" t="s">
        <v>2178</v>
      </c>
      <c r="C1923" t="s">
        <v>7</v>
      </c>
      <c r="D1923" t="s">
        <v>6</v>
      </c>
      <c r="E1923" t="s">
        <v>2179</v>
      </c>
      <c r="F1923" t="s">
        <v>4392</v>
      </c>
      <c r="G1923" s="11">
        <v>1616760.83</v>
      </c>
      <c r="H1923" s="11">
        <v>93256.08</v>
      </c>
      <c r="I1923" s="11">
        <v>217652.89</v>
      </c>
      <c r="J1923" s="11">
        <v>354481.3</v>
      </c>
      <c r="K1923" s="11">
        <v>523955.57</v>
      </c>
      <c r="L1923" s="11">
        <v>638978.64</v>
      </c>
      <c r="M1923" s="11">
        <v>745079.82000000007</v>
      </c>
      <c r="N1923" s="11">
        <v>898676.07000000007</v>
      </c>
      <c r="O1923" s="11">
        <v>986715.16</v>
      </c>
      <c r="P1923" s="11">
        <v>1034852.24</v>
      </c>
      <c r="Q1923" s="11">
        <v>1138918.33</v>
      </c>
      <c r="R1923" s="11">
        <v>1212961.51</v>
      </c>
      <c r="S1923" s="11">
        <v>1283581.46</v>
      </c>
      <c r="T1923" s="6">
        <f t="shared" si="53"/>
        <v>774641.56291666673</v>
      </c>
    </row>
    <row r="1924" spans="2:20" hidden="1" x14ac:dyDescent="0.2">
      <c r="B1924" t="s">
        <v>2180</v>
      </c>
      <c r="C1924" t="s">
        <v>7</v>
      </c>
      <c r="D1924" t="s">
        <v>4</v>
      </c>
      <c r="E1924" t="s">
        <v>2181</v>
      </c>
      <c r="F1924" t="s">
        <v>4393</v>
      </c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11">
        <v>0</v>
      </c>
      <c r="N1924" s="11">
        <v>0</v>
      </c>
      <c r="O1924" s="11">
        <v>0</v>
      </c>
      <c r="P1924" s="11">
        <v>8041.08</v>
      </c>
      <c r="Q1924" s="11">
        <v>0</v>
      </c>
      <c r="R1924" s="11">
        <v>0</v>
      </c>
      <c r="S1924" s="11">
        <v>0</v>
      </c>
      <c r="T1924" s="6">
        <f t="shared" si="53"/>
        <v>670.09</v>
      </c>
    </row>
    <row r="1925" spans="2:20" hidden="1" x14ac:dyDescent="0.2">
      <c r="B1925" t="s">
        <v>2180</v>
      </c>
      <c r="C1925" t="s">
        <v>7</v>
      </c>
      <c r="D1925" t="s">
        <v>5</v>
      </c>
      <c r="E1925" t="s">
        <v>2181</v>
      </c>
      <c r="F1925" t="s">
        <v>4394</v>
      </c>
      <c r="G1925" s="11">
        <v>447248.7</v>
      </c>
      <c r="H1925" s="11">
        <v>18260.88</v>
      </c>
      <c r="I1925" s="11">
        <v>36048.239999999998</v>
      </c>
      <c r="J1925" s="11">
        <v>73258.930000000008</v>
      </c>
      <c r="K1925" s="11">
        <v>121225.62</v>
      </c>
      <c r="L1925" s="11">
        <v>172343.78</v>
      </c>
      <c r="M1925" s="11">
        <v>225137.15</v>
      </c>
      <c r="N1925" s="11">
        <v>266408.91000000003</v>
      </c>
      <c r="O1925" s="11">
        <v>331258.60000000003</v>
      </c>
      <c r="P1925" s="11">
        <v>370449.49</v>
      </c>
      <c r="Q1925" s="11">
        <v>421733.2</v>
      </c>
      <c r="R1925" s="11">
        <v>441938.3</v>
      </c>
      <c r="S1925" s="11">
        <v>480808.51</v>
      </c>
      <c r="T1925" s="6">
        <f t="shared" si="53"/>
        <v>245174.30875</v>
      </c>
    </row>
    <row r="1926" spans="2:20" hidden="1" x14ac:dyDescent="0.2">
      <c r="B1926" t="s">
        <v>2180</v>
      </c>
      <c r="C1926" t="s">
        <v>7</v>
      </c>
      <c r="D1926" t="s">
        <v>6</v>
      </c>
      <c r="E1926" t="s">
        <v>2181</v>
      </c>
      <c r="F1926" t="s">
        <v>4395</v>
      </c>
      <c r="G1926" s="11">
        <v>607275.30000000005</v>
      </c>
      <c r="H1926" s="11">
        <v>48448.3</v>
      </c>
      <c r="I1926" s="11">
        <v>82593.87</v>
      </c>
      <c r="J1926" s="11">
        <v>143455.36000000002</v>
      </c>
      <c r="K1926" s="11">
        <v>205143.30000000002</v>
      </c>
      <c r="L1926" s="11">
        <v>276242.91000000003</v>
      </c>
      <c r="M1926" s="11">
        <v>342236.3</v>
      </c>
      <c r="N1926" s="11">
        <v>410227.65</v>
      </c>
      <c r="O1926" s="11">
        <v>483652.29000000004</v>
      </c>
      <c r="P1926" s="11">
        <v>541110.71</v>
      </c>
      <c r="Q1926" s="11">
        <v>623493.35</v>
      </c>
      <c r="R1926" s="11">
        <v>663673.59</v>
      </c>
      <c r="S1926" s="11">
        <v>727994.92</v>
      </c>
      <c r="T1926" s="6">
        <f t="shared" si="53"/>
        <v>373992.72833333333</v>
      </c>
    </row>
    <row r="1927" spans="2:20" hidden="1" x14ac:dyDescent="0.2">
      <c r="B1927" t="s">
        <v>2182</v>
      </c>
      <c r="C1927" t="s">
        <v>7</v>
      </c>
      <c r="D1927" t="s">
        <v>4</v>
      </c>
      <c r="E1927" t="s">
        <v>2183</v>
      </c>
      <c r="F1927" t="s">
        <v>4396</v>
      </c>
      <c r="G1927" s="11">
        <v>0</v>
      </c>
      <c r="H1927" s="11">
        <v>0</v>
      </c>
      <c r="I1927" s="11">
        <v>0</v>
      </c>
      <c r="J1927" s="11">
        <v>0</v>
      </c>
      <c r="K1927" s="11">
        <v>0</v>
      </c>
      <c r="L1927" s="11">
        <v>0</v>
      </c>
      <c r="M1927" s="11">
        <v>0</v>
      </c>
      <c r="N1927" s="11">
        <v>0</v>
      </c>
      <c r="O1927" s="11">
        <v>0</v>
      </c>
      <c r="P1927" s="11">
        <v>0</v>
      </c>
      <c r="Q1927" s="11">
        <v>0</v>
      </c>
      <c r="R1927" s="11">
        <v>0</v>
      </c>
      <c r="S1927" s="11">
        <v>0</v>
      </c>
      <c r="T1927" s="6">
        <f t="shared" si="53"/>
        <v>0</v>
      </c>
    </row>
    <row r="1928" spans="2:20" hidden="1" x14ac:dyDescent="0.2">
      <c r="B1928" t="s">
        <v>2182</v>
      </c>
      <c r="C1928" t="s">
        <v>7</v>
      </c>
      <c r="D1928" t="s">
        <v>5</v>
      </c>
      <c r="E1928" t="s">
        <v>2183</v>
      </c>
      <c r="F1928" t="s">
        <v>4397</v>
      </c>
      <c r="G1928" s="11">
        <v>138544.23000000001</v>
      </c>
      <c r="H1928" s="11">
        <v>13285.130000000001</v>
      </c>
      <c r="I1928" s="11">
        <v>26884.940000000002</v>
      </c>
      <c r="J1928" s="11">
        <v>32126.080000000002</v>
      </c>
      <c r="K1928" s="11">
        <v>36908.83</v>
      </c>
      <c r="L1928" s="11">
        <v>40760.1</v>
      </c>
      <c r="M1928" s="11">
        <v>45379.56</v>
      </c>
      <c r="N1928" s="11">
        <v>48697.590000000004</v>
      </c>
      <c r="O1928" s="11">
        <v>54951.31</v>
      </c>
      <c r="P1928" s="11">
        <v>59153.24</v>
      </c>
      <c r="Q1928" s="11">
        <v>67499.81</v>
      </c>
      <c r="R1928" s="11">
        <v>72408.42</v>
      </c>
      <c r="S1928" s="11">
        <v>84172.46</v>
      </c>
      <c r="T1928" s="6">
        <f t="shared" si="53"/>
        <v>50784.446250000001</v>
      </c>
    </row>
    <row r="1929" spans="2:20" hidden="1" x14ac:dyDescent="0.2">
      <c r="B1929" t="s">
        <v>2182</v>
      </c>
      <c r="C1929" t="s">
        <v>7</v>
      </c>
      <c r="D1929" t="s">
        <v>6</v>
      </c>
      <c r="E1929" t="s">
        <v>2183</v>
      </c>
      <c r="F1929" t="s">
        <v>4398</v>
      </c>
      <c r="G1929" s="11">
        <v>27711.670000000002</v>
      </c>
      <c r="H1929" s="11">
        <v>1544.25</v>
      </c>
      <c r="I1929" s="11">
        <v>4306.6900000000005</v>
      </c>
      <c r="J1929" s="11">
        <v>6371.06</v>
      </c>
      <c r="K1929" s="11">
        <v>8027.1</v>
      </c>
      <c r="L1929" s="11">
        <v>8362.19</v>
      </c>
      <c r="M1929" s="11">
        <v>8938.19</v>
      </c>
      <c r="N1929" s="11">
        <v>9060.380000000001</v>
      </c>
      <c r="O1929" s="11">
        <v>10212.950000000001</v>
      </c>
      <c r="P1929" s="11">
        <v>10509.02</v>
      </c>
      <c r="Q1929" s="11">
        <v>10413.18</v>
      </c>
      <c r="R1929" s="11">
        <v>10560.73</v>
      </c>
      <c r="S1929" s="11">
        <v>12319.73</v>
      </c>
      <c r="T1929" s="6">
        <f t="shared" si="53"/>
        <v>9026.7866666666669</v>
      </c>
    </row>
    <row r="1930" spans="2:20" hidden="1" x14ac:dyDescent="0.2">
      <c r="B1930" t="s">
        <v>2184</v>
      </c>
      <c r="C1930" t="s">
        <v>7</v>
      </c>
      <c r="D1930" t="s">
        <v>4</v>
      </c>
      <c r="E1930" t="s">
        <v>2185</v>
      </c>
      <c r="F1930" t="s">
        <v>4399</v>
      </c>
      <c r="G1930" s="11">
        <v>73017.7</v>
      </c>
      <c r="H1930" s="11">
        <v>2314.5100000000002</v>
      </c>
      <c r="I1930" s="11">
        <v>12883.23</v>
      </c>
      <c r="J1930" s="11">
        <v>19612.79</v>
      </c>
      <c r="K1930" s="11">
        <v>22915.55</v>
      </c>
      <c r="L1930" s="11">
        <v>29677.86</v>
      </c>
      <c r="M1930" s="11">
        <v>43417.18</v>
      </c>
      <c r="N1930" s="11">
        <v>47949.63</v>
      </c>
      <c r="O1930" s="11">
        <v>51008.11</v>
      </c>
      <c r="P1930" s="11">
        <v>59678.28</v>
      </c>
      <c r="Q1930" s="11">
        <v>69054.48</v>
      </c>
      <c r="R1930" s="11">
        <v>85208.37</v>
      </c>
      <c r="S1930" s="11">
        <v>105378.89</v>
      </c>
      <c r="T1930" s="6">
        <f t="shared" si="53"/>
        <v>44409.857083333336</v>
      </c>
    </row>
    <row r="1931" spans="2:20" hidden="1" x14ac:dyDescent="0.2">
      <c r="B1931" t="s">
        <v>2184</v>
      </c>
      <c r="C1931" t="s">
        <v>7</v>
      </c>
      <c r="D1931" t="s">
        <v>5</v>
      </c>
      <c r="E1931" t="s">
        <v>2185</v>
      </c>
      <c r="F1931" t="s">
        <v>4400</v>
      </c>
      <c r="G1931" s="11">
        <v>486240.5</v>
      </c>
      <c r="H1931" s="11">
        <v>23668.07</v>
      </c>
      <c r="I1931" s="11">
        <v>63913.62</v>
      </c>
      <c r="J1931" s="11">
        <v>111967.35</v>
      </c>
      <c r="K1931" s="11">
        <v>161390.28</v>
      </c>
      <c r="L1931" s="11">
        <v>202220.19</v>
      </c>
      <c r="M1931" s="11">
        <v>253900.15</v>
      </c>
      <c r="N1931" s="11">
        <v>276544</v>
      </c>
      <c r="O1931" s="11">
        <v>321256.51</v>
      </c>
      <c r="P1931" s="11">
        <v>350430.07</v>
      </c>
      <c r="Q1931" s="11">
        <v>396977.53</v>
      </c>
      <c r="R1931" s="11">
        <v>426599.67999999999</v>
      </c>
      <c r="S1931" s="11">
        <v>473556.8</v>
      </c>
      <c r="T1931" s="6">
        <f t="shared" si="53"/>
        <v>255730.50833333339</v>
      </c>
    </row>
    <row r="1932" spans="2:20" hidden="1" x14ac:dyDescent="0.2">
      <c r="B1932" t="s">
        <v>2184</v>
      </c>
      <c r="C1932" t="s">
        <v>7</v>
      </c>
      <c r="D1932" t="s">
        <v>6</v>
      </c>
      <c r="E1932" t="s">
        <v>2185</v>
      </c>
      <c r="F1932" t="s">
        <v>4401</v>
      </c>
      <c r="G1932" s="11">
        <v>1689952.88</v>
      </c>
      <c r="H1932" s="11">
        <v>138808.5</v>
      </c>
      <c r="I1932" s="11">
        <v>313008.08</v>
      </c>
      <c r="J1932" s="11">
        <v>465023.83</v>
      </c>
      <c r="K1932" s="11">
        <v>631372.73</v>
      </c>
      <c r="L1932" s="11">
        <v>818300.07000000007</v>
      </c>
      <c r="M1932" s="11">
        <v>955128.86</v>
      </c>
      <c r="N1932" s="11">
        <v>1127544.51</v>
      </c>
      <c r="O1932" s="11">
        <v>1290505.67</v>
      </c>
      <c r="P1932" s="11">
        <v>1467728.6400000001</v>
      </c>
      <c r="Q1932" s="11">
        <v>1645164.88</v>
      </c>
      <c r="R1932" s="11">
        <v>1795163.1400000001</v>
      </c>
      <c r="S1932" s="11">
        <v>1956874.1800000002</v>
      </c>
      <c r="T1932" s="6">
        <f t="shared" si="53"/>
        <v>1039263.5366666666</v>
      </c>
    </row>
    <row r="1933" spans="2:20" hidden="1" x14ac:dyDescent="0.2">
      <c r="B1933" t="s">
        <v>2186</v>
      </c>
      <c r="C1933" t="s">
        <v>7</v>
      </c>
      <c r="D1933" t="s">
        <v>4</v>
      </c>
      <c r="E1933" t="s">
        <v>2187</v>
      </c>
      <c r="F1933" t="s">
        <v>4402</v>
      </c>
      <c r="G1933" s="11">
        <v>115647.08</v>
      </c>
      <c r="H1933" s="11">
        <v>5963.53</v>
      </c>
      <c r="I1933" s="11">
        <v>21559.34</v>
      </c>
      <c r="J1933" s="11">
        <v>29620.27</v>
      </c>
      <c r="K1933" s="11">
        <v>49317.25</v>
      </c>
      <c r="L1933" s="11">
        <v>58171.89</v>
      </c>
      <c r="M1933" s="11">
        <v>72183.520000000004</v>
      </c>
      <c r="N1933" s="11">
        <v>83887</v>
      </c>
      <c r="O1933" s="11">
        <v>94863.85</v>
      </c>
      <c r="P1933" s="11">
        <v>107332.98</v>
      </c>
      <c r="Q1933" s="11">
        <v>119034.66</v>
      </c>
      <c r="R1933" s="11">
        <v>153881.17000000001</v>
      </c>
      <c r="S1933" s="11">
        <v>169465.56</v>
      </c>
      <c r="T1933" s="6">
        <f t="shared" si="53"/>
        <v>78197.648333333331</v>
      </c>
    </row>
    <row r="1934" spans="2:20" hidden="1" x14ac:dyDescent="0.2">
      <c r="B1934" t="s">
        <v>2186</v>
      </c>
      <c r="C1934" t="s">
        <v>7</v>
      </c>
      <c r="D1934" t="s">
        <v>5</v>
      </c>
      <c r="E1934" t="s">
        <v>2187</v>
      </c>
      <c r="F1934" t="s">
        <v>4403</v>
      </c>
      <c r="G1934" s="11">
        <v>262401.84000000003</v>
      </c>
      <c r="H1934" s="11">
        <v>22046.080000000002</v>
      </c>
      <c r="I1934" s="11">
        <v>46026.18</v>
      </c>
      <c r="J1934" s="11">
        <v>71451.39</v>
      </c>
      <c r="K1934" s="11">
        <v>91170.36</v>
      </c>
      <c r="L1934" s="11">
        <v>119521.57</v>
      </c>
      <c r="M1934" s="11">
        <v>141506.46</v>
      </c>
      <c r="N1934" s="11">
        <v>156748.96</v>
      </c>
      <c r="O1934" s="11">
        <v>183438.04</v>
      </c>
      <c r="P1934" s="11">
        <v>198798.78</v>
      </c>
      <c r="Q1934" s="11">
        <v>225590.55000000002</v>
      </c>
      <c r="R1934" s="11">
        <v>238108.05000000002</v>
      </c>
      <c r="S1934" s="11">
        <v>258492.32</v>
      </c>
      <c r="T1934" s="6">
        <f t="shared" si="53"/>
        <v>146237.79166666669</v>
      </c>
    </row>
    <row r="1935" spans="2:20" hidden="1" x14ac:dyDescent="0.2">
      <c r="B1935" t="s">
        <v>2186</v>
      </c>
      <c r="C1935" t="s">
        <v>7</v>
      </c>
      <c r="D1935" t="s">
        <v>6</v>
      </c>
      <c r="E1935" t="s">
        <v>2187</v>
      </c>
      <c r="F1935" t="s">
        <v>4404</v>
      </c>
      <c r="G1935" s="11">
        <v>298001.72000000003</v>
      </c>
      <c r="H1935" s="11">
        <v>21973.05</v>
      </c>
      <c r="I1935" s="11">
        <v>35170.76</v>
      </c>
      <c r="J1935" s="11">
        <v>68887.360000000001</v>
      </c>
      <c r="K1935" s="11">
        <v>89547.5</v>
      </c>
      <c r="L1935" s="11">
        <v>126957.98</v>
      </c>
      <c r="M1935" s="11">
        <v>150636.05000000002</v>
      </c>
      <c r="N1935" s="11">
        <v>181959.04000000001</v>
      </c>
      <c r="O1935" s="11">
        <v>209023.14</v>
      </c>
      <c r="P1935" s="11">
        <v>222941.17</v>
      </c>
      <c r="Q1935" s="11">
        <v>255533.03</v>
      </c>
      <c r="R1935" s="11">
        <v>277926.14</v>
      </c>
      <c r="S1935" s="11">
        <v>295220.12</v>
      </c>
      <c r="T1935" s="6">
        <f t="shared" si="53"/>
        <v>161430.51166666669</v>
      </c>
    </row>
    <row r="1936" spans="2:20" hidden="1" x14ac:dyDescent="0.2">
      <c r="B1936" t="s">
        <v>2188</v>
      </c>
      <c r="C1936" t="s">
        <v>7</v>
      </c>
      <c r="D1936" t="s">
        <v>4</v>
      </c>
      <c r="E1936" t="s">
        <v>2189</v>
      </c>
      <c r="F1936" t="s">
        <v>4405</v>
      </c>
      <c r="G1936" s="11">
        <v>3401745.72</v>
      </c>
      <c r="H1936" s="11">
        <v>281956.65000000002</v>
      </c>
      <c r="I1936" s="11">
        <v>598162.30000000005</v>
      </c>
      <c r="J1936" s="11">
        <v>869375.48</v>
      </c>
      <c r="K1936" s="11">
        <v>1174522.6200000001</v>
      </c>
      <c r="L1936" s="11">
        <v>1407743.08</v>
      </c>
      <c r="M1936" s="11">
        <v>1641878.03</v>
      </c>
      <c r="N1936" s="11">
        <v>1823110.48</v>
      </c>
      <c r="O1936" s="11">
        <v>2051966.4</v>
      </c>
      <c r="P1936" s="11">
        <v>2312907.34</v>
      </c>
      <c r="Q1936" s="11">
        <v>2638593.2800000003</v>
      </c>
      <c r="R1936" s="11">
        <v>2957752.8200000003</v>
      </c>
      <c r="S1936" s="11">
        <v>3249896.06</v>
      </c>
      <c r="T1936" s="6">
        <f t="shared" si="53"/>
        <v>1756982.4475</v>
      </c>
    </row>
    <row r="1937" spans="2:20" hidden="1" x14ac:dyDescent="0.2">
      <c r="B1937" t="s">
        <v>2188</v>
      </c>
      <c r="C1937" t="s">
        <v>7</v>
      </c>
      <c r="D1937" t="s">
        <v>5</v>
      </c>
      <c r="E1937" t="s">
        <v>2189</v>
      </c>
      <c r="F1937" t="s">
        <v>4406</v>
      </c>
      <c r="G1937" s="11">
        <v>1457652.75</v>
      </c>
      <c r="H1937" s="11">
        <v>81606.84</v>
      </c>
      <c r="I1937" s="11">
        <v>210193.99</v>
      </c>
      <c r="J1937" s="11">
        <v>249611.53</v>
      </c>
      <c r="K1937" s="11">
        <v>337846.53</v>
      </c>
      <c r="L1937" s="11">
        <v>434693.5</v>
      </c>
      <c r="M1937" s="11">
        <v>525660.54</v>
      </c>
      <c r="N1937" s="11">
        <v>564418.68000000005</v>
      </c>
      <c r="O1937" s="11">
        <v>661756.03</v>
      </c>
      <c r="P1937" s="11">
        <v>702002.32000000007</v>
      </c>
      <c r="Q1937" s="11">
        <v>821153.64</v>
      </c>
      <c r="R1937" s="11">
        <v>903415</v>
      </c>
      <c r="S1937" s="11">
        <v>992818.91</v>
      </c>
      <c r="T1937" s="6">
        <f t="shared" si="53"/>
        <v>559799.53583333339</v>
      </c>
    </row>
    <row r="1938" spans="2:20" hidden="1" x14ac:dyDescent="0.2">
      <c r="B1938" t="s">
        <v>2188</v>
      </c>
      <c r="C1938" t="s">
        <v>7</v>
      </c>
      <c r="D1938" t="s">
        <v>6</v>
      </c>
      <c r="E1938" t="s">
        <v>2189</v>
      </c>
      <c r="F1938" t="s">
        <v>4407</v>
      </c>
      <c r="G1938" s="11">
        <v>2704402.68</v>
      </c>
      <c r="H1938" s="11">
        <v>207950.86000000002</v>
      </c>
      <c r="I1938" s="11">
        <v>375156.65</v>
      </c>
      <c r="J1938" s="11">
        <v>585388.20000000007</v>
      </c>
      <c r="K1938" s="11">
        <v>837610.77</v>
      </c>
      <c r="L1938" s="11">
        <v>881386.44000000006</v>
      </c>
      <c r="M1938" s="11">
        <v>980023.61</v>
      </c>
      <c r="N1938" s="11">
        <v>1119383.98</v>
      </c>
      <c r="O1938" s="11">
        <v>1342216.05</v>
      </c>
      <c r="P1938" s="11">
        <v>1448557.4</v>
      </c>
      <c r="Q1938" s="11">
        <v>1748363.77</v>
      </c>
      <c r="R1938" s="11">
        <v>1928557.35</v>
      </c>
      <c r="S1938" s="11">
        <v>2145657.11</v>
      </c>
      <c r="T1938" s="6">
        <f t="shared" si="53"/>
        <v>1156635.4145833331</v>
      </c>
    </row>
    <row r="1939" spans="2:20" hidden="1" x14ac:dyDescent="0.2">
      <c r="B1939" t="s">
        <v>2190</v>
      </c>
      <c r="C1939" t="s">
        <v>7</v>
      </c>
      <c r="D1939" t="s">
        <v>4</v>
      </c>
      <c r="E1939" t="s">
        <v>2191</v>
      </c>
      <c r="F1939" t="s">
        <v>4408</v>
      </c>
      <c r="G1939" s="11">
        <v>351353.43</v>
      </c>
      <c r="H1939" s="11">
        <v>-82220.639999999999</v>
      </c>
      <c r="I1939" s="11">
        <v>-71225.460000000006</v>
      </c>
      <c r="J1939" s="11">
        <v>-53134.21</v>
      </c>
      <c r="K1939" s="11">
        <v>-33922</v>
      </c>
      <c r="L1939" s="11">
        <v>-18311.14</v>
      </c>
      <c r="M1939" s="11">
        <v>7836.74</v>
      </c>
      <c r="N1939" s="11">
        <v>26505.06</v>
      </c>
      <c r="O1939" s="11">
        <v>48520.06</v>
      </c>
      <c r="P1939" s="11">
        <v>75238.91</v>
      </c>
      <c r="Q1939" s="11">
        <v>93919.52</v>
      </c>
      <c r="R1939" s="11">
        <v>111288.16</v>
      </c>
      <c r="S1939" s="11">
        <v>161851.70000000001</v>
      </c>
      <c r="T1939" s="6">
        <f t="shared" si="53"/>
        <v>30091.463749999999</v>
      </c>
    </row>
    <row r="1940" spans="2:20" hidden="1" x14ac:dyDescent="0.2">
      <c r="B1940" t="s">
        <v>2190</v>
      </c>
      <c r="C1940" t="s">
        <v>7</v>
      </c>
      <c r="D1940" t="s">
        <v>5</v>
      </c>
      <c r="E1940" t="s">
        <v>2191</v>
      </c>
      <c r="F1940" t="s">
        <v>4409</v>
      </c>
      <c r="G1940" s="11">
        <v>200</v>
      </c>
      <c r="H1940" s="11">
        <v>0</v>
      </c>
      <c r="I1940" s="11">
        <v>0</v>
      </c>
      <c r="J1940" s="11">
        <v>139.59</v>
      </c>
      <c r="K1940" s="11">
        <v>99.72</v>
      </c>
      <c r="L1940" s="11">
        <v>99.72</v>
      </c>
      <c r="M1940" s="11">
        <v>99.72</v>
      </c>
      <c r="N1940" s="11">
        <v>99.72</v>
      </c>
      <c r="O1940" s="11">
        <v>99.72</v>
      </c>
      <c r="P1940" s="11">
        <v>99.72</v>
      </c>
      <c r="Q1940" s="11">
        <v>99.72</v>
      </c>
      <c r="R1940" s="11">
        <v>99.72</v>
      </c>
      <c r="S1940" s="11">
        <v>299.72000000000003</v>
      </c>
      <c r="T1940" s="6">
        <f t="shared" si="53"/>
        <v>98.93416666666667</v>
      </c>
    </row>
    <row r="1941" spans="2:20" hidden="1" x14ac:dyDescent="0.2">
      <c r="B1941" t="s">
        <v>2190</v>
      </c>
      <c r="C1941" t="s">
        <v>7</v>
      </c>
      <c r="D1941" t="s">
        <v>8</v>
      </c>
      <c r="E1941" t="s">
        <v>2191</v>
      </c>
      <c r="F1941" t="s">
        <v>4410</v>
      </c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1">
        <v>0</v>
      </c>
      <c r="N1941" s="11">
        <v>0</v>
      </c>
      <c r="O1941" s="11">
        <v>0</v>
      </c>
      <c r="P1941" s="11">
        <v>0</v>
      </c>
      <c r="Q1941" s="11">
        <v>0</v>
      </c>
      <c r="R1941" s="11">
        <v>0</v>
      </c>
      <c r="S1941" s="11">
        <v>0</v>
      </c>
      <c r="T1941" s="6">
        <f t="shared" si="53"/>
        <v>0</v>
      </c>
    </row>
    <row r="1942" spans="2:20" hidden="1" x14ac:dyDescent="0.2">
      <c r="B1942" t="s">
        <v>2190</v>
      </c>
      <c r="C1942" t="s">
        <v>7</v>
      </c>
      <c r="D1942" t="s">
        <v>6</v>
      </c>
      <c r="E1942" t="s">
        <v>2191</v>
      </c>
      <c r="F1942" t="s">
        <v>4411</v>
      </c>
      <c r="G1942" s="11">
        <v>554.41</v>
      </c>
      <c r="H1942" s="11">
        <v>1.5</v>
      </c>
      <c r="I1942" s="11">
        <v>3051.05</v>
      </c>
      <c r="J1942" s="11">
        <v>3051.05</v>
      </c>
      <c r="K1942" s="11">
        <v>3051.05</v>
      </c>
      <c r="L1942" s="11">
        <v>3051.05</v>
      </c>
      <c r="M1942" s="11">
        <v>3051.05</v>
      </c>
      <c r="N1942" s="11">
        <v>3228.85</v>
      </c>
      <c r="O1942" s="11">
        <v>3138.38</v>
      </c>
      <c r="P1942" s="11">
        <v>3138.38</v>
      </c>
      <c r="Q1942" s="11">
        <v>3138.38</v>
      </c>
      <c r="R1942" s="11">
        <v>3138.38</v>
      </c>
      <c r="S1942" s="11">
        <v>3138.38</v>
      </c>
      <c r="T1942" s="6">
        <f t="shared" si="53"/>
        <v>2740.4595833333333</v>
      </c>
    </row>
    <row r="1943" spans="2:20" hidden="1" x14ac:dyDescent="0.2">
      <c r="B1943" t="s">
        <v>2192</v>
      </c>
      <c r="C1943" t="s">
        <v>7</v>
      </c>
      <c r="D1943" t="s">
        <v>4</v>
      </c>
      <c r="E1943" t="s">
        <v>2193</v>
      </c>
      <c r="F1943" t="s">
        <v>4412</v>
      </c>
      <c r="G1943" s="11">
        <v>1346009.57</v>
      </c>
      <c r="H1943" s="11">
        <v>73546.02</v>
      </c>
      <c r="I1943" s="11">
        <v>167975.21</v>
      </c>
      <c r="J1943" s="11">
        <v>287120.8</v>
      </c>
      <c r="K1943" s="11">
        <v>405571.99</v>
      </c>
      <c r="L1943" s="11">
        <v>612351.15</v>
      </c>
      <c r="M1943" s="11">
        <v>729536.83</v>
      </c>
      <c r="N1943" s="11">
        <v>900638.98</v>
      </c>
      <c r="O1943" s="11">
        <v>1034986.9</v>
      </c>
      <c r="P1943" s="11">
        <v>1165197.3700000001</v>
      </c>
      <c r="Q1943" s="11">
        <v>1303383.71</v>
      </c>
      <c r="R1943" s="11">
        <v>1422651.58</v>
      </c>
      <c r="S1943" s="11">
        <v>1553508.29</v>
      </c>
      <c r="T1943" s="6">
        <f t="shared" si="53"/>
        <v>796059.95583333343</v>
      </c>
    </row>
    <row r="1944" spans="2:20" hidden="1" x14ac:dyDescent="0.2">
      <c r="B1944" t="s">
        <v>2192</v>
      </c>
      <c r="C1944" t="s">
        <v>7</v>
      </c>
      <c r="D1944" t="s">
        <v>5</v>
      </c>
      <c r="E1944" t="s">
        <v>2193</v>
      </c>
      <c r="F1944" t="s">
        <v>4413</v>
      </c>
      <c r="G1944" s="11">
        <v>135549.96</v>
      </c>
      <c r="H1944" s="11">
        <v>-1560.76</v>
      </c>
      <c r="I1944" s="11">
        <v>2206.79</v>
      </c>
      <c r="J1944" s="11">
        <v>4294.5200000000004</v>
      </c>
      <c r="K1944" s="11">
        <v>8279.7800000000007</v>
      </c>
      <c r="L1944" s="11">
        <v>11417.25</v>
      </c>
      <c r="M1944" s="11">
        <v>14103.59</v>
      </c>
      <c r="N1944" s="11">
        <v>16373.92</v>
      </c>
      <c r="O1944" s="11">
        <v>18172.09</v>
      </c>
      <c r="P1944" s="11">
        <v>20664.34</v>
      </c>
      <c r="Q1944" s="11">
        <v>24367.61</v>
      </c>
      <c r="R1944" s="11">
        <v>28299.15</v>
      </c>
      <c r="S1944" s="11">
        <v>30703.83</v>
      </c>
      <c r="T1944" s="6">
        <f t="shared" si="53"/>
        <v>19145.431249999998</v>
      </c>
    </row>
    <row r="1945" spans="2:20" hidden="1" x14ac:dyDescent="0.2">
      <c r="B1945" t="s">
        <v>2192</v>
      </c>
      <c r="C1945" t="s">
        <v>7</v>
      </c>
      <c r="D1945" t="s">
        <v>8</v>
      </c>
      <c r="E1945" t="s">
        <v>2193</v>
      </c>
      <c r="F1945" t="s">
        <v>4414</v>
      </c>
      <c r="G1945" s="11">
        <v>0</v>
      </c>
      <c r="H1945" s="11">
        <v>0</v>
      </c>
      <c r="I1945" s="11">
        <v>0</v>
      </c>
      <c r="J1945" s="11">
        <v>0</v>
      </c>
      <c r="K1945" s="11">
        <v>0</v>
      </c>
      <c r="L1945" s="11">
        <v>0</v>
      </c>
      <c r="M1945" s="11">
        <v>0</v>
      </c>
      <c r="N1945" s="11">
        <v>0</v>
      </c>
      <c r="O1945" s="11">
        <v>0</v>
      </c>
      <c r="P1945" s="11">
        <v>0</v>
      </c>
      <c r="Q1945" s="11">
        <v>0</v>
      </c>
      <c r="R1945" s="11">
        <v>0</v>
      </c>
      <c r="S1945" s="11">
        <v>0</v>
      </c>
      <c r="T1945" s="6">
        <f t="shared" si="53"/>
        <v>0</v>
      </c>
    </row>
    <row r="1946" spans="2:20" hidden="1" x14ac:dyDescent="0.2">
      <c r="B1946" t="s">
        <v>2192</v>
      </c>
      <c r="C1946" t="s">
        <v>7</v>
      </c>
      <c r="D1946" t="s">
        <v>6</v>
      </c>
      <c r="E1946" t="s">
        <v>2193</v>
      </c>
      <c r="F1946" t="s">
        <v>4415</v>
      </c>
      <c r="G1946" s="11">
        <v>238533.44</v>
      </c>
      <c r="H1946" s="11">
        <v>7719.63</v>
      </c>
      <c r="I1946" s="11">
        <v>16333.41</v>
      </c>
      <c r="J1946" s="11">
        <v>24504.63</v>
      </c>
      <c r="K1946" s="11">
        <v>33313.199999999997</v>
      </c>
      <c r="L1946" s="11">
        <v>43610.16</v>
      </c>
      <c r="M1946" s="11">
        <v>53213.99</v>
      </c>
      <c r="N1946" s="11">
        <v>63097.47</v>
      </c>
      <c r="O1946" s="11">
        <v>71479.55</v>
      </c>
      <c r="P1946" s="11">
        <v>81805.17</v>
      </c>
      <c r="Q1946" s="11">
        <v>92649.61</v>
      </c>
      <c r="R1946" s="11">
        <v>101231.41</v>
      </c>
      <c r="S1946" s="11">
        <v>108840.52</v>
      </c>
      <c r="T1946" s="6">
        <f t="shared" si="53"/>
        <v>63553.767499999994</v>
      </c>
    </row>
    <row r="1947" spans="2:20" hidden="1" x14ac:dyDescent="0.2">
      <c r="B1947" t="s">
        <v>2194</v>
      </c>
      <c r="C1947" t="s">
        <v>7</v>
      </c>
      <c r="D1947" t="s">
        <v>4</v>
      </c>
      <c r="E1947" t="s">
        <v>2195</v>
      </c>
      <c r="F1947" t="s">
        <v>4416</v>
      </c>
      <c r="G1947" s="11">
        <v>662.05000000000007</v>
      </c>
      <c r="H1947" s="11">
        <v>0</v>
      </c>
      <c r="I1947" s="11">
        <v>0</v>
      </c>
      <c r="J1947" s="11">
        <v>233.33</v>
      </c>
      <c r="K1947" s="11">
        <v>233.33</v>
      </c>
      <c r="L1947" s="11">
        <v>466.66</v>
      </c>
      <c r="M1947" s="11">
        <v>466.66</v>
      </c>
      <c r="N1947" s="11">
        <v>466.66</v>
      </c>
      <c r="O1947" s="11">
        <v>466.66</v>
      </c>
      <c r="P1947" s="11">
        <v>2984.7200000000003</v>
      </c>
      <c r="Q1947" s="11">
        <v>2984.7200000000003</v>
      </c>
      <c r="R1947" s="11">
        <v>2984.7200000000003</v>
      </c>
      <c r="S1947" s="11">
        <v>2984.7200000000003</v>
      </c>
      <c r="T1947" s="6">
        <f t="shared" si="53"/>
        <v>1092.5704166666669</v>
      </c>
    </row>
    <row r="1948" spans="2:20" hidden="1" x14ac:dyDescent="0.2">
      <c r="B1948" t="s">
        <v>2194</v>
      </c>
      <c r="C1948" t="s">
        <v>7</v>
      </c>
      <c r="D1948" t="s">
        <v>5</v>
      </c>
      <c r="E1948" t="s">
        <v>2195</v>
      </c>
      <c r="F1948" t="s">
        <v>4417</v>
      </c>
      <c r="G1948" s="11">
        <v>203457.61000000002</v>
      </c>
      <c r="H1948" s="11">
        <v>-1794.24</v>
      </c>
      <c r="I1948" s="11">
        <v>3362.21</v>
      </c>
      <c r="J1948" s="11">
        <v>5485.87</v>
      </c>
      <c r="K1948" s="11">
        <v>8154.55</v>
      </c>
      <c r="L1948" s="11">
        <v>40187.800000000003</v>
      </c>
      <c r="M1948" s="11">
        <v>58036.520000000004</v>
      </c>
      <c r="N1948" s="11">
        <v>90266.06</v>
      </c>
      <c r="O1948" s="11">
        <v>114287.41</v>
      </c>
      <c r="P1948" s="11">
        <v>140781.1</v>
      </c>
      <c r="Q1948" s="11">
        <v>143424.71</v>
      </c>
      <c r="R1948" s="11">
        <v>145282.79</v>
      </c>
      <c r="S1948" s="11">
        <v>148459.28</v>
      </c>
      <c r="T1948" s="6">
        <f t="shared" si="53"/>
        <v>76952.768750000003</v>
      </c>
    </row>
    <row r="1949" spans="2:20" hidden="1" x14ac:dyDescent="0.2">
      <c r="B1949" t="s">
        <v>2194</v>
      </c>
      <c r="C1949" t="s">
        <v>7</v>
      </c>
      <c r="D1949" t="s">
        <v>6</v>
      </c>
      <c r="E1949" t="s">
        <v>2195</v>
      </c>
      <c r="F1949" t="s">
        <v>4418</v>
      </c>
      <c r="G1949" s="11">
        <v>166555.24</v>
      </c>
      <c r="H1949" s="11">
        <v>12543.9</v>
      </c>
      <c r="I1949" s="11">
        <v>16167.52</v>
      </c>
      <c r="J1949" s="11">
        <v>40645.57</v>
      </c>
      <c r="K1949" s="11">
        <v>49191.840000000004</v>
      </c>
      <c r="L1949" s="11">
        <v>56538.69</v>
      </c>
      <c r="M1949" s="11">
        <v>81412.05</v>
      </c>
      <c r="N1949" s="11">
        <v>112579.95</v>
      </c>
      <c r="O1949" s="11">
        <v>149762.04</v>
      </c>
      <c r="P1949" s="11">
        <v>172113.58000000002</v>
      </c>
      <c r="Q1949" s="11">
        <v>174925.01</v>
      </c>
      <c r="R1949" s="11">
        <v>178104.5</v>
      </c>
      <c r="S1949" s="11">
        <v>187187.71</v>
      </c>
      <c r="T1949" s="6">
        <f t="shared" si="53"/>
        <v>101738.01041666667</v>
      </c>
    </row>
    <row r="1950" spans="2:20" hidden="1" x14ac:dyDescent="0.2">
      <c r="B1950" t="s">
        <v>2196</v>
      </c>
      <c r="C1950" t="s">
        <v>7</v>
      </c>
      <c r="D1950" t="s">
        <v>4</v>
      </c>
      <c r="E1950" t="s">
        <v>2197</v>
      </c>
      <c r="F1950" t="s">
        <v>4419</v>
      </c>
      <c r="G1950" s="11">
        <v>213907.18</v>
      </c>
      <c r="H1950" s="11">
        <v>24989.23</v>
      </c>
      <c r="I1950" s="11">
        <v>24375.83</v>
      </c>
      <c r="J1950" s="11">
        <v>44835.49</v>
      </c>
      <c r="K1950" s="11">
        <v>40601.22</v>
      </c>
      <c r="L1950" s="11">
        <v>46021.56</v>
      </c>
      <c r="M1950" s="11">
        <v>64699.55</v>
      </c>
      <c r="N1950" s="11">
        <v>83827.55</v>
      </c>
      <c r="O1950" s="11">
        <v>118338.57</v>
      </c>
      <c r="P1950" s="11">
        <v>151272.80000000002</v>
      </c>
      <c r="Q1950" s="11">
        <v>189834.04</v>
      </c>
      <c r="R1950" s="11">
        <v>201045.87</v>
      </c>
      <c r="S1950" s="11">
        <v>238687.34</v>
      </c>
      <c r="T1950" s="6">
        <f t="shared" si="53"/>
        <v>101344.91416666668</v>
      </c>
    </row>
    <row r="1951" spans="2:20" hidden="1" x14ac:dyDescent="0.2">
      <c r="B1951" t="s">
        <v>2196</v>
      </c>
      <c r="C1951" t="s">
        <v>7</v>
      </c>
      <c r="D1951" t="s">
        <v>5</v>
      </c>
      <c r="E1951" t="s">
        <v>2197</v>
      </c>
      <c r="F1951" t="s">
        <v>4420</v>
      </c>
      <c r="G1951" s="11">
        <v>177068.55000000002</v>
      </c>
      <c r="H1951" s="11">
        <v>9106.44</v>
      </c>
      <c r="I1951" s="11">
        <v>42777.03</v>
      </c>
      <c r="J1951" s="11">
        <v>53605.04</v>
      </c>
      <c r="K1951" s="11">
        <v>78416.22</v>
      </c>
      <c r="L1951" s="11">
        <v>93056.85</v>
      </c>
      <c r="M1951" s="11">
        <v>120154.32</v>
      </c>
      <c r="N1951" s="11">
        <v>149625.43</v>
      </c>
      <c r="O1951" s="11">
        <v>171296.79</v>
      </c>
      <c r="P1951" s="11">
        <v>188307.64</v>
      </c>
      <c r="Q1951" s="11">
        <v>191760.24</v>
      </c>
      <c r="R1951" s="11">
        <v>214787.11000000002</v>
      </c>
      <c r="S1951" s="11">
        <v>239595.12</v>
      </c>
      <c r="T1951" s="6">
        <f t="shared" si="53"/>
        <v>126768.74541666667</v>
      </c>
    </row>
    <row r="1952" spans="2:20" hidden="1" x14ac:dyDescent="0.2">
      <c r="B1952" t="s">
        <v>2196</v>
      </c>
      <c r="C1952" t="s">
        <v>7</v>
      </c>
      <c r="D1952" t="s">
        <v>8</v>
      </c>
      <c r="E1952" t="s">
        <v>2197</v>
      </c>
      <c r="F1952" t="s">
        <v>4421</v>
      </c>
      <c r="G1952" s="11">
        <v>0</v>
      </c>
      <c r="H1952" s="11">
        <v>0</v>
      </c>
      <c r="I1952" s="11">
        <v>0</v>
      </c>
      <c r="J1952" s="11">
        <v>0</v>
      </c>
      <c r="K1952" s="11">
        <v>0</v>
      </c>
      <c r="L1952" s="11">
        <v>0</v>
      </c>
      <c r="M1952" s="11">
        <v>0</v>
      </c>
      <c r="N1952" s="11">
        <v>0</v>
      </c>
      <c r="O1952" s="11">
        <v>0</v>
      </c>
      <c r="P1952" s="11">
        <v>0</v>
      </c>
      <c r="Q1952" s="11">
        <v>0</v>
      </c>
      <c r="R1952" s="11">
        <v>0</v>
      </c>
      <c r="S1952" s="11">
        <v>0</v>
      </c>
      <c r="T1952" s="6">
        <f t="shared" si="53"/>
        <v>0</v>
      </c>
    </row>
    <row r="1953" spans="2:20" hidden="1" x14ac:dyDescent="0.2">
      <c r="B1953" t="s">
        <v>2196</v>
      </c>
      <c r="C1953" t="s">
        <v>7</v>
      </c>
      <c r="D1953" t="s">
        <v>6</v>
      </c>
      <c r="E1953" t="s">
        <v>2197</v>
      </c>
      <c r="F1953" t="s">
        <v>4422</v>
      </c>
      <c r="G1953" s="11">
        <v>495873.32</v>
      </c>
      <c r="H1953" s="11">
        <v>64967.42</v>
      </c>
      <c r="I1953" s="11">
        <v>108602.62</v>
      </c>
      <c r="J1953" s="11">
        <v>150316.83000000002</v>
      </c>
      <c r="K1953" s="11">
        <v>196939.79</v>
      </c>
      <c r="L1953" s="11">
        <v>256513.08000000002</v>
      </c>
      <c r="M1953" s="11">
        <v>297458.53999999998</v>
      </c>
      <c r="N1953" s="11">
        <v>358397.35000000003</v>
      </c>
      <c r="O1953" s="11">
        <v>434193.59</v>
      </c>
      <c r="P1953" s="11">
        <v>481887.59</v>
      </c>
      <c r="Q1953" s="11">
        <v>548821.74</v>
      </c>
      <c r="R1953" s="11">
        <v>580683.03</v>
      </c>
      <c r="S1953" s="11">
        <v>619949.74</v>
      </c>
      <c r="T1953" s="6">
        <f t="shared" si="53"/>
        <v>336391.09250000003</v>
      </c>
    </row>
    <row r="1954" spans="2:20" hidden="1" x14ac:dyDescent="0.2">
      <c r="B1954" t="s">
        <v>2198</v>
      </c>
      <c r="C1954" t="s">
        <v>7</v>
      </c>
      <c r="D1954" t="s">
        <v>4</v>
      </c>
      <c r="E1954" t="s">
        <v>2199</v>
      </c>
      <c r="F1954" t="s">
        <v>4423</v>
      </c>
      <c r="G1954" s="11">
        <v>41451.79</v>
      </c>
      <c r="H1954" s="11">
        <v>-22914</v>
      </c>
      <c r="I1954" s="11">
        <v>-22914</v>
      </c>
      <c r="J1954" s="11">
        <v>-15544.4</v>
      </c>
      <c r="K1954" s="11">
        <v>-15544.4</v>
      </c>
      <c r="L1954" s="11">
        <v>-15544.4</v>
      </c>
      <c r="M1954" s="11">
        <v>-15544.4</v>
      </c>
      <c r="N1954" s="11">
        <v>-15544.4</v>
      </c>
      <c r="O1954" s="11">
        <v>-11551.03</v>
      </c>
      <c r="P1954" s="11">
        <v>12871.56</v>
      </c>
      <c r="Q1954" s="11">
        <v>12871.56</v>
      </c>
      <c r="R1954" s="11">
        <v>12871.56</v>
      </c>
      <c r="S1954" s="11">
        <v>252871.56</v>
      </c>
      <c r="T1954" s="6">
        <f t="shared" si="53"/>
        <v>4222.9437499999985</v>
      </c>
    </row>
    <row r="1955" spans="2:20" hidden="1" x14ac:dyDescent="0.2">
      <c r="B1955" t="s">
        <v>2198</v>
      </c>
      <c r="C1955" t="s">
        <v>7</v>
      </c>
      <c r="D1955" t="s">
        <v>5</v>
      </c>
      <c r="E1955" t="s">
        <v>2199</v>
      </c>
      <c r="F1955" t="s">
        <v>4424</v>
      </c>
      <c r="G1955" s="11">
        <v>2960505.67</v>
      </c>
      <c r="H1955" s="11">
        <v>114949.75</v>
      </c>
      <c r="I1955" s="11">
        <v>301642.68</v>
      </c>
      <c r="J1955" s="11">
        <v>578901.6</v>
      </c>
      <c r="K1955" s="11">
        <v>778773.86</v>
      </c>
      <c r="L1955" s="11">
        <v>1075924.3700000001</v>
      </c>
      <c r="M1955" s="11">
        <v>1317197.27</v>
      </c>
      <c r="N1955" s="11">
        <v>1649657.8399999999</v>
      </c>
      <c r="O1955" s="11">
        <v>1898075.74</v>
      </c>
      <c r="P1955" s="11">
        <v>2182297.4500000002</v>
      </c>
      <c r="Q1955" s="11">
        <v>2453981.91</v>
      </c>
      <c r="R1955" s="11">
        <v>2820579.9699999997</v>
      </c>
      <c r="S1955" s="11">
        <v>3237552.82</v>
      </c>
      <c r="T1955" s="6">
        <f t="shared" si="53"/>
        <v>1522584.3070833336</v>
      </c>
    </row>
    <row r="1956" spans="2:20" hidden="1" x14ac:dyDescent="0.2">
      <c r="B1956" t="s">
        <v>2198</v>
      </c>
      <c r="C1956" t="s">
        <v>7</v>
      </c>
      <c r="D1956" t="s">
        <v>8</v>
      </c>
      <c r="E1956" t="s">
        <v>2199</v>
      </c>
      <c r="F1956" t="s">
        <v>4425</v>
      </c>
      <c r="G1956" s="11">
        <v>0</v>
      </c>
      <c r="H1956" s="11">
        <v>0</v>
      </c>
      <c r="I1956" s="11">
        <v>0</v>
      </c>
      <c r="J1956" s="11">
        <v>0</v>
      </c>
      <c r="K1956" s="11">
        <v>0</v>
      </c>
      <c r="L1956" s="11">
        <v>0</v>
      </c>
      <c r="M1956" s="11">
        <v>0</v>
      </c>
      <c r="N1956" s="11">
        <v>0</v>
      </c>
      <c r="O1956" s="11">
        <v>0</v>
      </c>
      <c r="P1956" s="11">
        <v>0</v>
      </c>
      <c r="Q1956" s="11">
        <v>0</v>
      </c>
      <c r="R1956" s="11">
        <v>0</v>
      </c>
      <c r="S1956" s="11">
        <v>0</v>
      </c>
      <c r="T1956" s="6">
        <f t="shared" si="53"/>
        <v>0</v>
      </c>
    </row>
    <row r="1957" spans="2:20" hidden="1" x14ac:dyDescent="0.2">
      <c r="B1957" t="s">
        <v>2198</v>
      </c>
      <c r="C1957" t="s">
        <v>7</v>
      </c>
      <c r="D1957" t="s">
        <v>6</v>
      </c>
      <c r="E1957" t="s">
        <v>2199</v>
      </c>
      <c r="F1957" t="s">
        <v>4426</v>
      </c>
      <c r="G1957" s="11">
        <v>5223688.0999999996</v>
      </c>
      <c r="H1957" s="11">
        <v>359718.60000000003</v>
      </c>
      <c r="I1957" s="11">
        <v>688830.3</v>
      </c>
      <c r="J1957" s="11">
        <v>1199657.6299999999</v>
      </c>
      <c r="K1957" s="11">
        <v>1725406.77</v>
      </c>
      <c r="L1957" s="11">
        <v>2155154.9300000002</v>
      </c>
      <c r="M1957" s="11">
        <v>2513136.86</v>
      </c>
      <c r="N1957" s="11">
        <v>2911103.88</v>
      </c>
      <c r="O1957" s="11">
        <v>3296587.65</v>
      </c>
      <c r="P1957" s="11">
        <v>3921322.81</v>
      </c>
      <c r="Q1957" s="11">
        <v>4376481.4000000004</v>
      </c>
      <c r="R1957" s="11">
        <v>4785040.3</v>
      </c>
      <c r="S1957" s="11">
        <v>5210841</v>
      </c>
      <c r="T1957" s="6">
        <f t="shared" si="53"/>
        <v>2762475.4733333332</v>
      </c>
    </row>
    <row r="1958" spans="2:20" hidden="1" x14ac:dyDescent="0.2">
      <c r="B1958" t="s">
        <v>2200</v>
      </c>
      <c r="C1958" t="s">
        <v>7</v>
      </c>
      <c r="D1958" t="s">
        <v>4</v>
      </c>
      <c r="E1958" t="s">
        <v>2201</v>
      </c>
      <c r="F1958" t="s">
        <v>4427</v>
      </c>
      <c r="G1958" s="11">
        <v>0</v>
      </c>
      <c r="H1958" s="11">
        <v>0</v>
      </c>
      <c r="I1958" s="11">
        <v>0</v>
      </c>
      <c r="J1958" s="11">
        <v>0</v>
      </c>
      <c r="K1958" s="11">
        <v>0</v>
      </c>
      <c r="L1958" s="11">
        <v>0</v>
      </c>
      <c r="M1958" s="11">
        <v>0</v>
      </c>
      <c r="N1958" s="11">
        <v>0</v>
      </c>
      <c r="O1958" s="11">
        <v>0</v>
      </c>
      <c r="P1958" s="11">
        <v>0</v>
      </c>
      <c r="Q1958" s="11">
        <v>0</v>
      </c>
      <c r="R1958" s="11">
        <v>0</v>
      </c>
      <c r="S1958" s="11">
        <v>0</v>
      </c>
      <c r="T1958" s="6">
        <f t="shared" si="53"/>
        <v>0</v>
      </c>
    </row>
    <row r="1959" spans="2:20" hidden="1" x14ac:dyDescent="0.2">
      <c r="B1959" t="s">
        <v>2200</v>
      </c>
      <c r="C1959" t="s">
        <v>7</v>
      </c>
      <c r="D1959" t="s">
        <v>5</v>
      </c>
      <c r="E1959" t="s">
        <v>2201</v>
      </c>
      <c r="F1959" t="s">
        <v>4428</v>
      </c>
      <c r="G1959" s="11">
        <v>368271.93</v>
      </c>
      <c r="H1959" s="11">
        <v>44757.68</v>
      </c>
      <c r="I1959" s="11">
        <v>55962.71</v>
      </c>
      <c r="J1959" s="11">
        <v>95988.95</v>
      </c>
      <c r="K1959" s="11">
        <v>118801.65000000001</v>
      </c>
      <c r="L1959" s="11">
        <v>165388.23000000001</v>
      </c>
      <c r="M1959" s="11">
        <v>188052.65</v>
      </c>
      <c r="N1959" s="11">
        <v>224103.11000000002</v>
      </c>
      <c r="O1959" s="11">
        <v>290010.45</v>
      </c>
      <c r="P1959" s="11">
        <v>334385.59000000003</v>
      </c>
      <c r="Q1959" s="11">
        <v>348387.58</v>
      </c>
      <c r="R1959" s="11">
        <v>381257.78</v>
      </c>
      <c r="S1959" s="11">
        <v>412756.41000000003</v>
      </c>
      <c r="T1959" s="6">
        <f t="shared" si="53"/>
        <v>219800.87916666665</v>
      </c>
    </row>
    <row r="1960" spans="2:20" hidden="1" x14ac:dyDescent="0.2">
      <c r="B1960" t="s">
        <v>2200</v>
      </c>
      <c r="C1960" t="s">
        <v>7</v>
      </c>
      <c r="D1960" t="s">
        <v>6</v>
      </c>
      <c r="E1960" t="s">
        <v>2201</v>
      </c>
      <c r="F1960" t="s">
        <v>4429</v>
      </c>
      <c r="G1960" s="11">
        <v>639385.99</v>
      </c>
      <c r="H1960" s="11">
        <v>31949.280000000002</v>
      </c>
      <c r="I1960" s="11">
        <v>93788.63</v>
      </c>
      <c r="J1960" s="11">
        <v>123484.35</v>
      </c>
      <c r="K1960" s="11">
        <v>160633.9</v>
      </c>
      <c r="L1960" s="11">
        <v>199637.79</v>
      </c>
      <c r="M1960" s="11">
        <v>287646.96000000002</v>
      </c>
      <c r="N1960" s="11">
        <v>348329.04</v>
      </c>
      <c r="O1960" s="11">
        <v>430404.69</v>
      </c>
      <c r="P1960" s="11">
        <v>510680.47000000003</v>
      </c>
      <c r="Q1960" s="11">
        <v>590554.42000000004</v>
      </c>
      <c r="R1960" s="11">
        <v>633691.32000000007</v>
      </c>
      <c r="S1960" s="11">
        <v>681208.38</v>
      </c>
      <c r="T1960" s="6">
        <f t="shared" si="53"/>
        <v>339258.16958333337</v>
      </c>
    </row>
    <row r="1961" spans="2:20" hidden="1" x14ac:dyDescent="0.2">
      <c r="B1961" t="s">
        <v>2202</v>
      </c>
      <c r="C1961" t="s">
        <v>7</v>
      </c>
      <c r="D1961" t="s">
        <v>4</v>
      </c>
      <c r="E1961" t="s">
        <v>2203</v>
      </c>
      <c r="F1961" t="s">
        <v>4430</v>
      </c>
      <c r="G1961" s="11">
        <v>416065.95</v>
      </c>
      <c r="H1961" s="11">
        <v>29245.68</v>
      </c>
      <c r="I1961" s="11">
        <v>71863.22</v>
      </c>
      <c r="J1961" s="11">
        <v>103174.33</v>
      </c>
      <c r="K1961" s="11">
        <v>135173.47</v>
      </c>
      <c r="L1961" s="11">
        <v>167461.48000000001</v>
      </c>
      <c r="M1961" s="11">
        <v>190476.77</v>
      </c>
      <c r="N1961" s="11">
        <v>214572.73</v>
      </c>
      <c r="O1961" s="11">
        <v>243600.99</v>
      </c>
      <c r="P1961" s="11">
        <v>266767.56</v>
      </c>
      <c r="Q1961" s="11">
        <v>292692</v>
      </c>
      <c r="R1961" s="11">
        <v>325376.37</v>
      </c>
      <c r="S1961" s="11">
        <v>350309.63</v>
      </c>
      <c r="T1961" s="6">
        <f t="shared" si="53"/>
        <v>201966.0325</v>
      </c>
    </row>
    <row r="1962" spans="2:20" hidden="1" x14ac:dyDescent="0.2">
      <c r="B1962" t="s">
        <v>2202</v>
      </c>
      <c r="C1962" t="s">
        <v>7</v>
      </c>
      <c r="D1962" t="s">
        <v>5</v>
      </c>
      <c r="E1962" t="s">
        <v>2203</v>
      </c>
      <c r="F1962" t="s">
        <v>4431</v>
      </c>
      <c r="G1962" s="11">
        <v>104281.87</v>
      </c>
      <c r="H1962" s="11">
        <v>9047.94</v>
      </c>
      <c r="I1962" s="11">
        <v>9417.3000000000011</v>
      </c>
      <c r="J1962" s="11">
        <v>13710.32</v>
      </c>
      <c r="K1962" s="11">
        <v>17253.87</v>
      </c>
      <c r="L1962" s="11">
        <v>19709.7</v>
      </c>
      <c r="M1962" s="11">
        <v>24799.91</v>
      </c>
      <c r="N1962" s="11">
        <v>38207.270000000004</v>
      </c>
      <c r="O1962" s="11">
        <v>54387.950000000004</v>
      </c>
      <c r="P1962" s="11">
        <v>68595.87</v>
      </c>
      <c r="Q1962" s="11">
        <v>74371.360000000001</v>
      </c>
      <c r="R1962" s="11">
        <v>76331.5</v>
      </c>
      <c r="S1962" s="11">
        <v>82095.100000000006</v>
      </c>
      <c r="T1962" s="6">
        <f t="shared" si="53"/>
        <v>41585.122916666667</v>
      </c>
    </row>
    <row r="1963" spans="2:20" hidden="1" x14ac:dyDescent="0.2">
      <c r="B1963" t="s">
        <v>2202</v>
      </c>
      <c r="C1963" t="s">
        <v>7</v>
      </c>
      <c r="D1963" t="s">
        <v>6</v>
      </c>
      <c r="E1963" t="s">
        <v>2203</v>
      </c>
      <c r="F1963" t="s">
        <v>4432</v>
      </c>
      <c r="G1963" s="11">
        <v>452598.66000000003</v>
      </c>
      <c r="H1963" s="11">
        <v>61169.61</v>
      </c>
      <c r="I1963" s="11">
        <v>100396.21</v>
      </c>
      <c r="J1963" s="11">
        <v>132905.31</v>
      </c>
      <c r="K1963" s="11">
        <v>158464.44</v>
      </c>
      <c r="L1963" s="11">
        <v>191495.4</v>
      </c>
      <c r="M1963" s="11">
        <v>230129.88</v>
      </c>
      <c r="N1963" s="11">
        <v>278640.81</v>
      </c>
      <c r="O1963" s="11">
        <v>323717.53999999998</v>
      </c>
      <c r="P1963" s="11">
        <v>370106.79</v>
      </c>
      <c r="Q1963" s="11">
        <v>390186.36</v>
      </c>
      <c r="R1963" s="11">
        <v>414483.21</v>
      </c>
      <c r="S1963" s="11">
        <v>430765.06</v>
      </c>
      <c r="T1963" s="6">
        <f t="shared" si="53"/>
        <v>257781.45166666666</v>
      </c>
    </row>
    <row r="1964" spans="2:20" hidden="1" x14ac:dyDescent="0.2">
      <c r="B1964" t="s">
        <v>2204</v>
      </c>
      <c r="C1964" t="s">
        <v>7</v>
      </c>
      <c r="D1964" t="s">
        <v>4</v>
      </c>
      <c r="E1964" t="s">
        <v>2205</v>
      </c>
      <c r="F1964" t="s">
        <v>4433</v>
      </c>
      <c r="G1964" s="11">
        <v>0</v>
      </c>
      <c r="H1964" s="11">
        <v>0</v>
      </c>
      <c r="I1964" s="11">
        <v>0</v>
      </c>
      <c r="J1964" s="11">
        <v>0</v>
      </c>
      <c r="K1964" s="11">
        <v>0</v>
      </c>
      <c r="L1964" s="11">
        <v>0</v>
      </c>
      <c r="M1964" s="11">
        <v>0</v>
      </c>
      <c r="N1964" s="11">
        <v>0</v>
      </c>
      <c r="O1964" s="11">
        <v>0</v>
      </c>
      <c r="P1964" s="11">
        <v>0</v>
      </c>
      <c r="Q1964" s="11">
        <v>0</v>
      </c>
      <c r="R1964" s="11">
        <v>0</v>
      </c>
      <c r="S1964" s="11">
        <v>0</v>
      </c>
      <c r="T1964" s="6">
        <f t="shared" si="53"/>
        <v>0</v>
      </c>
    </row>
    <row r="1965" spans="2:20" hidden="1" x14ac:dyDescent="0.2">
      <c r="B1965" t="s">
        <v>2204</v>
      </c>
      <c r="C1965" t="s">
        <v>7</v>
      </c>
      <c r="D1965" t="s">
        <v>5</v>
      </c>
      <c r="E1965" t="s">
        <v>2205</v>
      </c>
      <c r="F1965" t="s">
        <v>4434</v>
      </c>
      <c r="G1965" s="11">
        <v>218118.07</v>
      </c>
      <c r="H1965" s="11">
        <v>23467.170000000002</v>
      </c>
      <c r="I1965" s="11">
        <v>39759.4</v>
      </c>
      <c r="J1965" s="11">
        <v>65684.14</v>
      </c>
      <c r="K1965" s="11">
        <v>79040.150000000009</v>
      </c>
      <c r="L1965" s="11">
        <v>92612.28</v>
      </c>
      <c r="M1965" s="11">
        <v>109874.06</v>
      </c>
      <c r="N1965" s="11">
        <v>130714.55</v>
      </c>
      <c r="O1965" s="11">
        <v>151544.36000000002</v>
      </c>
      <c r="P1965" s="11">
        <v>174352.08000000002</v>
      </c>
      <c r="Q1965" s="11">
        <v>196763.63</v>
      </c>
      <c r="R1965" s="11">
        <v>229594.74</v>
      </c>
      <c r="S1965" s="11">
        <v>254599.61000000002</v>
      </c>
      <c r="T1965" s="6">
        <f t="shared" si="53"/>
        <v>127480.45</v>
      </c>
    </row>
    <row r="1966" spans="2:20" hidden="1" x14ac:dyDescent="0.2">
      <c r="B1966" t="s">
        <v>2204</v>
      </c>
      <c r="C1966" t="s">
        <v>7</v>
      </c>
      <c r="D1966" t="s">
        <v>6</v>
      </c>
      <c r="E1966" t="s">
        <v>2205</v>
      </c>
      <c r="F1966" t="s">
        <v>4435</v>
      </c>
      <c r="G1966" s="11">
        <v>456146.19</v>
      </c>
      <c r="H1966" s="11">
        <v>48371.28</v>
      </c>
      <c r="I1966" s="11">
        <v>86071.71</v>
      </c>
      <c r="J1966" s="11">
        <v>121753.14</v>
      </c>
      <c r="K1966" s="11">
        <v>161634.1</v>
      </c>
      <c r="L1966" s="11">
        <v>205683.58000000002</v>
      </c>
      <c r="M1966" s="11">
        <v>235314.12</v>
      </c>
      <c r="N1966" s="11">
        <v>266568.53000000003</v>
      </c>
      <c r="O1966" s="11">
        <v>312452.90000000002</v>
      </c>
      <c r="P1966" s="11">
        <v>351704.96</v>
      </c>
      <c r="Q1966" s="11">
        <v>415633.59</v>
      </c>
      <c r="R1966" s="11">
        <v>492261.17</v>
      </c>
      <c r="S1966" s="11">
        <v>555398.01</v>
      </c>
      <c r="T1966" s="6">
        <f t="shared" si="53"/>
        <v>266935.09833333333</v>
      </c>
    </row>
    <row r="1967" spans="2:20" hidden="1" x14ac:dyDescent="0.2">
      <c r="B1967" t="s">
        <v>2206</v>
      </c>
      <c r="C1967" t="s">
        <v>7</v>
      </c>
      <c r="D1967" t="s">
        <v>4</v>
      </c>
      <c r="E1967" t="s">
        <v>2207</v>
      </c>
      <c r="F1967" t="s">
        <v>4436</v>
      </c>
      <c r="G1967" s="11">
        <v>0</v>
      </c>
      <c r="H1967" s="11">
        <v>0</v>
      </c>
      <c r="I1967" s="11">
        <v>0</v>
      </c>
      <c r="J1967" s="11">
        <v>0</v>
      </c>
      <c r="K1967" s="11">
        <v>0</v>
      </c>
      <c r="L1967" s="11">
        <v>0</v>
      </c>
      <c r="M1967" s="11">
        <v>0</v>
      </c>
      <c r="N1967" s="11">
        <v>0</v>
      </c>
      <c r="O1967" s="11">
        <v>0</v>
      </c>
      <c r="P1967" s="11">
        <v>0</v>
      </c>
      <c r="Q1967" s="11">
        <v>0</v>
      </c>
      <c r="R1967" s="11">
        <v>0</v>
      </c>
      <c r="S1967" s="11">
        <v>0</v>
      </c>
      <c r="T1967" s="6">
        <f t="shared" si="53"/>
        <v>0</v>
      </c>
    </row>
    <row r="1968" spans="2:20" hidden="1" x14ac:dyDescent="0.2">
      <c r="B1968" t="s">
        <v>2206</v>
      </c>
      <c r="C1968" t="s">
        <v>7</v>
      </c>
      <c r="D1968" t="s">
        <v>5</v>
      </c>
      <c r="E1968" t="s">
        <v>2207</v>
      </c>
      <c r="F1968" t="s">
        <v>4437</v>
      </c>
      <c r="G1968" s="11">
        <v>24769.34</v>
      </c>
      <c r="H1968" s="11">
        <v>4186.6900000000005</v>
      </c>
      <c r="I1968" s="11">
        <v>6428.4400000000005</v>
      </c>
      <c r="J1968" s="11">
        <v>9328.36</v>
      </c>
      <c r="K1968" s="11">
        <v>9933.27</v>
      </c>
      <c r="L1968" s="11">
        <v>10070.540000000001</v>
      </c>
      <c r="M1968" s="11">
        <v>10408.94</v>
      </c>
      <c r="N1968" s="11">
        <v>12235.74</v>
      </c>
      <c r="O1968" s="11">
        <v>13237.53</v>
      </c>
      <c r="P1968" s="11">
        <v>13150.09</v>
      </c>
      <c r="Q1968" s="11">
        <v>13942.48</v>
      </c>
      <c r="R1968" s="11">
        <v>14301.33</v>
      </c>
      <c r="S1968" s="11">
        <v>17180.830000000002</v>
      </c>
      <c r="T1968" s="6">
        <f t="shared" si="53"/>
        <v>11516.54125</v>
      </c>
    </row>
    <row r="1969" spans="2:20" hidden="1" x14ac:dyDescent="0.2">
      <c r="B1969" t="s">
        <v>2206</v>
      </c>
      <c r="C1969" t="s">
        <v>7</v>
      </c>
      <c r="D1969" t="s">
        <v>6</v>
      </c>
      <c r="E1969" t="s">
        <v>2207</v>
      </c>
      <c r="F1969" t="s">
        <v>4438</v>
      </c>
      <c r="G1969" s="11">
        <v>37603.58</v>
      </c>
      <c r="H1969" s="11">
        <v>462.96000000000004</v>
      </c>
      <c r="I1969" s="11">
        <v>1795.06</v>
      </c>
      <c r="J1969" s="11">
        <v>3625.27</v>
      </c>
      <c r="K1969" s="11">
        <v>6636.53</v>
      </c>
      <c r="L1969" s="11">
        <v>7656.78</v>
      </c>
      <c r="M1969" s="11">
        <v>8209.07</v>
      </c>
      <c r="N1969" s="11">
        <v>9162.43</v>
      </c>
      <c r="O1969" s="11">
        <v>10485.97</v>
      </c>
      <c r="P1969" s="11">
        <v>11508.44</v>
      </c>
      <c r="Q1969" s="11">
        <v>12147.22</v>
      </c>
      <c r="R1969" s="11">
        <v>12903.79</v>
      </c>
      <c r="S1969" s="11">
        <v>16076.050000000001</v>
      </c>
      <c r="T1969" s="6">
        <f t="shared" si="53"/>
        <v>9286.1112499999999</v>
      </c>
    </row>
    <row r="1970" spans="2:20" hidden="1" x14ac:dyDescent="0.2">
      <c r="B1970" t="s">
        <v>2208</v>
      </c>
      <c r="C1970" t="s">
        <v>7</v>
      </c>
      <c r="D1970" t="s">
        <v>4</v>
      </c>
      <c r="E1970" t="s">
        <v>2209</v>
      </c>
      <c r="F1970" t="s">
        <v>4439</v>
      </c>
      <c r="G1970" s="11">
        <v>162490.30000000002</v>
      </c>
      <c r="H1970" s="11">
        <v>6301.01</v>
      </c>
      <c r="I1970" s="11">
        <v>16110.92</v>
      </c>
      <c r="J1970" s="11">
        <v>23978.29</v>
      </c>
      <c r="K1970" s="11">
        <v>37285.770000000004</v>
      </c>
      <c r="L1970" s="11">
        <v>56041.120000000003</v>
      </c>
      <c r="M1970" s="11">
        <v>68276.42</v>
      </c>
      <c r="N1970" s="11">
        <v>86299.71</v>
      </c>
      <c r="O1970" s="11">
        <v>98531.69</v>
      </c>
      <c r="P1970" s="11">
        <v>127613.36</v>
      </c>
      <c r="Q1970" s="11">
        <v>146569.15</v>
      </c>
      <c r="R1970" s="11">
        <v>166624.08000000002</v>
      </c>
      <c r="S1970" s="11">
        <v>181088.92</v>
      </c>
      <c r="T1970" s="6">
        <f t="shared" si="53"/>
        <v>83785.094166666662</v>
      </c>
    </row>
    <row r="1971" spans="2:20" hidden="1" x14ac:dyDescent="0.2">
      <c r="B1971" t="s">
        <v>2208</v>
      </c>
      <c r="C1971" t="s">
        <v>7</v>
      </c>
      <c r="D1971" t="s">
        <v>5</v>
      </c>
      <c r="E1971" t="s">
        <v>2209</v>
      </c>
      <c r="F1971" t="s">
        <v>4440</v>
      </c>
      <c r="G1971" s="11">
        <v>65190.15</v>
      </c>
      <c r="H1971" s="11">
        <v>6547.1900000000005</v>
      </c>
      <c r="I1971" s="11">
        <v>6644.82</v>
      </c>
      <c r="J1971" s="11">
        <v>10377.74</v>
      </c>
      <c r="K1971" s="11">
        <v>12403.42</v>
      </c>
      <c r="L1971" s="11">
        <v>14795.95</v>
      </c>
      <c r="M1971" s="11">
        <v>16976.54</v>
      </c>
      <c r="N1971" s="11">
        <v>25829.37</v>
      </c>
      <c r="O1971" s="11">
        <v>30110.45</v>
      </c>
      <c r="P1971" s="11">
        <v>36313.25</v>
      </c>
      <c r="Q1971" s="11">
        <v>42651.65</v>
      </c>
      <c r="R1971" s="11">
        <v>51341.31</v>
      </c>
      <c r="S1971" s="11">
        <v>54436.62</v>
      </c>
      <c r="T1971" s="6">
        <f t="shared" si="53"/>
        <v>26150.422916666663</v>
      </c>
    </row>
    <row r="1972" spans="2:20" hidden="1" x14ac:dyDescent="0.2">
      <c r="B1972" t="s">
        <v>2208</v>
      </c>
      <c r="C1972" t="s">
        <v>7</v>
      </c>
      <c r="D1972" t="s">
        <v>6</v>
      </c>
      <c r="E1972" t="s">
        <v>2209</v>
      </c>
      <c r="F1972" t="s">
        <v>4441</v>
      </c>
      <c r="G1972" s="11">
        <v>268089.53000000003</v>
      </c>
      <c r="H1972" s="11">
        <v>7935.66</v>
      </c>
      <c r="I1972" s="11">
        <v>33944.99</v>
      </c>
      <c r="J1972" s="11">
        <v>50645.51</v>
      </c>
      <c r="K1972" s="11">
        <v>67818.34</v>
      </c>
      <c r="L1972" s="11">
        <v>85618.72</v>
      </c>
      <c r="M1972" s="11">
        <v>99223.66</v>
      </c>
      <c r="N1972" s="11">
        <v>122774.04000000001</v>
      </c>
      <c r="O1972" s="11">
        <v>142502.84</v>
      </c>
      <c r="P1972" s="11">
        <v>166429.32</v>
      </c>
      <c r="Q1972" s="11">
        <v>177841.6</v>
      </c>
      <c r="R1972" s="11">
        <v>194955.62</v>
      </c>
      <c r="S1972" s="11">
        <v>197683.57</v>
      </c>
      <c r="T1972" s="6">
        <f t="shared" ref="T1972:T2035" si="54">(G1972+S1972+SUM(H1972:R1972)*2)/24</f>
        <v>115214.7375</v>
      </c>
    </row>
    <row r="1973" spans="2:20" hidden="1" x14ac:dyDescent="0.2">
      <c r="B1973" t="s">
        <v>2210</v>
      </c>
      <c r="C1973" t="s">
        <v>13</v>
      </c>
      <c r="D1973" t="s">
        <v>13</v>
      </c>
      <c r="E1973" t="s">
        <v>2211</v>
      </c>
      <c r="F1973" t="s">
        <v>4442</v>
      </c>
      <c r="G1973" s="11">
        <v>0</v>
      </c>
      <c r="H1973" s="11">
        <v>0</v>
      </c>
      <c r="I1973" s="11">
        <v>0</v>
      </c>
      <c r="J1973" s="11">
        <v>0</v>
      </c>
      <c r="K1973" s="11">
        <v>0</v>
      </c>
      <c r="L1973" s="11">
        <v>0</v>
      </c>
      <c r="M1973" s="11">
        <v>0</v>
      </c>
      <c r="N1973" s="11">
        <v>0</v>
      </c>
      <c r="O1973" s="11">
        <v>0</v>
      </c>
      <c r="P1973" s="11">
        <v>0</v>
      </c>
      <c r="Q1973" s="11">
        <v>0</v>
      </c>
      <c r="R1973" s="11">
        <v>0</v>
      </c>
      <c r="S1973" s="11">
        <v>0</v>
      </c>
      <c r="T1973" s="6">
        <f t="shared" si="54"/>
        <v>0</v>
      </c>
    </row>
    <row r="1974" spans="2:20" hidden="1" x14ac:dyDescent="0.2">
      <c r="B1974" t="s">
        <v>2212</v>
      </c>
      <c r="C1974" t="s">
        <v>9</v>
      </c>
      <c r="D1974" t="s">
        <v>4</v>
      </c>
      <c r="E1974" t="s">
        <v>2213</v>
      </c>
      <c r="F1974" t="s">
        <v>4443</v>
      </c>
      <c r="G1974" s="11">
        <v>153917502.02000001</v>
      </c>
      <c r="H1974" s="11">
        <v>15986873.77</v>
      </c>
      <c r="I1974" s="11">
        <v>27843762.239999998</v>
      </c>
      <c r="J1974" s="11">
        <v>42085532.869999997</v>
      </c>
      <c r="K1974" s="11">
        <v>50547946.890000001</v>
      </c>
      <c r="L1974" s="11">
        <v>59482571.210000001</v>
      </c>
      <c r="M1974" s="11">
        <v>69823905.170000002</v>
      </c>
      <c r="N1974" s="11">
        <v>80222743.980000004</v>
      </c>
      <c r="O1974" s="11">
        <v>88280710.140000001</v>
      </c>
      <c r="P1974" s="11">
        <v>96655278.689999998</v>
      </c>
      <c r="Q1974" s="11">
        <v>102930706.84</v>
      </c>
      <c r="R1974" s="11">
        <v>122146975.97</v>
      </c>
      <c r="S1974" s="11">
        <v>146966196.43000001</v>
      </c>
      <c r="T1974" s="6">
        <f t="shared" si="54"/>
        <v>75537404.749583334</v>
      </c>
    </row>
    <row r="1975" spans="2:20" hidden="1" x14ac:dyDescent="0.2">
      <c r="B1975" t="s">
        <v>2212</v>
      </c>
      <c r="C1975" t="s">
        <v>9</v>
      </c>
      <c r="D1975" t="s">
        <v>11</v>
      </c>
      <c r="E1975" t="s">
        <v>2213</v>
      </c>
      <c r="F1975" t="s">
        <v>4444</v>
      </c>
      <c r="G1975" s="11">
        <v>0</v>
      </c>
      <c r="H1975" s="11">
        <v>0</v>
      </c>
      <c r="I1975" s="11">
        <v>0</v>
      </c>
      <c r="J1975" s="11">
        <v>0</v>
      </c>
      <c r="K1975" s="11">
        <v>0</v>
      </c>
      <c r="L1975" s="11">
        <v>0</v>
      </c>
      <c r="M1975" s="11">
        <v>0</v>
      </c>
      <c r="N1975" s="11">
        <v>0</v>
      </c>
      <c r="O1975" s="11">
        <v>0</v>
      </c>
      <c r="P1975" s="11">
        <v>0</v>
      </c>
      <c r="Q1975" s="11">
        <v>0</v>
      </c>
      <c r="R1975" s="11">
        <v>0</v>
      </c>
      <c r="S1975" s="11">
        <v>0</v>
      </c>
      <c r="T1975" s="6">
        <f t="shared" si="54"/>
        <v>0</v>
      </c>
    </row>
    <row r="1976" spans="2:20" hidden="1" x14ac:dyDescent="0.2">
      <c r="B1976" t="s">
        <v>2212</v>
      </c>
      <c r="C1976" t="s">
        <v>9</v>
      </c>
      <c r="D1976" t="s">
        <v>5</v>
      </c>
      <c r="E1976" t="s">
        <v>2213</v>
      </c>
      <c r="F1976" t="s">
        <v>4445</v>
      </c>
      <c r="G1976" s="11">
        <v>33641.15</v>
      </c>
      <c r="H1976" s="11">
        <v>-96065.59</v>
      </c>
      <c r="I1976" s="11">
        <v>21193.34</v>
      </c>
      <c r="J1976" s="11">
        <v>-74740.73</v>
      </c>
      <c r="K1976" s="11">
        <v>33184.53</v>
      </c>
      <c r="L1976" s="11">
        <v>6722.1900000000005</v>
      </c>
      <c r="M1976" s="11">
        <v>27096.940000000002</v>
      </c>
      <c r="N1976" s="11">
        <v>-18613.16</v>
      </c>
      <c r="O1976" s="11">
        <v>-11652.61</v>
      </c>
      <c r="P1976" s="11">
        <v>51664.090000000004</v>
      </c>
      <c r="Q1976" s="11">
        <v>38700.379999999997</v>
      </c>
      <c r="R1976" s="11">
        <v>72100</v>
      </c>
      <c r="S1976" s="11">
        <v>-46216.25</v>
      </c>
      <c r="T1976" s="6">
        <f t="shared" si="54"/>
        <v>3608.4858333333345</v>
      </c>
    </row>
    <row r="1977" spans="2:20" hidden="1" x14ac:dyDescent="0.2">
      <c r="B1977" t="s">
        <v>2212</v>
      </c>
      <c r="C1977" t="s">
        <v>9</v>
      </c>
      <c r="D1977" t="s">
        <v>12</v>
      </c>
      <c r="E1977" t="s">
        <v>2213</v>
      </c>
      <c r="F1977" t="s">
        <v>4446</v>
      </c>
      <c r="G1977" s="11">
        <v>62077928.039999999</v>
      </c>
      <c r="H1977" s="11">
        <v>8085389.3499999996</v>
      </c>
      <c r="I1977" s="11">
        <v>12159558.039999999</v>
      </c>
      <c r="J1977" s="11">
        <v>18580295.52</v>
      </c>
      <c r="K1977" s="11">
        <v>21730193.960000001</v>
      </c>
      <c r="L1977" s="11">
        <v>24032593.210000001</v>
      </c>
      <c r="M1977" s="11">
        <v>27474167.629999999</v>
      </c>
      <c r="N1977" s="11">
        <v>30112779.420000002</v>
      </c>
      <c r="O1977" s="11">
        <v>33320773.82</v>
      </c>
      <c r="P1977" s="11">
        <v>35789184.140000001</v>
      </c>
      <c r="Q1977" s="11">
        <v>37942336.229999997</v>
      </c>
      <c r="R1977" s="11">
        <v>43600736.189999998</v>
      </c>
      <c r="S1977" s="11">
        <v>53334087.859999999</v>
      </c>
      <c r="T1977" s="6">
        <f t="shared" si="54"/>
        <v>29211167.954999998</v>
      </c>
    </row>
    <row r="1978" spans="2:20" hidden="1" x14ac:dyDescent="0.2">
      <c r="B1978" t="s">
        <v>2212</v>
      </c>
      <c r="C1978" t="s">
        <v>9</v>
      </c>
      <c r="D1978" t="s">
        <v>6</v>
      </c>
      <c r="E1978" t="s">
        <v>2213</v>
      </c>
      <c r="F1978" t="s">
        <v>4447</v>
      </c>
      <c r="G1978" s="11">
        <v>73401.279999999999</v>
      </c>
      <c r="H1978" s="11">
        <v>-221485.61000000002</v>
      </c>
      <c r="I1978" s="11">
        <v>49991.46</v>
      </c>
      <c r="J1978" s="11">
        <v>-175543.79</v>
      </c>
      <c r="K1978" s="11">
        <v>74578.86</v>
      </c>
      <c r="L1978" s="11">
        <v>14714.57</v>
      </c>
      <c r="M1978" s="11">
        <v>58709.83</v>
      </c>
      <c r="N1978" s="11">
        <v>-36937.17</v>
      </c>
      <c r="O1978" s="11">
        <v>-23664.74</v>
      </c>
      <c r="P1978" s="11">
        <v>92778.1</v>
      </c>
      <c r="Q1978" s="11">
        <v>85238.57</v>
      </c>
      <c r="R1978" s="11">
        <v>159961.35</v>
      </c>
      <c r="S1978" s="11">
        <v>-103601.41</v>
      </c>
      <c r="T1978" s="6">
        <f t="shared" si="54"/>
        <v>5270.1137499999995</v>
      </c>
    </row>
    <row r="1979" spans="2:20" hidden="1" x14ac:dyDescent="0.2">
      <c r="B1979" t="s">
        <v>2214</v>
      </c>
      <c r="C1979" t="s">
        <v>1560</v>
      </c>
      <c r="D1979" t="s">
        <v>4</v>
      </c>
      <c r="E1979" t="s">
        <v>2215</v>
      </c>
      <c r="F1979" t="s">
        <v>4448</v>
      </c>
      <c r="G1979" s="11">
        <v>0</v>
      </c>
      <c r="H1979" s="11">
        <v>0</v>
      </c>
      <c r="I1979" s="11">
        <v>0</v>
      </c>
      <c r="J1979" s="11">
        <v>0</v>
      </c>
      <c r="K1979" s="11">
        <v>0</v>
      </c>
      <c r="L1979" s="11">
        <v>0</v>
      </c>
      <c r="M1979" s="11">
        <v>0</v>
      </c>
      <c r="N1979" s="11">
        <v>0</v>
      </c>
      <c r="O1979" s="11">
        <v>0</v>
      </c>
      <c r="P1979" s="11">
        <v>0</v>
      </c>
      <c r="Q1979" s="11">
        <v>0</v>
      </c>
      <c r="R1979" s="11">
        <v>0</v>
      </c>
      <c r="S1979" s="11">
        <v>0</v>
      </c>
      <c r="T1979" s="6">
        <f t="shared" si="54"/>
        <v>0</v>
      </c>
    </row>
    <row r="1980" spans="2:20" hidden="1" x14ac:dyDescent="0.2">
      <c r="B1980" t="s">
        <v>2214</v>
      </c>
      <c r="C1980" t="s">
        <v>1560</v>
      </c>
      <c r="D1980" t="s">
        <v>10</v>
      </c>
      <c r="E1980" t="s">
        <v>2215</v>
      </c>
      <c r="F1980" t="s">
        <v>4449</v>
      </c>
      <c r="G1980" s="11">
        <v>0</v>
      </c>
      <c r="H1980" s="11">
        <v>0</v>
      </c>
      <c r="I1980" s="11">
        <v>0</v>
      </c>
      <c r="J1980" s="11">
        <v>0</v>
      </c>
      <c r="K1980" s="11">
        <v>0</v>
      </c>
      <c r="L1980" s="11">
        <v>0</v>
      </c>
      <c r="M1980" s="11">
        <v>0</v>
      </c>
      <c r="N1980" s="11">
        <v>0</v>
      </c>
      <c r="O1980" s="11">
        <v>0</v>
      </c>
      <c r="P1980" s="11">
        <v>0</v>
      </c>
      <c r="Q1980" s="11">
        <v>0</v>
      </c>
      <c r="R1980" s="11">
        <v>0</v>
      </c>
      <c r="S1980" s="11">
        <v>0</v>
      </c>
      <c r="T1980" s="6">
        <f t="shared" si="54"/>
        <v>0</v>
      </c>
    </row>
    <row r="1981" spans="2:20" hidden="1" x14ac:dyDescent="0.2">
      <c r="B1981" t="s">
        <v>2214</v>
      </c>
      <c r="C1981" t="s">
        <v>9</v>
      </c>
      <c r="D1981" t="s">
        <v>3</v>
      </c>
      <c r="E1981" t="s">
        <v>2215</v>
      </c>
      <c r="F1981" t="s">
        <v>4450</v>
      </c>
      <c r="G1981" s="11">
        <v>0</v>
      </c>
      <c r="H1981" s="11">
        <v>0</v>
      </c>
      <c r="I1981" s="11">
        <v>0</v>
      </c>
      <c r="J1981" s="11">
        <v>0</v>
      </c>
      <c r="K1981" s="11">
        <v>0</v>
      </c>
      <c r="L1981" s="11">
        <v>0</v>
      </c>
      <c r="M1981" s="11">
        <v>0</v>
      </c>
      <c r="N1981" s="11">
        <v>0</v>
      </c>
      <c r="O1981" s="11">
        <v>0</v>
      </c>
      <c r="P1981" s="11">
        <v>0</v>
      </c>
      <c r="Q1981" s="11">
        <v>0</v>
      </c>
      <c r="R1981" s="11">
        <v>0</v>
      </c>
      <c r="S1981" s="11">
        <v>0</v>
      </c>
      <c r="T1981" s="6">
        <f t="shared" si="54"/>
        <v>0</v>
      </c>
    </row>
    <row r="1982" spans="2:20" hidden="1" x14ac:dyDescent="0.2">
      <c r="B1982" t="s">
        <v>2214</v>
      </c>
      <c r="C1982" t="s">
        <v>9</v>
      </c>
      <c r="D1982" t="s">
        <v>4</v>
      </c>
      <c r="E1982" t="s">
        <v>2215</v>
      </c>
      <c r="F1982" t="s">
        <v>4451</v>
      </c>
      <c r="G1982" s="11">
        <v>27474747.600000001</v>
      </c>
      <c r="H1982" s="11">
        <v>2520028.6</v>
      </c>
      <c r="I1982" s="11">
        <v>4842276.0600000005</v>
      </c>
      <c r="J1982" s="11">
        <v>6973008.2599999998</v>
      </c>
      <c r="K1982" s="11">
        <v>9055089.3599999994</v>
      </c>
      <c r="L1982" s="11">
        <v>11263732.18</v>
      </c>
      <c r="M1982" s="11">
        <v>13425923.67</v>
      </c>
      <c r="N1982" s="11">
        <v>15766515.16</v>
      </c>
      <c r="O1982" s="11">
        <v>18040025.91</v>
      </c>
      <c r="P1982" s="11">
        <v>20179533.27</v>
      </c>
      <c r="Q1982" s="11">
        <v>22575724.039999999</v>
      </c>
      <c r="R1982" s="11">
        <v>24847225.25</v>
      </c>
      <c r="S1982" s="11">
        <v>25785457.68</v>
      </c>
      <c r="T1982" s="6">
        <f t="shared" si="54"/>
        <v>14676598.699999997</v>
      </c>
    </row>
    <row r="1983" spans="2:20" hidden="1" x14ac:dyDescent="0.2">
      <c r="B1983" t="s">
        <v>2214</v>
      </c>
      <c r="C1983" t="s">
        <v>9</v>
      </c>
      <c r="D1983" t="s">
        <v>11</v>
      </c>
      <c r="E1983" t="s">
        <v>2215</v>
      </c>
      <c r="F1983" t="s">
        <v>4452</v>
      </c>
      <c r="G1983" s="11">
        <v>0</v>
      </c>
      <c r="H1983" s="11">
        <v>0</v>
      </c>
      <c r="I1983" s="11">
        <v>0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0</v>
      </c>
      <c r="P1983" s="11">
        <v>0</v>
      </c>
      <c r="Q1983" s="11">
        <v>0</v>
      </c>
      <c r="R1983" s="11">
        <v>0</v>
      </c>
      <c r="S1983" s="11">
        <v>0</v>
      </c>
      <c r="T1983" s="6">
        <f t="shared" si="54"/>
        <v>0</v>
      </c>
    </row>
    <row r="1984" spans="2:20" hidden="1" x14ac:dyDescent="0.2">
      <c r="B1984" t="s">
        <v>2214</v>
      </c>
      <c r="C1984" t="s">
        <v>9</v>
      </c>
      <c r="D1984" t="s">
        <v>5</v>
      </c>
      <c r="E1984" t="s">
        <v>2215</v>
      </c>
      <c r="F1984" t="s">
        <v>4453</v>
      </c>
      <c r="G1984" s="11">
        <v>0</v>
      </c>
      <c r="H1984" s="11">
        <v>0</v>
      </c>
      <c r="I1984" s="11">
        <v>0</v>
      </c>
      <c r="J1984" s="11">
        <v>0</v>
      </c>
      <c r="K1984" s="11">
        <v>0</v>
      </c>
      <c r="L1984" s="11">
        <v>0</v>
      </c>
      <c r="M1984" s="11">
        <v>0</v>
      </c>
      <c r="N1984" s="11">
        <v>0</v>
      </c>
      <c r="O1984" s="11">
        <v>0</v>
      </c>
      <c r="P1984" s="11">
        <v>0</v>
      </c>
      <c r="Q1984" s="11">
        <v>0</v>
      </c>
      <c r="R1984" s="11">
        <v>0</v>
      </c>
      <c r="S1984" s="11">
        <v>0</v>
      </c>
      <c r="T1984" s="6">
        <f t="shared" si="54"/>
        <v>0</v>
      </c>
    </row>
    <row r="1985" spans="2:20" hidden="1" x14ac:dyDescent="0.2">
      <c r="B1985" t="s">
        <v>2214</v>
      </c>
      <c r="C1985" t="s">
        <v>9</v>
      </c>
      <c r="D1985" t="s">
        <v>12</v>
      </c>
      <c r="E1985" t="s">
        <v>2215</v>
      </c>
      <c r="F1985" t="s">
        <v>4454</v>
      </c>
      <c r="G1985" s="11">
        <v>22301076.699999999</v>
      </c>
      <c r="H1985" s="11">
        <v>2439965.8199999998</v>
      </c>
      <c r="I1985" s="11">
        <v>3230048.79</v>
      </c>
      <c r="J1985" s="11">
        <v>5186798.66</v>
      </c>
      <c r="K1985" s="11">
        <v>6634166.71</v>
      </c>
      <c r="L1985" s="11">
        <v>7543722.4100000001</v>
      </c>
      <c r="M1985" s="11">
        <v>8429327.8100000005</v>
      </c>
      <c r="N1985" s="11">
        <v>9349856.3200000003</v>
      </c>
      <c r="O1985" s="11">
        <v>10255117.199999999</v>
      </c>
      <c r="P1985" s="11">
        <v>11156647.75</v>
      </c>
      <c r="Q1985" s="11">
        <v>12168420.82</v>
      </c>
      <c r="R1985" s="11">
        <v>13737513.939999999</v>
      </c>
      <c r="S1985" s="11">
        <v>15443218.220000001</v>
      </c>
      <c r="T1985" s="6">
        <f t="shared" si="54"/>
        <v>9083644.4741666671</v>
      </c>
    </row>
    <row r="1986" spans="2:20" hidden="1" x14ac:dyDescent="0.2">
      <c r="B1986" t="s">
        <v>2214</v>
      </c>
      <c r="C1986" t="s">
        <v>9</v>
      </c>
      <c r="D1986" t="s">
        <v>1555</v>
      </c>
      <c r="E1986" t="s">
        <v>2215</v>
      </c>
      <c r="F1986" t="s">
        <v>4455</v>
      </c>
      <c r="G1986" s="11">
        <v>0</v>
      </c>
      <c r="H1986" s="11">
        <v>0</v>
      </c>
      <c r="I1986" s="11">
        <v>0</v>
      </c>
      <c r="J1986" s="11">
        <v>0</v>
      </c>
      <c r="K1986" s="11">
        <v>0</v>
      </c>
      <c r="L1986" s="11">
        <v>0</v>
      </c>
      <c r="M1986" s="11">
        <v>0</v>
      </c>
      <c r="N1986" s="11">
        <v>0</v>
      </c>
      <c r="O1986" s="11">
        <v>0</v>
      </c>
      <c r="P1986" s="11">
        <v>0</v>
      </c>
      <c r="Q1986" s="11">
        <v>0</v>
      </c>
      <c r="R1986" s="11">
        <v>0</v>
      </c>
      <c r="S1986" s="11">
        <v>0</v>
      </c>
      <c r="T1986" s="6">
        <f t="shared" si="54"/>
        <v>0</v>
      </c>
    </row>
    <row r="1987" spans="2:20" hidden="1" x14ac:dyDescent="0.2">
      <c r="B1987" t="s">
        <v>2214</v>
      </c>
      <c r="C1987" t="s">
        <v>9</v>
      </c>
      <c r="D1987" t="s">
        <v>6</v>
      </c>
      <c r="E1987" t="s">
        <v>2215</v>
      </c>
      <c r="F1987" t="s">
        <v>4456</v>
      </c>
      <c r="G1987" s="11">
        <v>0</v>
      </c>
      <c r="H1987" s="11">
        <v>0</v>
      </c>
      <c r="I1987" s="11">
        <v>0</v>
      </c>
      <c r="J1987" s="11">
        <v>0</v>
      </c>
      <c r="K1987" s="11">
        <v>0</v>
      </c>
      <c r="L1987" s="11">
        <v>0</v>
      </c>
      <c r="M1987" s="11">
        <v>0</v>
      </c>
      <c r="N1987" s="11">
        <v>0</v>
      </c>
      <c r="O1987" s="11">
        <v>0</v>
      </c>
      <c r="P1987" s="11">
        <v>0</v>
      </c>
      <c r="Q1987" s="11">
        <v>0</v>
      </c>
      <c r="R1987" s="11">
        <v>0</v>
      </c>
      <c r="S1987" s="11">
        <v>0</v>
      </c>
      <c r="T1987" s="6">
        <f t="shared" si="54"/>
        <v>0</v>
      </c>
    </row>
    <row r="1988" spans="2:20" hidden="1" x14ac:dyDescent="0.2">
      <c r="B1988" t="s">
        <v>2216</v>
      </c>
      <c r="C1988" t="s">
        <v>9</v>
      </c>
      <c r="D1988" t="s">
        <v>4</v>
      </c>
      <c r="E1988" t="s">
        <v>2217</v>
      </c>
      <c r="F1988" t="s">
        <v>4457</v>
      </c>
      <c r="G1988" s="11">
        <v>711268.31</v>
      </c>
      <c r="H1988" s="11">
        <v>194176.63</v>
      </c>
      <c r="I1988" s="11">
        <v>259791.71</v>
      </c>
      <c r="J1988" s="11">
        <v>353986.01</v>
      </c>
      <c r="K1988" s="11">
        <v>388949.37</v>
      </c>
      <c r="L1988" s="11">
        <v>445720.72000000003</v>
      </c>
      <c r="M1988" s="11">
        <v>500058.31</v>
      </c>
      <c r="N1988" s="11">
        <v>576465.11</v>
      </c>
      <c r="O1988" s="11">
        <v>617169.32000000007</v>
      </c>
      <c r="P1988" s="11">
        <v>719038.04</v>
      </c>
      <c r="Q1988" s="11">
        <v>773075.38</v>
      </c>
      <c r="R1988" s="11">
        <v>883967.65</v>
      </c>
      <c r="S1988" s="11">
        <v>1044184.3</v>
      </c>
      <c r="T1988" s="6">
        <f t="shared" si="54"/>
        <v>549177.04625000001</v>
      </c>
    </row>
    <row r="1989" spans="2:20" hidden="1" x14ac:dyDescent="0.2">
      <c r="B1989" t="s">
        <v>2216</v>
      </c>
      <c r="C1989" t="s">
        <v>9</v>
      </c>
      <c r="D1989" t="s">
        <v>12</v>
      </c>
      <c r="E1989" t="s">
        <v>2217</v>
      </c>
      <c r="F1989" t="s">
        <v>4458</v>
      </c>
      <c r="G1989" s="11">
        <v>334900.38</v>
      </c>
      <c r="H1989" s="11">
        <v>33216.949999999997</v>
      </c>
      <c r="I1989" s="11">
        <v>54634.91</v>
      </c>
      <c r="J1989" s="11">
        <v>77261.820000000007</v>
      </c>
      <c r="K1989" s="11">
        <v>89401.03</v>
      </c>
      <c r="L1989" s="11">
        <v>105805.06</v>
      </c>
      <c r="M1989" s="11">
        <v>125059.74</v>
      </c>
      <c r="N1989" s="11">
        <v>150321.47</v>
      </c>
      <c r="O1989" s="11">
        <v>148111.01999999999</v>
      </c>
      <c r="P1989" s="11">
        <v>192573.06</v>
      </c>
      <c r="Q1989" s="11">
        <v>210699.08000000002</v>
      </c>
      <c r="R1989" s="11">
        <v>243239</v>
      </c>
      <c r="S1989" s="11">
        <v>279835.89</v>
      </c>
      <c r="T1989" s="6">
        <f t="shared" si="54"/>
        <v>144807.60625000001</v>
      </c>
    </row>
    <row r="1990" spans="2:20" hidden="1" x14ac:dyDescent="0.2">
      <c r="B1990" t="s">
        <v>2218</v>
      </c>
      <c r="C1990" t="s">
        <v>9</v>
      </c>
      <c r="D1990" t="s">
        <v>4</v>
      </c>
      <c r="E1990" t="s">
        <v>2219</v>
      </c>
      <c r="F1990" t="s">
        <v>4459</v>
      </c>
      <c r="G1990" s="11">
        <v>19859.2</v>
      </c>
      <c r="H1990" s="11">
        <v>10451.98</v>
      </c>
      <c r="I1990" s="11">
        <v>46256.79</v>
      </c>
      <c r="J1990" s="11">
        <v>-25324.440000000002</v>
      </c>
      <c r="K1990" s="11">
        <v>-51244.160000000003</v>
      </c>
      <c r="L1990" s="11">
        <v>114069.72</v>
      </c>
      <c r="M1990" s="11">
        <v>72281.47</v>
      </c>
      <c r="N1990" s="11">
        <v>-62735.75</v>
      </c>
      <c r="O1990" s="11">
        <v>-351.43</v>
      </c>
      <c r="P1990" s="11">
        <v>-16499.099999999999</v>
      </c>
      <c r="Q1990" s="11">
        <v>-13747.39</v>
      </c>
      <c r="R1990" s="11">
        <v>51842.62</v>
      </c>
      <c r="S1990" s="11">
        <v>-17522.09</v>
      </c>
      <c r="T1990" s="6">
        <f t="shared" si="54"/>
        <v>10514.072083333333</v>
      </c>
    </row>
    <row r="1991" spans="2:20" hidden="1" x14ac:dyDescent="0.2">
      <c r="B1991" t="s">
        <v>2218</v>
      </c>
      <c r="C1991" t="s">
        <v>9</v>
      </c>
      <c r="D1991" t="s">
        <v>12</v>
      </c>
      <c r="E1991" t="s">
        <v>2219</v>
      </c>
      <c r="F1991" t="s">
        <v>4460</v>
      </c>
      <c r="G1991" s="11">
        <v>5790.9400000000005</v>
      </c>
      <c r="H1991" s="11">
        <v>6049.52</v>
      </c>
      <c r="I1991" s="11">
        <v>10187.74</v>
      </c>
      <c r="J1991" s="11">
        <v>-8440.51</v>
      </c>
      <c r="K1991" s="11">
        <v>-15874.82</v>
      </c>
      <c r="L1991" s="11">
        <v>7419.21</v>
      </c>
      <c r="M1991" s="11">
        <v>18098.04</v>
      </c>
      <c r="N1991" s="11">
        <v>-12408.23</v>
      </c>
      <c r="O1991" s="11">
        <v>-398.32</v>
      </c>
      <c r="P1991" s="11">
        <v>-5498.7300000000005</v>
      </c>
      <c r="Q1991" s="11">
        <v>-4581.72</v>
      </c>
      <c r="R1991" s="11">
        <v>21078.600000000002</v>
      </c>
      <c r="S1991" s="11">
        <v>-5804.3</v>
      </c>
      <c r="T1991" s="6">
        <f t="shared" si="54"/>
        <v>1302.0083333333334</v>
      </c>
    </row>
    <row r="1992" spans="2:20" hidden="1" x14ac:dyDescent="0.2">
      <c r="B1992" t="s">
        <v>2220</v>
      </c>
      <c r="C1992" t="s">
        <v>9</v>
      </c>
      <c r="D1992" t="s">
        <v>5</v>
      </c>
      <c r="E1992" t="s">
        <v>2221</v>
      </c>
      <c r="F1992" t="s">
        <v>4461</v>
      </c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0</v>
      </c>
      <c r="Q1992" s="11">
        <v>0</v>
      </c>
      <c r="R1992" s="11">
        <v>0</v>
      </c>
      <c r="S1992" s="11">
        <v>0</v>
      </c>
      <c r="T1992" s="6">
        <f t="shared" si="54"/>
        <v>0</v>
      </c>
    </row>
    <row r="1993" spans="2:20" hidden="1" x14ac:dyDescent="0.2">
      <c r="B1993" t="s">
        <v>2220</v>
      </c>
      <c r="C1993" t="s">
        <v>9</v>
      </c>
      <c r="D1993" t="s">
        <v>12</v>
      </c>
      <c r="E1993" t="s">
        <v>2221</v>
      </c>
      <c r="F1993" t="s">
        <v>4462</v>
      </c>
      <c r="G1993" s="11">
        <v>0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11">
        <v>0</v>
      </c>
      <c r="N1993" s="11">
        <v>0</v>
      </c>
      <c r="O1993" s="11">
        <v>0</v>
      </c>
      <c r="P1993" s="11">
        <v>0</v>
      </c>
      <c r="Q1993" s="11">
        <v>0</v>
      </c>
      <c r="R1993" s="11">
        <v>0</v>
      </c>
      <c r="S1993" s="11">
        <v>0</v>
      </c>
      <c r="T1993" s="6">
        <f t="shared" si="54"/>
        <v>0</v>
      </c>
    </row>
    <row r="1994" spans="2:20" hidden="1" x14ac:dyDescent="0.2">
      <c r="B1994" t="s">
        <v>2220</v>
      </c>
      <c r="C1994" t="s">
        <v>9</v>
      </c>
      <c r="D1994" t="s">
        <v>6</v>
      </c>
      <c r="E1994" t="s">
        <v>2221</v>
      </c>
      <c r="F1994" t="s">
        <v>4463</v>
      </c>
      <c r="G1994" s="11">
        <v>0</v>
      </c>
      <c r="H1994" s="11">
        <v>0</v>
      </c>
      <c r="I1994" s="11">
        <v>0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0</v>
      </c>
      <c r="P1994" s="11">
        <v>0</v>
      </c>
      <c r="Q1994" s="11">
        <v>0</v>
      </c>
      <c r="R1994" s="11">
        <v>0</v>
      </c>
      <c r="S1994" s="11">
        <v>0</v>
      </c>
      <c r="T1994" s="6">
        <f t="shared" si="54"/>
        <v>0</v>
      </c>
    </row>
    <row r="1995" spans="2:20" hidden="1" x14ac:dyDescent="0.2">
      <c r="B1995" t="s">
        <v>2222</v>
      </c>
      <c r="C1995" t="s">
        <v>9</v>
      </c>
      <c r="D1995" t="s">
        <v>4</v>
      </c>
      <c r="E1995" t="s">
        <v>2223</v>
      </c>
      <c r="F1995" t="s">
        <v>4464</v>
      </c>
      <c r="G1995" s="11">
        <v>237354.86000000002</v>
      </c>
      <c r="H1995" s="11">
        <v>30370.74</v>
      </c>
      <c r="I1995" s="11">
        <v>45070.43</v>
      </c>
      <c r="J1995" s="11">
        <v>64370.76</v>
      </c>
      <c r="K1995" s="11">
        <v>79023.08</v>
      </c>
      <c r="L1995" s="11">
        <v>92041.97</v>
      </c>
      <c r="M1995" s="11">
        <v>117080.62</v>
      </c>
      <c r="N1995" s="11">
        <v>141950.78</v>
      </c>
      <c r="O1995" s="11">
        <v>162081.86000000002</v>
      </c>
      <c r="P1995" s="11">
        <v>187532.89</v>
      </c>
      <c r="Q1995" s="11">
        <v>195934.66</v>
      </c>
      <c r="R1995" s="11">
        <v>214592.28</v>
      </c>
      <c r="S1995" s="11">
        <v>243928</v>
      </c>
      <c r="T1995" s="6">
        <f t="shared" si="54"/>
        <v>130890.95833333333</v>
      </c>
    </row>
    <row r="1996" spans="2:20" hidden="1" x14ac:dyDescent="0.2">
      <c r="B1996" t="s">
        <v>2222</v>
      </c>
      <c r="C1996" t="s">
        <v>9</v>
      </c>
      <c r="D1996" t="s">
        <v>12</v>
      </c>
      <c r="E1996" t="s">
        <v>2223</v>
      </c>
      <c r="F1996" t="s">
        <v>4465</v>
      </c>
      <c r="G1996" s="11">
        <v>81032.479999999996</v>
      </c>
      <c r="H1996" s="11">
        <v>10749.31</v>
      </c>
      <c r="I1996" s="11">
        <v>16043.56</v>
      </c>
      <c r="J1996" s="11">
        <v>21938.38</v>
      </c>
      <c r="K1996" s="11">
        <v>26503.8</v>
      </c>
      <c r="L1996" s="11">
        <v>31207.38</v>
      </c>
      <c r="M1996" s="11">
        <v>39767.57</v>
      </c>
      <c r="N1996" s="11">
        <v>48889.760000000002</v>
      </c>
      <c r="O1996" s="11">
        <v>57627.46</v>
      </c>
      <c r="P1996" s="11">
        <v>68028.84</v>
      </c>
      <c r="Q1996" s="11">
        <v>70880.100000000006</v>
      </c>
      <c r="R1996" s="11">
        <v>76488.210000000006</v>
      </c>
      <c r="S1996" s="11">
        <v>87172.17</v>
      </c>
      <c r="T1996" s="6">
        <f t="shared" si="54"/>
        <v>46018.891250000008</v>
      </c>
    </row>
    <row r="1997" spans="2:20" hidden="1" x14ac:dyDescent="0.2">
      <c r="B1997" t="s">
        <v>2224</v>
      </c>
      <c r="C1997" t="s">
        <v>9</v>
      </c>
      <c r="D1997" t="s">
        <v>5</v>
      </c>
      <c r="E1997" t="s">
        <v>2221</v>
      </c>
      <c r="F1997" t="s">
        <v>4466</v>
      </c>
      <c r="G1997" s="11">
        <v>0</v>
      </c>
      <c r="H1997" s="11">
        <v>0</v>
      </c>
      <c r="I1997" s="11">
        <v>0</v>
      </c>
      <c r="J1997" s="11">
        <v>0</v>
      </c>
      <c r="K1997" s="11">
        <v>0</v>
      </c>
      <c r="L1997" s="11">
        <v>0</v>
      </c>
      <c r="M1997" s="11">
        <v>0</v>
      </c>
      <c r="N1997" s="11">
        <v>0</v>
      </c>
      <c r="O1997" s="11">
        <v>0</v>
      </c>
      <c r="P1997" s="11">
        <v>0</v>
      </c>
      <c r="Q1997" s="11">
        <v>0</v>
      </c>
      <c r="R1997" s="11">
        <v>0</v>
      </c>
      <c r="S1997" s="11">
        <v>0</v>
      </c>
      <c r="T1997" s="6">
        <f t="shared" si="54"/>
        <v>0</v>
      </c>
    </row>
    <row r="1998" spans="2:20" hidden="1" x14ac:dyDescent="0.2">
      <c r="B1998" t="s">
        <v>2224</v>
      </c>
      <c r="C1998" t="s">
        <v>9</v>
      </c>
      <c r="D1998" t="s">
        <v>6</v>
      </c>
      <c r="E1998" t="s">
        <v>2221</v>
      </c>
      <c r="F1998" t="s">
        <v>4467</v>
      </c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11">
        <v>0</v>
      </c>
      <c r="N1998" s="11">
        <v>0</v>
      </c>
      <c r="O1998" s="11">
        <v>0</v>
      </c>
      <c r="P1998" s="11">
        <v>0</v>
      </c>
      <c r="Q1998" s="11">
        <v>0</v>
      </c>
      <c r="R1998" s="11">
        <v>0</v>
      </c>
      <c r="S1998" s="11">
        <v>0</v>
      </c>
      <c r="T1998" s="6">
        <f t="shared" si="54"/>
        <v>0</v>
      </c>
    </row>
    <row r="1999" spans="2:20" hidden="1" x14ac:dyDescent="0.2">
      <c r="B1999" t="s">
        <v>2225</v>
      </c>
      <c r="C1999" t="s">
        <v>9</v>
      </c>
      <c r="D1999" t="s">
        <v>4</v>
      </c>
      <c r="E1999" t="s">
        <v>2223</v>
      </c>
      <c r="F1999" t="s">
        <v>4468</v>
      </c>
      <c r="G1999" s="11">
        <v>0</v>
      </c>
      <c r="H1999" s="11">
        <v>0</v>
      </c>
      <c r="I1999" s="11">
        <v>0</v>
      </c>
      <c r="J1999" s="11">
        <v>0</v>
      </c>
      <c r="K1999" s="11">
        <v>0</v>
      </c>
      <c r="L1999" s="11">
        <v>0</v>
      </c>
      <c r="M1999" s="11">
        <v>0</v>
      </c>
      <c r="N1999" s="11">
        <v>0</v>
      </c>
      <c r="O1999" s="11">
        <v>0</v>
      </c>
      <c r="P1999" s="11">
        <v>0</v>
      </c>
      <c r="Q1999" s="11">
        <v>0</v>
      </c>
      <c r="R1999" s="11">
        <v>0</v>
      </c>
      <c r="S1999" s="11">
        <v>0</v>
      </c>
      <c r="T1999" s="6">
        <f t="shared" si="54"/>
        <v>0</v>
      </c>
    </row>
    <row r="2000" spans="2:20" hidden="1" x14ac:dyDescent="0.2">
      <c r="B2000" t="s">
        <v>2225</v>
      </c>
      <c r="C2000" t="s">
        <v>9</v>
      </c>
      <c r="D2000" t="s">
        <v>12</v>
      </c>
      <c r="E2000" t="s">
        <v>2223</v>
      </c>
      <c r="F2000" t="s">
        <v>4469</v>
      </c>
      <c r="G2000" s="11">
        <v>0</v>
      </c>
      <c r="H2000" s="11">
        <v>0</v>
      </c>
      <c r="I2000" s="11">
        <v>0</v>
      </c>
      <c r="J2000" s="11">
        <v>0</v>
      </c>
      <c r="K2000" s="11">
        <v>0</v>
      </c>
      <c r="L2000" s="11">
        <v>0</v>
      </c>
      <c r="M2000" s="11">
        <v>0</v>
      </c>
      <c r="N2000" s="11">
        <v>0</v>
      </c>
      <c r="O2000" s="11">
        <v>0</v>
      </c>
      <c r="P2000" s="11">
        <v>0</v>
      </c>
      <c r="Q2000" s="11">
        <v>0</v>
      </c>
      <c r="R2000" s="11">
        <v>0</v>
      </c>
      <c r="S2000" s="11">
        <v>0</v>
      </c>
      <c r="T2000" s="6">
        <f t="shared" si="54"/>
        <v>0</v>
      </c>
    </row>
    <row r="2001" spans="2:20" hidden="1" x14ac:dyDescent="0.2">
      <c r="B2001" t="s">
        <v>2226</v>
      </c>
      <c r="C2001" t="s">
        <v>9</v>
      </c>
      <c r="D2001" t="s">
        <v>4</v>
      </c>
      <c r="E2001" t="s">
        <v>2227</v>
      </c>
      <c r="F2001" t="s">
        <v>4470</v>
      </c>
      <c r="G2001" s="11">
        <v>9391430.2799999993</v>
      </c>
      <c r="H2001" s="11">
        <v>673153.42</v>
      </c>
      <c r="I2001" s="11">
        <v>1324197.8999999999</v>
      </c>
      <c r="J2001" s="11">
        <v>2178457.96</v>
      </c>
      <c r="K2001" s="11">
        <v>2028627.69</v>
      </c>
      <c r="L2001" s="11">
        <v>883167.9</v>
      </c>
      <c r="M2001" s="11">
        <v>798031.71</v>
      </c>
      <c r="N2001" s="11">
        <v>816785.85</v>
      </c>
      <c r="O2001" s="11">
        <v>946458.1</v>
      </c>
      <c r="P2001" s="11">
        <v>987446.62</v>
      </c>
      <c r="Q2001" s="11">
        <v>1232664.96</v>
      </c>
      <c r="R2001" s="11">
        <v>2065619.94</v>
      </c>
      <c r="S2001" s="11">
        <v>3360903.47</v>
      </c>
      <c r="T2001" s="6">
        <f t="shared" si="54"/>
        <v>1692564.9104166664</v>
      </c>
    </row>
    <row r="2002" spans="2:20" hidden="1" x14ac:dyDescent="0.2">
      <c r="B2002" t="s">
        <v>2226</v>
      </c>
      <c r="C2002" t="s">
        <v>9</v>
      </c>
      <c r="D2002" t="s">
        <v>12</v>
      </c>
      <c r="E2002" t="s">
        <v>2227</v>
      </c>
      <c r="F2002" t="s">
        <v>4471</v>
      </c>
      <c r="G2002" s="11">
        <v>2840393.15</v>
      </c>
      <c r="H2002" s="11">
        <v>-9141.15</v>
      </c>
      <c r="I2002" s="11">
        <v>5808.37</v>
      </c>
      <c r="J2002" s="11">
        <v>280739.58</v>
      </c>
      <c r="K2002" s="11">
        <v>186527.35</v>
      </c>
      <c r="L2002" s="11">
        <v>-98917.39</v>
      </c>
      <c r="M2002" s="11">
        <v>-107418.7</v>
      </c>
      <c r="N2002" s="11">
        <v>-66187.83</v>
      </c>
      <c r="O2002" s="11">
        <v>165816.95000000001</v>
      </c>
      <c r="P2002" s="11">
        <v>674768.43</v>
      </c>
      <c r="Q2002" s="11">
        <v>1069111.1000000001</v>
      </c>
      <c r="R2002" s="11">
        <v>965186.12</v>
      </c>
      <c r="S2002" s="11">
        <v>1568575.1099999999</v>
      </c>
      <c r="T2002" s="6">
        <f t="shared" si="54"/>
        <v>439231.41333333333</v>
      </c>
    </row>
    <row r="2003" spans="2:20" hidden="1" x14ac:dyDescent="0.2">
      <c r="B2003" t="s">
        <v>2228</v>
      </c>
      <c r="C2003" t="s">
        <v>1560</v>
      </c>
      <c r="D2003" t="s">
        <v>4</v>
      </c>
      <c r="E2003" t="s">
        <v>2229</v>
      </c>
      <c r="F2003" t="s">
        <v>4472</v>
      </c>
      <c r="G2003" s="11">
        <v>0</v>
      </c>
      <c r="H2003" s="11">
        <v>0</v>
      </c>
      <c r="I2003" s="11">
        <v>0</v>
      </c>
      <c r="J2003" s="11">
        <v>0</v>
      </c>
      <c r="K2003" s="11">
        <v>0</v>
      </c>
      <c r="L2003" s="11">
        <v>0</v>
      </c>
      <c r="M2003" s="11">
        <v>0</v>
      </c>
      <c r="N2003" s="11">
        <v>0</v>
      </c>
      <c r="O2003" s="11">
        <v>0</v>
      </c>
      <c r="P2003" s="11">
        <v>0</v>
      </c>
      <c r="Q2003" s="11">
        <v>0</v>
      </c>
      <c r="R2003" s="11">
        <v>0</v>
      </c>
      <c r="S2003" s="11">
        <v>0</v>
      </c>
      <c r="T2003" s="6">
        <f t="shared" si="54"/>
        <v>0</v>
      </c>
    </row>
    <row r="2004" spans="2:20" hidden="1" x14ac:dyDescent="0.2">
      <c r="B2004" t="s">
        <v>2228</v>
      </c>
      <c r="C2004" t="s">
        <v>1560</v>
      </c>
      <c r="D2004" t="s">
        <v>10</v>
      </c>
      <c r="E2004" t="s">
        <v>2229</v>
      </c>
      <c r="F2004" t="s">
        <v>4473</v>
      </c>
      <c r="G2004" s="11">
        <v>0</v>
      </c>
      <c r="H2004" s="11">
        <v>0</v>
      </c>
      <c r="I2004" s="11">
        <v>0</v>
      </c>
      <c r="J2004" s="11">
        <v>0</v>
      </c>
      <c r="K2004" s="11">
        <v>0</v>
      </c>
      <c r="L2004" s="11">
        <v>0</v>
      </c>
      <c r="M2004" s="11">
        <v>0</v>
      </c>
      <c r="N2004" s="11">
        <v>0</v>
      </c>
      <c r="O2004" s="11">
        <v>0</v>
      </c>
      <c r="P2004" s="11">
        <v>0</v>
      </c>
      <c r="Q2004" s="11">
        <v>0</v>
      </c>
      <c r="R2004" s="11">
        <v>0</v>
      </c>
      <c r="S2004" s="11">
        <v>0</v>
      </c>
      <c r="T2004" s="6">
        <f t="shared" si="54"/>
        <v>0</v>
      </c>
    </row>
    <row r="2005" spans="2:20" hidden="1" x14ac:dyDescent="0.2">
      <c r="B2005" t="s">
        <v>2228</v>
      </c>
      <c r="C2005" t="s">
        <v>9</v>
      </c>
      <c r="D2005" t="s">
        <v>3</v>
      </c>
      <c r="E2005" t="s">
        <v>2229</v>
      </c>
      <c r="F2005" t="s">
        <v>4474</v>
      </c>
      <c r="G2005" s="11">
        <v>0</v>
      </c>
      <c r="H2005" s="11">
        <v>0</v>
      </c>
      <c r="I2005" s="11">
        <v>0</v>
      </c>
      <c r="J2005" s="11">
        <v>0</v>
      </c>
      <c r="K2005" s="11">
        <v>0</v>
      </c>
      <c r="L2005" s="11">
        <v>0</v>
      </c>
      <c r="M2005" s="11">
        <v>0</v>
      </c>
      <c r="N2005" s="11">
        <v>0</v>
      </c>
      <c r="O2005" s="11">
        <v>0</v>
      </c>
      <c r="P2005" s="11">
        <v>0</v>
      </c>
      <c r="Q2005" s="11">
        <v>0</v>
      </c>
      <c r="R2005" s="11">
        <v>0</v>
      </c>
      <c r="S2005" s="11">
        <v>0</v>
      </c>
      <c r="T2005" s="6">
        <f t="shared" si="54"/>
        <v>0</v>
      </c>
    </row>
    <row r="2006" spans="2:20" hidden="1" x14ac:dyDescent="0.2">
      <c r="B2006" t="s">
        <v>2228</v>
      </c>
      <c r="C2006" t="s">
        <v>9</v>
      </c>
      <c r="D2006" t="s">
        <v>4</v>
      </c>
      <c r="E2006" t="s">
        <v>2229</v>
      </c>
      <c r="F2006" t="s">
        <v>4475</v>
      </c>
      <c r="G2006" s="11">
        <v>831003.57000000007</v>
      </c>
      <c r="H2006" s="11">
        <v>64417.440000000002</v>
      </c>
      <c r="I2006" s="11">
        <v>82384.44</v>
      </c>
      <c r="J2006" s="11">
        <v>107628.97</v>
      </c>
      <c r="K2006" s="11">
        <v>114108.01000000001</v>
      </c>
      <c r="L2006" s="11">
        <v>193529.33000000002</v>
      </c>
      <c r="M2006" s="11">
        <v>193529.33000000002</v>
      </c>
      <c r="N2006" s="11">
        <v>702758.56</v>
      </c>
      <c r="O2006" s="11">
        <v>702758.56</v>
      </c>
      <c r="P2006" s="11">
        <v>739417.26</v>
      </c>
      <c r="Q2006" s="11">
        <v>787444.17</v>
      </c>
      <c r="R2006" s="11">
        <v>915179.06</v>
      </c>
      <c r="S2006" s="11">
        <v>917655.54</v>
      </c>
      <c r="T2006" s="6">
        <f t="shared" si="54"/>
        <v>456457.05708333338</v>
      </c>
    </row>
    <row r="2007" spans="2:20" hidden="1" x14ac:dyDescent="0.2">
      <c r="B2007" t="s">
        <v>2228</v>
      </c>
      <c r="C2007" t="s">
        <v>9</v>
      </c>
      <c r="D2007" t="s">
        <v>11</v>
      </c>
      <c r="E2007" t="s">
        <v>2229</v>
      </c>
      <c r="F2007" t="s">
        <v>4476</v>
      </c>
      <c r="G2007" s="11">
        <v>0</v>
      </c>
      <c r="H2007" s="11">
        <v>0</v>
      </c>
      <c r="I2007" s="11">
        <v>0</v>
      </c>
      <c r="J2007" s="11">
        <v>0</v>
      </c>
      <c r="K2007" s="11">
        <v>0</v>
      </c>
      <c r="L2007" s="11">
        <v>0</v>
      </c>
      <c r="M2007" s="11">
        <v>0</v>
      </c>
      <c r="N2007" s="11">
        <v>0</v>
      </c>
      <c r="O2007" s="11">
        <v>0</v>
      </c>
      <c r="P2007" s="11">
        <v>0</v>
      </c>
      <c r="Q2007" s="11">
        <v>0</v>
      </c>
      <c r="R2007" s="11">
        <v>0</v>
      </c>
      <c r="S2007" s="11">
        <v>0</v>
      </c>
      <c r="T2007" s="6">
        <f t="shared" si="54"/>
        <v>0</v>
      </c>
    </row>
    <row r="2008" spans="2:20" hidden="1" x14ac:dyDescent="0.2">
      <c r="B2008" t="s">
        <v>2228</v>
      </c>
      <c r="C2008" t="s">
        <v>9</v>
      </c>
      <c r="D2008" t="s">
        <v>12</v>
      </c>
      <c r="E2008" t="s">
        <v>2229</v>
      </c>
      <c r="F2008" t="s">
        <v>4477</v>
      </c>
      <c r="G2008" s="11">
        <v>1307295.1600000001</v>
      </c>
      <c r="H2008" s="11">
        <v>65818.559999999998</v>
      </c>
      <c r="I2008" s="11">
        <v>74251.08</v>
      </c>
      <c r="J2008" s="11">
        <v>344488.05</v>
      </c>
      <c r="K2008" s="11">
        <v>389628.01</v>
      </c>
      <c r="L2008" s="11">
        <v>424420.7</v>
      </c>
      <c r="M2008" s="11">
        <v>467425.45</v>
      </c>
      <c r="N2008" s="11">
        <v>611988.73</v>
      </c>
      <c r="O2008" s="11">
        <v>664898.73</v>
      </c>
      <c r="P2008" s="11">
        <v>677140.03</v>
      </c>
      <c r="Q2008" s="11">
        <v>697784.53</v>
      </c>
      <c r="R2008" s="11">
        <v>739803.05</v>
      </c>
      <c r="S2008" s="11">
        <v>740378.57000000007</v>
      </c>
      <c r="T2008" s="6">
        <f t="shared" si="54"/>
        <v>515123.64874999999</v>
      </c>
    </row>
    <row r="2009" spans="2:20" hidden="1" x14ac:dyDescent="0.2">
      <c r="B2009" t="s">
        <v>2228</v>
      </c>
      <c r="C2009" t="s">
        <v>9</v>
      </c>
      <c r="D2009" t="s">
        <v>1555</v>
      </c>
      <c r="E2009" t="s">
        <v>2229</v>
      </c>
      <c r="F2009" t="s">
        <v>4478</v>
      </c>
      <c r="G2009" s="11">
        <v>0</v>
      </c>
      <c r="H2009" s="11">
        <v>0</v>
      </c>
      <c r="I2009" s="11">
        <v>0</v>
      </c>
      <c r="J2009" s="11">
        <v>0</v>
      </c>
      <c r="K2009" s="11">
        <v>0</v>
      </c>
      <c r="L2009" s="11">
        <v>0</v>
      </c>
      <c r="M2009" s="11">
        <v>0</v>
      </c>
      <c r="N2009" s="11">
        <v>0</v>
      </c>
      <c r="O2009" s="11">
        <v>0</v>
      </c>
      <c r="P2009" s="11">
        <v>0</v>
      </c>
      <c r="Q2009" s="11">
        <v>0</v>
      </c>
      <c r="R2009" s="11">
        <v>0</v>
      </c>
      <c r="S2009" s="11">
        <v>0</v>
      </c>
      <c r="T2009" s="6">
        <f t="shared" si="54"/>
        <v>0</v>
      </c>
    </row>
    <row r="2010" spans="2:20" hidden="1" x14ac:dyDescent="0.2">
      <c r="B2010" t="s">
        <v>2230</v>
      </c>
      <c r="C2010" t="s">
        <v>1560</v>
      </c>
      <c r="D2010" t="s">
        <v>4</v>
      </c>
      <c r="E2010" t="s">
        <v>2231</v>
      </c>
      <c r="F2010" t="s">
        <v>4479</v>
      </c>
      <c r="G2010" s="11">
        <v>0</v>
      </c>
      <c r="H2010" s="11">
        <v>0</v>
      </c>
      <c r="I2010" s="11">
        <v>0</v>
      </c>
      <c r="J2010" s="11">
        <v>0</v>
      </c>
      <c r="K2010" s="11">
        <v>0</v>
      </c>
      <c r="L2010" s="11">
        <v>0</v>
      </c>
      <c r="M2010" s="11">
        <v>0</v>
      </c>
      <c r="N2010" s="11">
        <v>0</v>
      </c>
      <c r="O2010" s="11">
        <v>0</v>
      </c>
      <c r="P2010" s="11">
        <v>0</v>
      </c>
      <c r="Q2010" s="11">
        <v>0</v>
      </c>
      <c r="R2010" s="11">
        <v>0</v>
      </c>
      <c r="S2010" s="11">
        <v>0</v>
      </c>
      <c r="T2010" s="6">
        <f t="shared" si="54"/>
        <v>0</v>
      </c>
    </row>
    <row r="2011" spans="2:20" hidden="1" x14ac:dyDescent="0.2">
      <c r="B2011" t="s">
        <v>2230</v>
      </c>
      <c r="C2011" t="s">
        <v>1560</v>
      </c>
      <c r="D2011" t="s">
        <v>10</v>
      </c>
      <c r="E2011" t="s">
        <v>2231</v>
      </c>
      <c r="F2011" t="s">
        <v>4480</v>
      </c>
      <c r="G2011" s="11">
        <v>0</v>
      </c>
      <c r="H2011" s="11">
        <v>0</v>
      </c>
      <c r="I2011" s="11">
        <v>0</v>
      </c>
      <c r="J2011" s="11">
        <v>0</v>
      </c>
      <c r="K2011" s="11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0</v>
      </c>
      <c r="Q2011" s="11">
        <v>0</v>
      </c>
      <c r="R2011" s="11">
        <v>0</v>
      </c>
      <c r="S2011" s="11">
        <v>0</v>
      </c>
      <c r="T2011" s="6">
        <f t="shared" si="54"/>
        <v>0</v>
      </c>
    </row>
    <row r="2012" spans="2:20" hidden="1" x14ac:dyDescent="0.2">
      <c r="B2012" t="s">
        <v>2230</v>
      </c>
      <c r="C2012" t="s">
        <v>9</v>
      </c>
      <c r="D2012" t="s">
        <v>3</v>
      </c>
      <c r="E2012" t="s">
        <v>2231</v>
      </c>
      <c r="F2012" t="s">
        <v>4481</v>
      </c>
      <c r="G2012" s="11">
        <v>0</v>
      </c>
      <c r="H2012" s="11">
        <v>0</v>
      </c>
      <c r="I2012" s="11">
        <v>0</v>
      </c>
      <c r="J2012" s="11">
        <v>0</v>
      </c>
      <c r="K2012" s="11">
        <v>0</v>
      </c>
      <c r="L2012" s="11">
        <v>0</v>
      </c>
      <c r="M2012" s="11">
        <v>0</v>
      </c>
      <c r="N2012" s="11">
        <v>0</v>
      </c>
      <c r="O2012" s="11">
        <v>0</v>
      </c>
      <c r="P2012" s="11">
        <v>0</v>
      </c>
      <c r="Q2012" s="11">
        <v>0</v>
      </c>
      <c r="R2012" s="11">
        <v>0</v>
      </c>
      <c r="S2012" s="11">
        <v>0</v>
      </c>
      <c r="T2012" s="6">
        <f t="shared" si="54"/>
        <v>0</v>
      </c>
    </row>
    <row r="2013" spans="2:20" hidden="1" x14ac:dyDescent="0.2">
      <c r="B2013" t="s">
        <v>2230</v>
      </c>
      <c r="C2013" t="s">
        <v>9</v>
      </c>
      <c r="D2013" t="s">
        <v>4</v>
      </c>
      <c r="E2013" t="s">
        <v>2231</v>
      </c>
      <c r="F2013" t="s">
        <v>4482</v>
      </c>
      <c r="G2013" s="11">
        <v>-831003.57000000007</v>
      </c>
      <c r="H2013" s="11">
        <v>-64417.440000000002</v>
      </c>
      <c r="I2013" s="11">
        <v>-82384.44</v>
      </c>
      <c r="J2013" s="11">
        <v>-107628.97</v>
      </c>
      <c r="K2013" s="11">
        <v>-114108.01000000001</v>
      </c>
      <c r="L2013" s="11">
        <v>-193529.33000000002</v>
      </c>
      <c r="M2013" s="11">
        <v>-193529.33000000002</v>
      </c>
      <c r="N2013" s="11">
        <v>-702758.56</v>
      </c>
      <c r="O2013" s="11">
        <v>-702758.56</v>
      </c>
      <c r="P2013" s="11">
        <v>-739417.26</v>
      </c>
      <c r="Q2013" s="11">
        <v>-787444.17</v>
      </c>
      <c r="R2013" s="11">
        <v>-915179.06</v>
      </c>
      <c r="S2013" s="11">
        <v>-917655.54</v>
      </c>
      <c r="T2013" s="6">
        <f t="shared" si="54"/>
        <v>-456457.05708333338</v>
      </c>
    </row>
    <row r="2014" spans="2:20" hidden="1" x14ac:dyDescent="0.2">
      <c r="B2014" t="s">
        <v>2230</v>
      </c>
      <c r="C2014" t="s">
        <v>9</v>
      </c>
      <c r="D2014" t="s">
        <v>12</v>
      </c>
      <c r="E2014" t="s">
        <v>2231</v>
      </c>
      <c r="F2014" t="s">
        <v>4483</v>
      </c>
      <c r="G2014" s="11">
        <v>-1307295.1600000001</v>
      </c>
      <c r="H2014" s="11">
        <v>-65818.559999999998</v>
      </c>
      <c r="I2014" s="11">
        <v>-74251.08</v>
      </c>
      <c r="J2014" s="11">
        <v>-344488.05</v>
      </c>
      <c r="K2014" s="11">
        <v>-389628.01</v>
      </c>
      <c r="L2014" s="11">
        <v>-424420.7</v>
      </c>
      <c r="M2014" s="11">
        <v>-467425.45</v>
      </c>
      <c r="N2014" s="11">
        <v>-611988.73</v>
      </c>
      <c r="O2014" s="11">
        <v>-664898.73</v>
      </c>
      <c r="P2014" s="11">
        <v>-677140.03</v>
      </c>
      <c r="Q2014" s="11">
        <v>-697784.53</v>
      </c>
      <c r="R2014" s="11">
        <v>-739803.05</v>
      </c>
      <c r="S2014" s="11">
        <v>-740378.57000000007</v>
      </c>
      <c r="T2014" s="6">
        <f t="shared" si="54"/>
        <v>-515123.64874999999</v>
      </c>
    </row>
    <row r="2015" spans="2:20" hidden="1" x14ac:dyDescent="0.2">
      <c r="B2015" t="s">
        <v>2230</v>
      </c>
      <c r="C2015" t="s">
        <v>9</v>
      </c>
      <c r="D2015" t="s">
        <v>1555</v>
      </c>
      <c r="E2015" t="s">
        <v>2231</v>
      </c>
      <c r="F2015" t="s">
        <v>4484</v>
      </c>
      <c r="G2015" s="11">
        <v>0</v>
      </c>
      <c r="H2015" s="11">
        <v>0</v>
      </c>
      <c r="I2015" s="11">
        <v>0</v>
      </c>
      <c r="J2015" s="11">
        <v>0</v>
      </c>
      <c r="K2015" s="11">
        <v>0</v>
      </c>
      <c r="L2015" s="11">
        <v>0</v>
      </c>
      <c r="M2015" s="11">
        <v>0</v>
      </c>
      <c r="N2015" s="11">
        <v>0</v>
      </c>
      <c r="O2015" s="11">
        <v>0</v>
      </c>
      <c r="P2015" s="11">
        <v>0</v>
      </c>
      <c r="Q2015" s="11">
        <v>0</v>
      </c>
      <c r="R2015" s="11">
        <v>0</v>
      </c>
      <c r="S2015" s="11">
        <v>0</v>
      </c>
      <c r="T2015" s="6">
        <f t="shared" si="54"/>
        <v>0</v>
      </c>
    </row>
    <row r="2016" spans="2:20" hidden="1" x14ac:dyDescent="0.2">
      <c r="B2016" t="s">
        <v>2232</v>
      </c>
      <c r="C2016" t="s">
        <v>1560</v>
      </c>
      <c r="D2016" t="s">
        <v>4</v>
      </c>
      <c r="E2016" t="s">
        <v>2233</v>
      </c>
      <c r="F2016" t="s">
        <v>4485</v>
      </c>
      <c r="G2016" s="11">
        <v>0</v>
      </c>
      <c r="H2016" s="11">
        <v>0</v>
      </c>
      <c r="I2016" s="11">
        <v>0</v>
      </c>
      <c r="J2016" s="11">
        <v>0</v>
      </c>
      <c r="K2016" s="11">
        <v>0</v>
      </c>
      <c r="L2016" s="11">
        <v>0</v>
      </c>
      <c r="M2016" s="11">
        <v>0</v>
      </c>
      <c r="N2016" s="11">
        <v>0</v>
      </c>
      <c r="O2016" s="11">
        <v>0</v>
      </c>
      <c r="P2016" s="11">
        <v>0</v>
      </c>
      <c r="Q2016" s="11">
        <v>0</v>
      </c>
      <c r="R2016" s="11">
        <v>0</v>
      </c>
      <c r="S2016" s="11">
        <v>0</v>
      </c>
      <c r="T2016" s="6">
        <f t="shared" si="54"/>
        <v>0</v>
      </c>
    </row>
    <row r="2017" spans="2:20" hidden="1" x14ac:dyDescent="0.2">
      <c r="B2017" t="s">
        <v>2232</v>
      </c>
      <c r="C2017" t="s">
        <v>1560</v>
      </c>
      <c r="D2017" t="s">
        <v>10</v>
      </c>
      <c r="E2017" t="s">
        <v>2233</v>
      </c>
      <c r="F2017" t="s">
        <v>4486</v>
      </c>
      <c r="G2017" s="11">
        <v>0</v>
      </c>
      <c r="H2017" s="11">
        <v>0</v>
      </c>
      <c r="I2017" s="11">
        <v>0</v>
      </c>
      <c r="J2017" s="11">
        <v>0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1">
        <v>0</v>
      </c>
      <c r="R2017" s="11">
        <v>0</v>
      </c>
      <c r="S2017" s="11">
        <v>0</v>
      </c>
      <c r="T2017" s="6">
        <f t="shared" si="54"/>
        <v>0</v>
      </c>
    </row>
    <row r="2018" spans="2:20" hidden="1" x14ac:dyDescent="0.2">
      <c r="B2018" t="s">
        <v>2232</v>
      </c>
      <c r="C2018" t="s">
        <v>9</v>
      </c>
      <c r="D2018" t="s">
        <v>3</v>
      </c>
      <c r="E2018" t="s">
        <v>2233</v>
      </c>
      <c r="F2018" t="s">
        <v>4487</v>
      </c>
      <c r="G2018" s="11">
        <v>0</v>
      </c>
      <c r="H2018" s="11">
        <v>0</v>
      </c>
      <c r="I2018" s="11">
        <v>0</v>
      </c>
      <c r="J2018" s="11">
        <v>0</v>
      </c>
      <c r="K2018" s="11">
        <v>0</v>
      </c>
      <c r="L2018" s="11">
        <v>0</v>
      </c>
      <c r="M2018" s="11">
        <v>0</v>
      </c>
      <c r="N2018" s="11">
        <v>0</v>
      </c>
      <c r="O2018" s="11">
        <v>0</v>
      </c>
      <c r="P2018" s="11">
        <v>0</v>
      </c>
      <c r="Q2018" s="11">
        <v>0</v>
      </c>
      <c r="R2018" s="11">
        <v>0</v>
      </c>
      <c r="S2018" s="11">
        <v>0</v>
      </c>
      <c r="T2018" s="6">
        <f t="shared" si="54"/>
        <v>0</v>
      </c>
    </row>
    <row r="2019" spans="2:20" hidden="1" x14ac:dyDescent="0.2">
      <c r="B2019" t="s">
        <v>2232</v>
      </c>
      <c r="C2019" t="s">
        <v>9</v>
      </c>
      <c r="D2019" t="s">
        <v>4</v>
      </c>
      <c r="E2019" t="s">
        <v>2233</v>
      </c>
      <c r="F2019" t="s">
        <v>4488</v>
      </c>
      <c r="G2019" s="11">
        <v>13094190.439999999</v>
      </c>
      <c r="H2019" s="11">
        <v>3011913.86</v>
      </c>
      <c r="I2019" s="11">
        <v>6812112.0499999998</v>
      </c>
      <c r="J2019" s="11">
        <v>9184584.4800000004</v>
      </c>
      <c r="K2019" s="11">
        <v>11528899.140000001</v>
      </c>
      <c r="L2019" s="11">
        <v>16321469.199999999</v>
      </c>
      <c r="M2019" s="11">
        <v>19321117.699999999</v>
      </c>
      <c r="N2019" s="11">
        <v>22253230.59</v>
      </c>
      <c r="O2019" s="11">
        <v>24975598.059999999</v>
      </c>
      <c r="P2019" s="11">
        <v>27676053.43</v>
      </c>
      <c r="Q2019" s="11">
        <v>33460147.260000002</v>
      </c>
      <c r="R2019" s="11">
        <v>34315421.68</v>
      </c>
      <c r="S2019" s="11">
        <v>34315421.68</v>
      </c>
      <c r="T2019" s="6">
        <f t="shared" si="54"/>
        <v>19380446.125833336</v>
      </c>
    </row>
    <row r="2020" spans="2:20" hidden="1" x14ac:dyDescent="0.2">
      <c r="B2020" t="s">
        <v>2232</v>
      </c>
      <c r="C2020" t="s">
        <v>9</v>
      </c>
      <c r="D2020" t="s">
        <v>12</v>
      </c>
      <c r="E2020" t="s">
        <v>2233</v>
      </c>
      <c r="F2020" t="s">
        <v>4489</v>
      </c>
      <c r="G2020" s="11">
        <v>32173234.43</v>
      </c>
      <c r="H2020" s="11">
        <v>4882082.58</v>
      </c>
      <c r="I2020" s="11">
        <v>10393828.85</v>
      </c>
      <c r="J2020" s="11">
        <v>18642836.309999999</v>
      </c>
      <c r="K2020" s="11">
        <v>25574978.050000001</v>
      </c>
      <c r="L2020" s="11">
        <v>31111719.690000001</v>
      </c>
      <c r="M2020" s="11">
        <v>34829870.689999998</v>
      </c>
      <c r="N2020" s="11">
        <v>38477768.299999997</v>
      </c>
      <c r="O2020" s="11">
        <v>44458699.939999998</v>
      </c>
      <c r="P2020" s="11">
        <v>49197282.969999999</v>
      </c>
      <c r="Q2020" s="11">
        <v>54803402.960000001</v>
      </c>
      <c r="R2020" s="11">
        <v>60497710.189999998</v>
      </c>
      <c r="S2020" s="11">
        <v>68086708.189999998</v>
      </c>
      <c r="T2020" s="6">
        <f t="shared" si="54"/>
        <v>35250012.653333329</v>
      </c>
    </row>
    <row r="2021" spans="2:20" hidden="1" x14ac:dyDescent="0.2">
      <c r="B2021" t="s">
        <v>2232</v>
      </c>
      <c r="C2021" t="s">
        <v>9</v>
      </c>
      <c r="D2021" t="s">
        <v>1555</v>
      </c>
      <c r="E2021" t="s">
        <v>2233</v>
      </c>
      <c r="F2021" t="s">
        <v>4490</v>
      </c>
      <c r="G2021" s="11">
        <v>0</v>
      </c>
      <c r="H2021" s="11">
        <v>0</v>
      </c>
      <c r="I2021" s="11">
        <v>0</v>
      </c>
      <c r="J2021" s="11">
        <v>0</v>
      </c>
      <c r="K2021" s="11">
        <v>0</v>
      </c>
      <c r="L2021" s="11">
        <v>0</v>
      </c>
      <c r="M2021" s="11">
        <v>0</v>
      </c>
      <c r="N2021" s="11">
        <v>0</v>
      </c>
      <c r="O2021" s="11">
        <v>0</v>
      </c>
      <c r="P2021" s="11">
        <v>0</v>
      </c>
      <c r="Q2021" s="11">
        <v>0</v>
      </c>
      <c r="R2021" s="11">
        <v>0</v>
      </c>
      <c r="S2021" s="11">
        <v>0</v>
      </c>
      <c r="T2021" s="6">
        <f t="shared" si="54"/>
        <v>0</v>
      </c>
    </row>
    <row r="2022" spans="2:20" hidden="1" x14ac:dyDescent="0.2">
      <c r="B2022" t="s">
        <v>2234</v>
      </c>
      <c r="C2022" t="s">
        <v>9</v>
      </c>
      <c r="D2022" t="s">
        <v>4</v>
      </c>
      <c r="E2022" t="s">
        <v>2235</v>
      </c>
      <c r="F2022" t="s">
        <v>4491</v>
      </c>
      <c r="G2022" s="11">
        <v>0</v>
      </c>
      <c r="H2022" s="11">
        <v>0</v>
      </c>
      <c r="I2022" s="11">
        <v>0</v>
      </c>
      <c r="J2022" s="11">
        <v>0</v>
      </c>
      <c r="K2022" s="11">
        <v>0</v>
      </c>
      <c r="L2022" s="11">
        <v>0</v>
      </c>
      <c r="M2022" s="11">
        <v>0</v>
      </c>
      <c r="N2022" s="11">
        <v>0</v>
      </c>
      <c r="O2022" s="11">
        <v>0</v>
      </c>
      <c r="P2022" s="11">
        <v>0</v>
      </c>
      <c r="Q2022" s="11">
        <v>0</v>
      </c>
      <c r="R2022" s="11">
        <v>0</v>
      </c>
      <c r="S2022" s="11">
        <v>0</v>
      </c>
      <c r="T2022" s="6">
        <f t="shared" si="54"/>
        <v>0</v>
      </c>
    </row>
    <row r="2023" spans="2:20" hidden="1" x14ac:dyDescent="0.2">
      <c r="B2023" t="s">
        <v>2234</v>
      </c>
      <c r="C2023" t="s">
        <v>9</v>
      </c>
      <c r="D2023" t="s">
        <v>11</v>
      </c>
      <c r="E2023" t="s">
        <v>2235</v>
      </c>
      <c r="F2023" t="s">
        <v>4492</v>
      </c>
      <c r="G2023" s="11">
        <v>0</v>
      </c>
      <c r="H2023" s="11">
        <v>0</v>
      </c>
      <c r="I2023" s="11">
        <v>0</v>
      </c>
      <c r="J2023" s="11">
        <v>0</v>
      </c>
      <c r="K2023" s="11">
        <v>0</v>
      </c>
      <c r="L2023" s="11">
        <v>0</v>
      </c>
      <c r="M2023" s="11">
        <v>0</v>
      </c>
      <c r="N2023" s="11">
        <v>0</v>
      </c>
      <c r="O2023" s="11">
        <v>0</v>
      </c>
      <c r="P2023" s="11">
        <v>0</v>
      </c>
      <c r="Q2023" s="11">
        <v>0</v>
      </c>
      <c r="R2023" s="11">
        <v>0</v>
      </c>
      <c r="S2023" s="11">
        <v>0</v>
      </c>
      <c r="T2023" s="6">
        <f t="shared" si="54"/>
        <v>0</v>
      </c>
    </row>
    <row r="2024" spans="2:20" hidden="1" x14ac:dyDescent="0.2">
      <c r="B2024" t="s">
        <v>2234</v>
      </c>
      <c r="C2024" t="s">
        <v>9</v>
      </c>
      <c r="D2024" t="s">
        <v>12</v>
      </c>
      <c r="E2024" t="s">
        <v>2235</v>
      </c>
      <c r="F2024" t="s">
        <v>4493</v>
      </c>
      <c r="G2024" s="11">
        <v>0</v>
      </c>
      <c r="H2024" s="11">
        <v>0</v>
      </c>
      <c r="I2024" s="11">
        <v>0</v>
      </c>
      <c r="J2024" s="11">
        <v>0</v>
      </c>
      <c r="K2024" s="11">
        <v>0</v>
      </c>
      <c r="L2024" s="11">
        <v>0</v>
      </c>
      <c r="M2024" s="11">
        <v>0</v>
      </c>
      <c r="N2024" s="11">
        <v>0</v>
      </c>
      <c r="O2024" s="11">
        <v>0</v>
      </c>
      <c r="P2024" s="11">
        <v>0</v>
      </c>
      <c r="Q2024" s="11">
        <v>0</v>
      </c>
      <c r="R2024" s="11">
        <v>0</v>
      </c>
      <c r="S2024" s="11">
        <v>0</v>
      </c>
      <c r="T2024" s="6">
        <f t="shared" si="54"/>
        <v>0</v>
      </c>
    </row>
    <row r="2025" spans="2:20" hidden="1" x14ac:dyDescent="0.2">
      <c r="B2025" t="s">
        <v>2236</v>
      </c>
      <c r="C2025" t="s">
        <v>9</v>
      </c>
      <c r="D2025" t="s">
        <v>5</v>
      </c>
      <c r="E2025" t="s">
        <v>2237</v>
      </c>
      <c r="F2025" t="s">
        <v>4494</v>
      </c>
      <c r="G2025" s="11">
        <v>-1833985.01</v>
      </c>
      <c r="H2025" s="11">
        <v>-228187.79</v>
      </c>
      <c r="I2025" s="11">
        <v>-379984.45</v>
      </c>
      <c r="J2025" s="11">
        <v>-526869.69000000006</v>
      </c>
      <c r="K2025" s="11">
        <v>-630591.79</v>
      </c>
      <c r="L2025" s="11">
        <v>-683246.62</v>
      </c>
      <c r="M2025" s="11">
        <v>-725328.31</v>
      </c>
      <c r="N2025" s="11">
        <v>-756898.51</v>
      </c>
      <c r="O2025" s="11">
        <v>-792094.04</v>
      </c>
      <c r="P2025" s="11">
        <v>-836681.62</v>
      </c>
      <c r="Q2025" s="11">
        <v>-855695.24</v>
      </c>
      <c r="R2025" s="11">
        <v>-855296.88</v>
      </c>
      <c r="S2025" s="11">
        <v>-853232.85</v>
      </c>
      <c r="T2025" s="6">
        <f t="shared" si="54"/>
        <v>-717873.65583333338</v>
      </c>
    </row>
    <row r="2026" spans="2:20" hidden="1" x14ac:dyDescent="0.2">
      <c r="B2026" t="s">
        <v>2236</v>
      </c>
      <c r="C2026" t="s">
        <v>9</v>
      </c>
      <c r="D2026" t="s">
        <v>12</v>
      </c>
      <c r="E2026" t="s">
        <v>2237</v>
      </c>
      <c r="F2026" t="s">
        <v>4495</v>
      </c>
      <c r="G2026" s="11">
        <v>-4803445.4000000004</v>
      </c>
      <c r="H2026" s="11">
        <v>-1256525.2</v>
      </c>
      <c r="I2026" s="11">
        <v>-2160214.63</v>
      </c>
      <c r="J2026" s="11">
        <v>-2865760.79</v>
      </c>
      <c r="K2026" s="11">
        <v>-3347701.52</v>
      </c>
      <c r="L2026" s="11">
        <v>-3640995.68</v>
      </c>
      <c r="M2026" s="11">
        <v>-3859128.74</v>
      </c>
      <c r="N2026" s="11">
        <v>-4045584.35</v>
      </c>
      <c r="O2026" s="11">
        <v>-4255631.49</v>
      </c>
      <c r="P2026" s="11">
        <v>-4514411.0199999996</v>
      </c>
      <c r="Q2026" s="11">
        <v>-5042027.1900000004</v>
      </c>
      <c r="R2026" s="11">
        <v>-5825315.7300000004</v>
      </c>
      <c r="S2026" s="11">
        <v>-7142400.3300000001</v>
      </c>
      <c r="T2026" s="6">
        <f t="shared" si="54"/>
        <v>-3898851.6004166673</v>
      </c>
    </row>
    <row r="2027" spans="2:20" hidden="1" x14ac:dyDescent="0.2">
      <c r="B2027" t="s">
        <v>2236</v>
      </c>
      <c r="C2027" t="s">
        <v>9</v>
      </c>
      <c r="D2027" t="s">
        <v>6</v>
      </c>
      <c r="E2027" t="s">
        <v>2237</v>
      </c>
      <c r="F2027" t="s">
        <v>4496</v>
      </c>
      <c r="G2027" s="11">
        <v>-4717013.82</v>
      </c>
      <c r="H2027" s="11">
        <v>-932441.24</v>
      </c>
      <c r="I2027" s="11">
        <v>-1632012.5</v>
      </c>
      <c r="J2027" s="11">
        <v>-2190331.85</v>
      </c>
      <c r="K2027" s="11">
        <v>-2579988.42</v>
      </c>
      <c r="L2027" s="11">
        <v>-2777498.51</v>
      </c>
      <c r="M2027" s="11">
        <v>-2922959.46</v>
      </c>
      <c r="N2027" s="11">
        <v>-3029389.77</v>
      </c>
      <c r="O2027" s="11">
        <v>-3140572.23</v>
      </c>
      <c r="P2027" s="11">
        <v>-3279110.58</v>
      </c>
      <c r="Q2027" s="11">
        <v>-3698753.75</v>
      </c>
      <c r="R2027" s="11">
        <v>-3621494.9699999997</v>
      </c>
      <c r="S2027" s="11">
        <v>-3506562.59</v>
      </c>
      <c r="T2027" s="6">
        <f t="shared" si="54"/>
        <v>-2826361.7904166668</v>
      </c>
    </row>
    <row r="2028" spans="2:20" hidden="1" x14ac:dyDescent="0.2">
      <c r="B2028" t="s">
        <v>2469</v>
      </c>
      <c r="C2028" t="s">
        <v>9</v>
      </c>
      <c r="D2028" t="s">
        <v>5</v>
      </c>
      <c r="E2028" t="s">
        <v>2470</v>
      </c>
      <c r="F2028" t="s">
        <v>4497</v>
      </c>
      <c r="G2028" s="11">
        <v>0</v>
      </c>
      <c r="H2028" s="11">
        <v>0</v>
      </c>
      <c r="I2028" s="11">
        <v>0</v>
      </c>
      <c r="J2028" s="11">
        <v>0</v>
      </c>
      <c r="K2028" s="11">
        <v>0</v>
      </c>
      <c r="L2028" s="11">
        <v>0</v>
      </c>
      <c r="M2028" s="11">
        <v>0</v>
      </c>
      <c r="N2028" s="11">
        <v>0</v>
      </c>
      <c r="O2028" s="11">
        <v>0</v>
      </c>
      <c r="P2028" s="11">
        <v>0</v>
      </c>
      <c r="Q2028" s="11">
        <v>-88526.8</v>
      </c>
      <c r="R2028" s="11">
        <v>-228534.06</v>
      </c>
      <c r="S2028" s="11">
        <v>-433046.55</v>
      </c>
      <c r="T2028" s="6">
        <f t="shared" si="54"/>
        <v>-44465.344583333332</v>
      </c>
    </row>
    <row r="2029" spans="2:20" hidden="1" x14ac:dyDescent="0.2">
      <c r="B2029" t="s">
        <v>2238</v>
      </c>
      <c r="C2029" t="s">
        <v>9</v>
      </c>
      <c r="D2029" t="s">
        <v>12</v>
      </c>
      <c r="E2029" t="s">
        <v>2239</v>
      </c>
      <c r="F2029" t="s">
        <v>4498</v>
      </c>
      <c r="G2029" s="11">
        <v>74822.540000000008</v>
      </c>
      <c r="H2029" s="11">
        <v>6318.56</v>
      </c>
      <c r="I2029" s="11">
        <v>10795.630000000001</v>
      </c>
      <c r="J2029" s="11">
        <v>14268.06</v>
      </c>
      <c r="K2029" s="11">
        <v>16584.62</v>
      </c>
      <c r="L2029" s="11">
        <v>18029.439999999999</v>
      </c>
      <c r="M2029" s="11">
        <v>18985.55</v>
      </c>
      <c r="N2029" s="11">
        <v>19762.21</v>
      </c>
      <c r="O2029" s="11">
        <v>20597.7</v>
      </c>
      <c r="P2029" s="11">
        <v>21579.93</v>
      </c>
      <c r="Q2029" s="11">
        <v>24092.37</v>
      </c>
      <c r="R2029" s="11">
        <v>31429.38</v>
      </c>
      <c r="S2029" s="11">
        <v>43320.69</v>
      </c>
      <c r="T2029" s="6">
        <f t="shared" si="54"/>
        <v>21792.922083333335</v>
      </c>
    </row>
    <row r="2030" spans="2:20" hidden="1" x14ac:dyDescent="0.2">
      <c r="B2030" t="s">
        <v>2240</v>
      </c>
      <c r="C2030" t="s">
        <v>9</v>
      </c>
      <c r="D2030" t="s">
        <v>12</v>
      </c>
      <c r="E2030" t="s">
        <v>2241</v>
      </c>
      <c r="F2030" t="s">
        <v>4499</v>
      </c>
      <c r="G2030" s="11">
        <v>-1287.58</v>
      </c>
      <c r="H2030" s="11">
        <v>0</v>
      </c>
      <c r="I2030" s="11">
        <v>0</v>
      </c>
      <c r="J2030" s="11">
        <v>0</v>
      </c>
      <c r="K2030" s="11">
        <v>0</v>
      </c>
      <c r="L2030" s="11">
        <v>0</v>
      </c>
      <c r="M2030" s="11">
        <v>0</v>
      </c>
      <c r="N2030" s="11">
        <v>0</v>
      </c>
      <c r="O2030" s="11">
        <v>0</v>
      </c>
      <c r="P2030" s="11">
        <v>0</v>
      </c>
      <c r="Q2030" s="11">
        <v>0</v>
      </c>
      <c r="R2030" s="11">
        <v>0</v>
      </c>
      <c r="S2030" s="11">
        <v>0</v>
      </c>
      <c r="T2030" s="6">
        <f t="shared" si="54"/>
        <v>-53.649166666666666</v>
      </c>
    </row>
    <row r="2031" spans="2:20" hidden="1" x14ac:dyDescent="0.2">
      <c r="B2031" t="s">
        <v>2242</v>
      </c>
      <c r="C2031" t="s">
        <v>9</v>
      </c>
      <c r="D2031" t="s">
        <v>11</v>
      </c>
      <c r="E2031" t="s">
        <v>2243</v>
      </c>
      <c r="F2031" t="s">
        <v>4500</v>
      </c>
      <c r="G2031" s="11">
        <v>0</v>
      </c>
      <c r="H2031" s="11">
        <v>0</v>
      </c>
      <c r="I2031" s="11">
        <v>0</v>
      </c>
      <c r="J2031" s="11">
        <v>0</v>
      </c>
      <c r="K2031" s="11">
        <v>0</v>
      </c>
      <c r="L2031" s="11">
        <v>0</v>
      </c>
      <c r="M2031" s="11">
        <v>0</v>
      </c>
      <c r="N2031" s="11">
        <v>0</v>
      </c>
      <c r="O2031" s="11">
        <v>0</v>
      </c>
      <c r="P2031" s="11">
        <v>0</v>
      </c>
      <c r="Q2031" s="11">
        <v>0</v>
      </c>
      <c r="R2031" s="11">
        <v>0</v>
      </c>
      <c r="S2031" s="11">
        <v>0</v>
      </c>
      <c r="T2031" s="6">
        <f t="shared" si="54"/>
        <v>0</v>
      </c>
    </row>
    <row r="2032" spans="2:20" hidden="1" x14ac:dyDescent="0.2">
      <c r="B2032" t="s">
        <v>2242</v>
      </c>
      <c r="C2032" t="s">
        <v>9</v>
      </c>
      <c r="D2032" t="s">
        <v>5</v>
      </c>
      <c r="E2032" t="s">
        <v>2243</v>
      </c>
      <c r="F2032" t="s">
        <v>4501</v>
      </c>
      <c r="G2032" s="11">
        <v>657325.72</v>
      </c>
      <c r="H2032" s="11">
        <v>1358486.1600000001</v>
      </c>
      <c r="I2032" s="11">
        <v>1170918.6400000001</v>
      </c>
      <c r="J2032" s="11">
        <v>1241111.5</v>
      </c>
      <c r="K2032" s="11">
        <v>1360349.27</v>
      </c>
      <c r="L2032" s="11">
        <v>1264219.7</v>
      </c>
      <c r="M2032" s="11">
        <v>947573.14</v>
      </c>
      <c r="N2032" s="11">
        <v>678119.82000000007</v>
      </c>
      <c r="O2032" s="11">
        <v>565420.64</v>
      </c>
      <c r="P2032" s="11">
        <v>643697.07999999996</v>
      </c>
      <c r="Q2032" s="11">
        <v>1128217.6100000001</v>
      </c>
      <c r="R2032" s="11">
        <v>1718919.6800000002</v>
      </c>
      <c r="S2032" s="11">
        <v>3651553.38</v>
      </c>
      <c r="T2032" s="6">
        <f t="shared" si="54"/>
        <v>1185956.0658333332</v>
      </c>
    </row>
    <row r="2033" spans="2:20" hidden="1" x14ac:dyDescent="0.2">
      <c r="B2033" t="s">
        <v>2242</v>
      </c>
      <c r="C2033" t="s">
        <v>9</v>
      </c>
      <c r="D2033" t="s">
        <v>12</v>
      </c>
      <c r="E2033" t="s">
        <v>2243</v>
      </c>
      <c r="F2033" t="s">
        <v>4502</v>
      </c>
      <c r="G2033" s="11">
        <v>4341372.3499999996</v>
      </c>
      <c r="H2033" s="11">
        <v>2400426.4</v>
      </c>
      <c r="I2033" s="11">
        <v>4399020.01</v>
      </c>
      <c r="J2033" s="11">
        <v>4362448.09</v>
      </c>
      <c r="K2033" s="11">
        <v>4829644.87</v>
      </c>
      <c r="L2033" s="11">
        <v>5140577.12</v>
      </c>
      <c r="M2033" s="11">
        <v>5193901.6100000003</v>
      </c>
      <c r="N2033" s="11">
        <v>5108637.1900000004</v>
      </c>
      <c r="O2033" s="11">
        <v>5184958.79</v>
      </c>
      <c r="P2033" s="11">
        <v>5123210.3</v>
      </c>
      <c r="Q2033" s="11">
        <v>5819163.1600000001</v>
      </c>
      <c r="R2033" s="11">
        <v>6000077.3600000003</v>
      </c>
      <c r="S2033" s="11">
        <v>6713742.1399999997</v>
      </c>
      <c r="T2033" s="6">
        <f t="shared" si="54"/>
        <v>4924135.17875</v>
      </c>
    </row>
    <row r="2034" spans="2:20" hidden="1" x14ac:dyDescent="0.2">
      <c r="B2034" t="s">
        <v>2242</v>
      </c>
      <c r="C2034" t="s">
        <v>9</v>
      </c>
      <c r="D2034" t="s">
        <v>6</v>
      </c>
      <c r="E2034" t="s">
        <v>2243</v>
      </c>
      <c r="F2034" t="s">
        <v>4503</v>
      </c>
      <c r="G2034" s="11">
        <v>477720.54000000004</v>
      </c>
      <c r="H2034" s="11">
        <v>3227933.87</v>
      </c>
      <c r="I2034" s="11">
        <v>3000665.79</v>
      </c>
      <c r="J2034" s="11">
        <v>3084419.9</v>
      </c>
      <c r="K2034" s="11">
        <v>3244797.21</v>
      </c>
      <c r="L2034" s="11">
        <v>2953711.9699999997</v>
      </c>
      <c r="M2034" s="11">
        <v>2114240.48</v>
      </c>
      <c r="N2034" s="11">
        <v>1337145.57</v>
      </c>
      <c r="O2034" s="11">
        <v>773145.13</v>
      </c>
      <c r="P2034" s="11">
        <v>564431.65</v>
      </c>
      <c r="Q2034" s="11">
        <v>1028916.04</v>
      </c>
      <c r="R2034" s="11">
        <v>2173081.75</v>
      </c>
      <c r="S2034" s="11">
        <v>6310786.3099999996</v>
      </c>
      <c r="T2034" s="6">
        <f t="shared" si="54"/>
        <v>2241395.2320833332</v>
      </c>
    </row>
    <row r="2035" spans="2:20" hidden="1" x14ac:dyDescent="0.2">
      <c r="B2035" t="s">
        <v>2244</v>
      </c>
      <c r="C2035" t="s">
        <v>9</v>
      </c>
      <c r="D2035" t="s">
        <v>12</v>
      </c>
      <c r="E2035" t="s">
        <v>2245</v>
      </c>
      <c r="F2035" t="s">
        <v>4504</v>
      </c>
      <c r="G2035" s="11">
        <v>0</v>
      </c>
      <c r="H2035" s="11">
        <v>0</v>
      </c>
      <c r="I2035" s="11">
        <v>0</v>
      </c>
      <c r="J2035" s="11">
        <v>0</v>
      </c>
      <c r="K2035" s="11">
        <v>0</v>
      </c>
      <c r="L2035" s="11">
        <v>0</v>
      </c>
      <c r="M2035" s="11">
        <v>0</v>
      </c>
      <c r="N2035" s="11">
        <v>0</v>
      </c>
      <c r="O2035" s="11">
        <v>0</v>
      </c>
      <c r="P2035" s="11">
        <v>0</v>
      </c>
      <c r="Q2035" s="11">
        <v>0</v>
      </c>
      <c r="R2035" s="11">
        <v>0</v>
      </c>
      <c r="S2035" s="11">
        <v>0</v>
      </c>
      <c r="T2035" s="6">
        <f t="shared" si="54"/>
        <v>0</v>
      </c>
    </row>
    <row r="2036" spans="2:20" hidden="1" x14ac:dyDescent="0.2">
      <c r="B2036" t="s">
        <v>2246</v>
      </c>
      <c r="C2036" t="s">
        <v>9</v>
      </c>
      <c r="D2036" t="s">
        <v>12</v>
      </c>
      <c r="E2036" t="s">
        <v>2247</v>
      </c>
      <c r="F2036" t="s">
        <v>4505</v>
      </c>
      <c r="G2036" s="11">
        <v>0</v>
      </c>
      <c r="H2036" s="11">
        <v>0</v>
      </c>
      <c r="I2036" s="11">
        <v>0</v>
      </c>
      <c r="J2036" s="11">
        <v>0</v>
      </c>
      <c r="K2036" s="11">
        <v>0</v>
      </c>
      <c r="L2036" s="11">
        <v>0</v>
      </c>
      <c r="M2036" s="11">
        <v>0</v>
      </c>
      <c r="N2036" s="11">
        <v>0</v>
      </c>
      <c r="O2036" s="11">
        <v>0</v>
      </c>
      <c r="P2036" s="11">
        <v>0</v>
      </c>
      <c r="Q2036" s="11">
        <v>0</v>
      </c>
      <c r="R2036" s="11">
        <v>0</v>
      </c>
      <c r="S2036" s="11">
        <v>0</v>
      </c>
      <c r="T2036" s="6">
        <f t="shared" ref="T2036:T2099" si="55">(G2036+S2036+SUM(H2036:R2036)*2)/24</f>
        <v>0</v>
      </c>
    </row>
    <row r="2037" spans="2:20" hidden="1" x14ac:dyDescent="0.2">
      <c r="B2037" t="s">
        <v>2248</v>
      </c>
      <c r="C2037" t="s">
        <v>9</v>
      </c>
      <c r="D2037" t="s">
        <v>12</v>
      </c>
      <c r="E2037" t="s">
        <v>2249</v>
      </c>
      <c r="F2037" t="s">
        <v>4506</v>
      </c>
      <c r="G2037" s="11">
        <v>0</v>
      </c>
      <c r="H2037" s="11">
        <v>0</v>
      </c>
      <c r="I2037" s="11">
        <v>0</v>
      </c>
      <c r="J2037" s="11">
        <v>0</v>
      </c>
      <c r="K2037" s="11">
        <v>0</v>
      </c>
      <c r="L2037" s="11">
        <v>0</v>
      </c>
      <c r="M2037" s="11">
        <v>0</v>
      </c>
      <c r="N2037" s="11">
        <v>0</v>
      </c>
      <c r="O2037" s="11">
        <v>0</v>
      </c>
      <c r="P2037" s="11">
        <v>0</v>
      </c>
      <c r="Q2037" s="11">
        <v>0</v>
      </c>
      <c r="R2037" s="11">
        <v>0</v>
      </c>
      <c r="S2037" s="11">
        <v>0</v>
      </c>
      <c r="T2037" s="6">
        <f t="shared" si="55"/>
        <v>0</v>
      </c>
    </row>
    <row r="2038" spans="2:20" hidden="1" x14ac:dyDescent="0.2">
      <c r="B2038" t="s">
        <v>2250</v>
      </c>
      <c r="C2038" t="s">
        <v>9</v>
      </c>
      <c r="D2038" t="s">
        <v>11</v>
      </c>
      <c r="E2038" t="s">
        <v>2251</v>
      </c>
      <c r="F2038" t="s">
        <v>4507</v>
      </c>
      <c r="G2038" s="11">
        <v>0</v>
      </c>
      <c r="H2038" s="11">
        <v>0</v>
      </c>
      <c r="I2038" s="11">
        <v>0</v>
      </c>
      <c r="J2038" s="11">
        <v>0</v>
      </c>
      <c r="K2038" s="11">
        <v>0</v>
      </c>
      <c r="L2038" s="11">
        <v>0</v>
      </c>
      <c r="M2038" s="11">
        <v>0</v>
      </c>
      <c r="N2038" s="11">
        <v>0</v>
      </c>
      <c r="O2038" s="11">
        <v>0</v>
      </c>
      <c r="P2038" s="11">
        <v>0</v>
      </c>
      <c r="Q2038" s="11">
        <v>0</v>
      </c>
      <c r="R2038" s="11">
        <v>0</v>
      </c>
      <c r="S2038" s="11">
        <v>0</v>
      </c>
      <c r="T2038" s="6">
        <f t="shared" si="55"/>
        <v>0</v>
      </c>
    </row>
    <row r="2039" spans="2:20" hidden="1" x14ac:dyDescent="0.2">
      <c r="B2039" t="s">
        <v>2250</v>
      </c>
      <c r="C2039" t="s">
        <v>9</v>
      </c>
      <c r="D2039" t="s">
        <v>5</v>
      </c>
      <c r="E2039" t="s">
        <v>2251</v>
      </c>
      <c r="F2039" t="s">
        <v>4508</v>
      </c>
      <c r="G2039" s="11">
        <v>0</v>
      </c>
      <c r="H2039" s="11">
        <v>0</v>
      </c>
      <c r="I2039" s="11">
        <v>0</v>
      </c>
      <c r="J2039" s="11">
        <v>0</v>
      </c>
      <c r="K2039" s="11">
        <v>0</v>
      </c>
      <c r="L2039" s="11">
        <v>0</v>
      </c>
      <c r="M2039" s="11">
        <v>0</v>
      </c>
      <c r="N2039" s="11">
        <v>0</v>
      </c>
      <c r="O2039" s="11">
        <v>0</v>
      </c>
      <c r="P2039" s="11">
        <v>0</v>
      </c>
      <c r="Q2039" s="11">
        <v>0</v>
      </c>
      <c r="R2039" s="11">
        <v>0</v>
      </c>
      <c r="S2039" s="11">
        <v>0</v>
      </c>
      <c r="T2039" s="6">
        <f t="shared" si="55"/>
        <v>0</v>
      </c>
    </row>
    <row r="2040" spans="2:20" hidden="1" x14ac:dyDescent="0.2">
      <c r="B2040" t="s">
        <v>2250</v>
      </c>
      <c r="C2040" t="s">
        <v>9</v>
      </c>
      <c r="D2040" t="s">
        <v>12</v>
      </c>
      <c r="E2040" t="s">
        <v>2251</v>
      </c>
      <c r="F2040" t="s">
        <v>4509</v>
      </c>
      <c r="G2040" s="11">
        <v>0</v>
      </c>
      <c r="H2040" s="11">
        <v>0</v>
      </c>
      <c r="I2040" s="11">
        <v>0</v>
      </c>
      <c r="J2040" s="11">
        <v>0</v>
      </c>
      <c r="K2040" s="11">
        <v>0</v>
      </c>
      <c r="L2040" s="11">
        <v>0</v>
      </c>
      <c r="M2040" s="11">
        <v>0</v>
      </c>
      <c r="N2040" s="11">
        <v>0</v>
      </c>
      <c r="O2040" s="11">
        <v>0</v>
      </c>
      <c r="P2040" s="11">
        <v>0</v>
      </c>
      <c r="Q2040" s="11">
        <v>0</v>
      </c>
      <c r="R2040" s="11">
        <v>0</v>
      </c>
      <c r="S2040" s="11">
        <v>0</v>
      </c>
      <c r="T2040" s="6">
        <f t="shared" si="55"/>
        <v>0</v>
      </c>
    </row>
    <row r="2041" spans="2:20" hidden="1" x14ac:dyDescent="0.2">
      <c r="B2041" t="s">
        <v>2250</v>
      </c>
      <c r="C2041" t="s">
        <v>9</v>
      </c>
      <c r="D2041" t="s">
        <v>6</v>
      </c>
      <c r="E2041" t="s">
        <v>2251</v>
      </c>
      <c r="F2041" t="s">
        <v>4510</v>
      </c>
      <c r="G2041" s="11">
        <v>0</v>
      </c>
      <c r="H2041" s="11">
        <v>0</v>
      </c>
      <c r="I2041" s="11">
        <v>0</v>
      </c>
      <c r="J2041" s="11">
        <v>0</v>
      </c>
      <c r="K2041" s="11">
        <v>0</v>
      </c>
      <c r="L2041" s="11">
        <v>0</v>
      </c>
      <c r="M2041" s="11">
        <v>0</v>
      </c>
      <c r="N2041" s="11">
        <v>0</v>
      </c>
      <c r="O2041" s="11">
        <v>0</v>
      </c>
      <c r="P2041" s="11">
        <v>0</v>
      </c>
      <c r="Q2041" s="11">
        <v>0</v>
      </c>
      <c r="R2041" s="11">
        <v>0</v>
      </c>
      <c r="S2041" s="11">
        <v>0</v>
      </c>
      <c r="T2041" s="6">
        <f t="shared" si="55"/>
        <v>0</v>
      </c>
    </row>
    <row r="2042" spans="2:20" hidden="1" x14ac:dyDescent="0.2">
      <c r="B2042" t="s">
        <v>2252</v>
      </c>
      <c r="C2042" t="s">
        <v>9</v>
      </c>
      <c r="D2042" t="s">
        <v>4</v>
      </c>
      <c r="E2042" t="s">
        <v>2253</v>
      </c>
      <c r="F2042" t="s">
        <v>4511</v>
      </c>
      <c r="G2042" s="11">
        <v>0</v>
      </c>
      <c r="H2042" s="11">
        <v>0</v>
      </c>
      <c r="I2042" s="11">
        <v>0</v>
      </c>
      <c r="J2042" s="11">
        <v>0</v>
      </c>
      <c r="K2042" s="11">
        <v>0</v>
      </c>
      <c r="L2042" s="11">
        <v>0</v>
      </c>
      <c r="M2042" s="11">
        <v>0</v>
      </c>
      <c r="N2042" s="11">
        <v>0</v>
      </c>
      <c r="O2042" s="11">
        <v>0</v>
      </c>
      <c r="P2042" s="11">
        <v>0</v>
      </c>
      <c r="Q2042" s="11">
        <v>0</v>
      </c>
      <c r="R2042" s="11">
        <v>0</v>
      </c>
      <c r="S2042" s="11">
        <v>0</v>
      </c>
      <c r="T2042" s="6">
        <f t="shared" si="55"/>
        <v>0</v>
      </c>
    </row>
    <row r="2043" spans="2:20" hidden="1" x14ac:dyDescent="0.2">
      <c r="B2043" t="s">
        <v>2252</v>
      </c>
      <c r="C2043" t="s">
        <v>9</v>
      </c>
      <c r="D2043" t="s">
        <v>11</v>
      </c>
      <c r="E2043" t="s">
        <v>2253</v>
      </c>
      <c r="F2043" t="s">
        <v>4512</v>
      </c>
      <c r="G2043" s="11">
        <v>0</v>
      </c>
      <c r="H2043" s="11">
        <v>0</v>
      </c>
      <c r="I2043" s="11">
        <v>0</v>
      </c>
      <c r="J2043" s="11">
        <v>0</v>
      </c>
      <c r="K2043" s="11">
        <v>0</v>
      </c>
      <c r="L2043" s="11">
        <v>0</v>
      </c>
      <c r="M2043" s="11">
        <v>0</v>
      </c>
      <c r="N2043" s="11">
        <v>0</v>
      </c>
      <c r="O2043" s="11">
        <v>0</v>
      </c>
      <c r="P2043" s="11">
        <v>0</v>
      </c>
      <c r="Q2043" s="11">
        <v>0</v>
      </c>
      <c r="R2043" s="11">
        <v>0</v>
      </c>
      <c r="S2043" s="11">
        <v>0</v>
      </c>
      <c r="T2043" s="6">
        <f t="shared" si="55"/>
        <v>0</v>
      </c>
    </row>
    <row r="2044" spans="2:20" hidden="1" x14ac:dyDescent="0.2">
      <c r="B2044" t="s">
        <v>2252</v>
      </c>
      <c r="C2044" t="s">
        <v>9</v>
      </c>
      <c r="D2044" t="s">
        <v>5</v>
      </c>
      <c r="E2044" t="s">
        <v>2253</v>
      </c>
      <c r="F2044" t="s">
        <v>4513</v>
      </c>
      <c r="G2044" s="11">
        <v>0</v>
      </c>
      <c r="H2044" s="11">
        <v>0</v>
      </c>
      <c r="I2044" s="11">
        <v>0</v>
      </c>
      <c r="J2044" s="11">
        <v>0</v>
      </c>
      <c r="K2044" s="11">
        <v>0</v>
      </c>
      <c r="L2044" s="11">
        <v>0</v>
      </c>
      <c r="M2044" s="11">
        <v>0</v>
      </c>
      <c r="N2044" s="11">
        <v>0</v>
      </c>
      <c r="O2044" s="11">
        <v>0</v>
      </c>
      <c r="P2044" s="11">
        <v>0</v>
      </c>
      <c r="Q2044" s="11">
        <v>0</v>
      </c>
      <c r="R2044" s="11">
        <v>0</v>
      </c>
      <c r="S2044" s="11">
        <v>0</v>
      </c>
      <c r="T2044" s="6">
        <f t="shared" si="55"/>
        <v>0</v>
      </c>
    </row>
    <row r="2045" spans="2:20" hidden="1" x14ac:dyDescent="0.2">
      <c r="B2045" t="s">
        <v>2252</v>
      </c>
      <c r="C2045" t="s">
        <v>9</v>
      </c>
      <c r="D2045" t="s">
        <v>12</v>
      </c>
      <c r="E2045" t="s">
        <v>2253</v>
      </c>
      <c r="F2045" t="s">
        <v>4514</v>
      </c>
      <c r="G2045" s="11">
        <v>0</v>
      </c>
      <c r="H2045" s="11">
        <v>0</v>
      </c>
      <c r="I2045" s="11">
        <v>0</v>
      </c>
      <c r="J2045" s="11">
        <v>0</v>
      </c>
      <c r="K2045" s="11">
        <v>0</v>
      </c>
      <c r="L2045" s="11">
        <v>0</v>
      </c>
      <c r="M2045" s="11">
        <v>0</v>
      </c>
      <c r="N2045" s="11">
        <v>0</v>
      </c>
      <c r="O2045" s="11">
        <v>0</v>
      </c>
      <c r="P2045" s="11">
        <v>0</v>
      </c>
      <c r="Q2045" s="11">
        <v>0</v>
      </c>
      <c r="R2045" s="11">
        <v>0</v>
      </c>
      <c r="S2045" s="11">
        <v>0</v>
      </c>
      <c r="T2045" s="6">
        <f t="shared" si="55"/>
        <v>0</v>
      </c>
    </row>
    <row r="2046" spans="2:20" hidden="1" x14ac:dyDescent="0.2">
      <c r="B2046" t="s">
        <v>2252</v>
      </c>
      <c r="C2046" t="s">
        <v>9</v>
      </c>
      <c r="D2046" t="s">
        <v>6</v>
      </c>
      <c r="E2046" t="s">
        <v>2253</v>
      </c>
      <c r="F2046" t="s">
        <v>4515</v>
      </c>
      <c r="G2046" s="11">
        <v>0</v>
      </c>
      <c r="H2046" s="11">
        <v>0</v>
      </c>
      <c r="I2046" s="11">
        <v>0</v>
      </c>
      <c r="J2046" s="11">
        <v>0</v>
      </c>
      <c r="K2046" s="11">
        <v>0</v>
      </c>
      <c r="L2046" s="11">
        <v>0</v>
      </c>
      <c r="M2046" s="11">
        <v>0</v>
      </c>
      <c r="N2046" s="11">
        <v>0</v>
      </c>
      <c r="O2046" s="11">
        <v>0</v>
      </c>
      <c r="P2046" s="11">
        <v>0</v>
      </c>
      <c r="Q2046" s="11">
        <v>0</v>
      </c>
      <c r="R2046" s="11">
        <v>0</v>
      </c>
      <c r="S2046" s="11">
        <v>0</v>
      </c>
      <c r="T2046" s="6">
        <f t="shared" si="55"/>
        <v>0</v>
      </c>
    </row>
    <row r="2047" spans="2:20" hidden="1" x14ac:dyDescent="0.2">
      <c r="B2047" t="s">
        <v>2254</v>
      </c>
      <c r="C2047" t="s">
        <v>1560</v>
      </c>
      <c r="D2047" t="s">
        <v>4</v>
      </c>
      <c r="E2047" t="s">
        <v>2255</v>
      </c>
      <c r="F2047" t="s">
        <v>4516</v>
      </c>
      <c r="G2047" s="11">
        <v>0</v>
      </c>
      <c r="H2047" s="11">
        <v>0</v>
      </c>
      <c r="I2047" s="11">
        <v>0</v>
      </c>
      <c r="J2047" s="11">
        <v>0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0</v>
      </c>
      <c r="Q2047" s="11">
        <v>0</v>
      </c>
      <c r="R2047" s="11">
        <v>0</v>
      </c>
      <c r="S2047" s="11">
        <v>0</v>
      </c>
      <c r="T2047" s="6">
        <f t="shared" si="55"/>
        <v>0</v>
      </c>
    </row>
    <row r="2048" spans="2:20" hidden="1" x14ac:dyDescent="0.2">
      <c r="B2048" t="s">
        <v>2254</v>
      </c>
      <c r="C2048" t="s">
        <v>1560</v>
      </c>
      <c r="D2048" t="s">
        <v>10</v>
      </c>
      <c r="E2048" t="s">
        <v>2255</v>
      </c>
      <c r="F2048" t="s">
        <v>4517</v>
      </c>
      <c r="G2048" s="11">
        <v>0</v>
      </c>
      <c r="H2048" s="11">
        <v>0</v>
      </c>
      <c r="I2048" s="11">
        <v>0</v>
      </c>
      <c r="J2048" s="11">
        <v>0</v>
      </c>
      <c r="K2048" s="11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0</v>
      </c>
      <c r="Q2048" s="11">
        <v>0</v>
      </c>
      <c r="R2048" s="11">
        <v>0</v>
      </c>
      <c r="S2048" s="11">
        <v>0</v>
      </c>
      <c r="T2048" s="6">
        <f t="shared" si="55"/>
        <v>0</v>
      </c>
    </row>
    <row r="2049" spans="2:20" hidden="1" x14ac:dyDescent="0.2">
      <c r="B2049" t="s">
        <v>2254</v>
      </c>
      <c r="C2049" t="s">
        <v>9</v>
      </c>
      <c r="D2049" t="s">
        <v>3</v>
      </c>
      <c r="E2049" t="s">
        <v>2255</v>
      </c>
      <c r="F2049" t="s">
        <v>4518</v>
      </c>
      <c r="G2049" s="11">
        <v>0</v>
      </c>
      <c r="H2049" s="11">
        <v>0</v>
      </c>
      <c r="I2049" s="11">
        <v>0</v>
      </c>
      <c r="J2049" s="11">
        <v>0</v>
      </c>
      <c r="K2049" s="11">
        <v>0</v>
      </c>
      <c r="L2049" s="11">
        <v>0</v>
      </c>
      <c r="M2049" s="11">
        <v>0</v>
      </c>
      <c r="N2049" s="11">
        <v>0</v>
      </c>
      <c r="O2049" s="11">
        <v>0</v>
      </c>
      <c r="P2049" s="11">
        <v>0</v>
      </c>
      <c r="Q2049" s="11">
        <v>0</v>
      </c>
      <c r="R2049" s="11">
        <v>0</v>
      </c>
      <c r="S2049" s="11">
        <v>0</v>
      </c>
      <c r="T2049" s="6">
        <f t="shared" si="55"/>
        <v>0</v>
      </c>
    </row>
    <row r="2050" spans="2:20" hidden="1" x14ac:dyDescent="0.2">
      <c r="B2050" t="s">
        <v>2256</v>
      </c>
      <c r="C2050" t="s">
        <v>9</v>
      </c>
      <c r="D2050" t="s">
        <v>11</v>
      </c>
      <c r="E2050" t="s">
        <v>2257</v>
      </c>
      <c r="F2050" t="s">
        <v>4519</v>
      </c>
      <c r="G2050" s="11">
        <v>0</v>
      </c>
      <c r="H2050" s="11">
        <v>0</v>
      </c>
      <c r="I2050" s="11">
        <v>0</v>
      </c>
      <c r="J2050" s="11">
        <v>0</v>
      </c>
      <c r="K2050" s="11">
        <v>0</v>
      </c>
      <c r="L2050" s="11">
        <v>0</v>
      </c>
      <c r="M2050" s="11">
        <v>0</v>
      </c>
      <c r="N2050" s="11">
        <v>0</v>
      </c>
      <c r="O2050" s="11">
        <v>0</v>
      </c>
      <c r="P2050" s="11">
        <v>0</v>
      </c>
      <c r="Q2050" s="11">
        <v>0</v>
      </c>
      <c r="R2050" s="11">
        <v>0</v>
      </c>
      <c r="S2050" s="11">
        <v>0</v>
      </c>
      <c r="T2050" s="6">
        <f t="shared" si="55"/>
        <v>0</v>
      </c>
    </row>
    <row r="2051" spans="2:20" hidden="1" x14ac:dyDescent="0.2">
      <c r="B2051" t="s">
        <v>2258</v>
      </c>
      <c r="C2051" t="s">
        <v>9</v>
      </c>
      <c r="D2051" t="s">
        <v>4</v>
      </c>
      <c r="E2051" t="s">
        <v>2259</v>
      </c>
      <c r="F2051" t="s">
        <v>4520</v>
      </c>
      <c r="G2051" s="11">
        <v>26559450.949999999</v>
      </c>
      <c r="H2051" s="11">
        <v>10078582.550000001</v>
      </c>
      <c r="I2051" s="11">
        <v>11394638.24</v>
      </c>
      <c r="J2051" s="11">
        <v>15272355.6</v>
      </c>
      <c r="K2051" s="11">
        <v>15418226.699999999</v>
      </c>
      <c r="L2051" s="11">
        <v>15771514.4</v>
      </c>
      <c r="M2051" s="11">
        <v>15779379.210000001</v>
      </c>
      <c r="N2051" s="11">
        <v>15920188.109999999</v>
      </c>
      <c r="O2051" s="11">
        <v>16221703.65</v>
      </c>
      <c r="P2051" s="11">
        <v>16511751.880000001</v>
      </c>
      <c r="Q2051" s="11">
        <v>16635081.119999999</v>
      </c>
      <c r="R2051" s="11">
        <v>21683323.77</v>
      </c>
      <c r="S2051" s="11">
        <v>29328308.75</v>
      </c>
      <c r="T2051" s="6">
        <f t="shared" si="55"/>
        <v>16552552.090000002</v>
      </c>
    </row>
    <row r="2052" spans="2:20" hidden="1" x14ac:dyDescent="0.2">
      <c r="B2052" t="s">
        <v>2258</v>
      </c>
      <c r="C2052" t="s">
        <v>9</v>
      </c>
      <c r="D2052" t="s">
        <v>11</v>
      </c>
      <c r="E2052" t="s">
        <v>2259</v>
      </c>
      <c r="F2052" t="s">
        <v>4521</v>
      </c>
      <c r="G2052" s="11">
        <v>0</v>
      </c>
      <c r="H2052" s="11">
        <v>0</v>
      </c>
      <c r="I2052" s="11">
        <v>0</v>
      </c>
      <c r="J2052" s="11">
        <v>0</v>
      </c>
      <c r="K2052" s="11">
        <v>0</v>
      </c>
      <c r="L2052" s="11">
        <v>0</v>
      </c>
      <c r="M2052" s="11">
        <v>0</v>
      </c>
      <c r="N2052" s="11">
        <v>0</v>
      </c>
      <c r="O2052" s="11">
        <v>0</v>
      </c>
      <c r="P2052" s="11">
        <v>0</v>
      </c>
      <c r="Q2052" s="11">
        <v>0</v>
      </c>
      <c r="R2052" s="11">
        <v>0</v>
      </c>
      <c r="S2052" s="11">
        <v>0</v>
      </c>
      <c r="T2052" s="6">
        <f t="shared" si="55"/>
        <v>0</v>
      </c>
    </row>
    <row r="2053" spans="2:20" hidden="1" x14ac:dyDescent="0.2">
      <c r="B2053" t="s">
        <v>2258</v>
      </c>
      <c r="C2053" t="s">
        <v>9</v>
      </c>
      <c r="D2053" t="s">
        <v>12</v>
      </c>
      <c r="E2053" t="s">
        <v>2259</v>
      </c>
      <c r="F2053" t="s">
        <v>4522</v>
      </c>
      <c r="G2053" s="11">
        <v>2951338.81</v>
      </c>
      <c r="H2053" s="11">
        <v>1931195.69</v>
      </c>
      <c r="I2053" s="11">
        <v>1948419.8599999999</v>
      </c>
      <c r="J2053" s="11">
        <v>1953296.6600000001</v>
      </c>
      <c r="K2053" s="11">
        <v>2137195.59</v>
      </c>
      <c r="L2053" s="11">
        <v>2138676.9300000002</v>
      </c>
      <c r="M2053" s="11">
        <v>2459204.4500000002</v>
      </c>
      <c r="N2053" s="11">
        <v>2461180.08</v>
      </c>
      <c r="O2053" s="11">
        <v>2462430.4</v>
      </c>
      <c r="P2053" s="11">
        <v>2480701.5300000003</v>
      </c>
      <c r="Q2053" s="11">
        <v>2483720.0499999998</v>
      </c>
      <c r="R2053" s="11">
        <v>3296361.94</v>
      </c>
      <c r="S2053" s="11">
        <v>4268390.75</v>
      </c>
      <c r="T2053" s="6">
        <f t="shared" si="55"/>
        <v>2446853.9966666671</v>
      </c>
    </row>
    <row r="2054" spans="2:20" hidden="1" x14ac:dyDescent="0.2">
      <c r="B2054" t="s">
        <v>2260</v>
      </c>
      <c r="C2054" t="s">
        <v>9</v>
      </c>
      <c r="D2054" t="s">
        <v>4</v>
      </c>
      <c r="E2054" t="s">
        <v>2261</v>
      </c>
      <c r="F2054" t="s">
        <v>4523</v>
      </c>
      <c r="G2054" s="11">
        <v>-20802692.18</v>
      </c>
      <c r="H2054" s="11">
        <v>-81778.06</v>
      </c>
      <c r="I2054" s="11">
        <v>-235030.2</v>
      </c>
      <c r="J2054" s="11">
        <v>-235030.2</v>
      </c>
      <c r="K2054" s="11">
        <v>-235030.2</v>
      </c>
      <c r="L2054" s="11">
        <v>-4601899.5600000005</v>
      </c>
      <c r="M2054" s="11">
        <v>-10327221.640000001</v>
      </c>
      <c r="N2054" s="11">
        <v>-15579356.92</v>
      </c>
      <c r="O2054" s="11">
        <v>-19945995.43</v>
      </c>
      <c r="P2054" s="11">
        <v>-22555060.420000002</v>
      </c>
      <c r="Q2054" s="11">
        <v>-23412421.350000001</v>
      </c>
      <c r="R2054" s="11">
        <v>-24862294.539999999</v>
      </c>
      <c r="S2054" s="11">
        <v>-25768055.739999998</v>
      </c>
      <c r="T2054" s="6">
        <f t="shared" si="55"/>
        <v>-12113041.039999999</v>
      </c>
    </row>
    <row r="2055" spans="2:20" hidden="1" x14ac:dyDescent="0.2">
      <c r="B2055" t="s">
        <v>2260</v>
      </c>
      <c r="C2055" t="s">
        <v>9</v>
      </c>
      <c r="D2055" t="s">
        <v>11</v>
      </c>
      <c r="E2055" t="s">
        <v>2261</v>
      </c>
      <c r="F2055" t="s">
        <v>4524</v>
      </c>
      <c r="G2055" s="11">
        <v>0</v>
      </c>
      <c r="H2055" s="11">
        <v>0</v>
      </c>
      <c r="I2055" s="11">
        <v>0</v>
      </c>
      <c r="J2055" s="11">
        <v>0</v>
      </c>
      <c r="K2055" s="11">
        <v>0</v>
      </c>
      <c r="L2055" s="11">
        <v>0</v>
      </c>
      <c r="M2055" s="11">
        <v>0</v>
      </c>
      <c r="N2055" s="11">
        <v>0</v>
      </c>
      <c r="O2055" s="11">
        <v>0</v>
      </c>
      <c r="P2055" s="11">
        <v>0</v>
      </c>
      <c r="Q2055" s="11">
        <v>0</v>
      </c>
      <c r="R2055" s="11">
        <v>0</v>
      </c>
      <c r="S2055" s="11">
        <v>0</v>
      </c>
      <c r="T2055" s="6">
        <f t="shared" si="55"/>
        <v>0</v>
      </c>
    </row>
    <row r="2056" spans="2:20" hidden="1" x14ac:dyDescent="0.2">
      <c r="B2056" t="s">
        <v>2260</v>
      </c>
      <c r="C2056" t="s">
        <v>9</v>
      </c>
      <c r="D2056" t="s">
        <v>12</v>
      </c>
      <c r="E2056" t="s">
        <v>2261</v>
      </c>
      <c r="F2056" t="s">
        <v>4525</v>
      </c>
      <c r="G2056" s="11">
        <v>-2374914.02</v>
      </c>
      <c r="H2056" s="11">
        <v>-28064.87</v>
      </c>
      <c r="I2056" s="11">
        <v>-43611.1</v>
      </c>
      <c r="J2056" s="11">
        <v>-43611.1</v>
      </c>
      <c r="K2056" s="11">
        <v>-43611.1</v>
      </c>
      <c r="L2056" s="11">
        <v>-864227.83999999997</v>
      </c>
      <c r="M2056" s="11">
        <v>-1528749.26</v>
      </c>
      <c r="N2056" s="11">
        <v>-1930406.76</v>
      </c>
      <c r="O2056" s="11">
        <v>-2638105.29</v>
      </c>
      <c r="P2056" s="11">
        <v>-2919712.16</v>
      </c>
      <c r="Q2056" s="11">
        <v>-3137299.19</v>
      </c>
      <c r="R2056" s="11">
        <v>-3321747.18</v>
      </c>
      <c r="S2056" s="11">
        <v>-3581066.79</v>
      </c>
      <c r="T2056" s="6">
        <f t="shared" si="55"/>
        <v>-1623094.6879166665</v>
      </c>
    </row>
    <row r="2057" spans="2:20" hidden="1" x14ac:dyDescent="0.2">
      <c r="B2057" t="s">
        <v>2262</v>
      </c>
      <c r="C2057" t="s">
        <v>9</v>
      </c>
      <c r="D2057" t="s">
        <v>4</v>
      </c>
      <c r="E2057" t="s">
        <v>2263</v>
      </c>
      <c r="F2057" t="s">
        <v>4526</v>
      </c>
      <c r="G2057" s="11">
        <v>-1163861.67</v>
      </c>
      <c r="H2057" s="11">
        <v>-79594.87</v>
      </c>
      <c r="I2057" s="11">
        <v>-171879.48</v>
      </c>
      <c r="J2057" s="11">
        <v>-242569.73</v>
      </c>
      <c r="K2057" s="11">
        <v>-322802.78000000003</v>
      </c>
      <c r="L2057" s="11">
        <v>-388249.64</v>
      </c>
      <c r="M2057" s="11">
        <v>-415893.47000000003</v>
      </c>
      <c r="N2057" s="11">
        <v>-441589.83</v>
      </c>
      <c r="O2057" s="11">
        <v>-479317.32</v>
      </c>
      <c r="P2057" s="11">
        <v>-582140.4</v>
      </c>
      <c r="Q2057" s="11">
        <v>-688787.77</v>
      </c>
      <c r="R2057" s="11">
        <v>-812407.72</v>
      </c>
      <c r="S2057" s="11">
        <v>-969920.22</v>
      </c>
      <c r="T2057" s="6">
        <f t="shared" si="55"/>
        <v>-474343.66291666665</v>
      </c>
    </row>
    <row r="2058" spans="2:20" hidden="1" x14ac:dyDescent="0.2">
      <c r="B2058" t="s">
        <v>2262</v>
      </c>
      <c r="C2058" t="s">
        <v>9</v>
      </c>
      <c r="D2058" t="s">
        <v>12</v>
      </c>
      <c r="E2058" t="s">
        <v>2263</v>
      </c>
      <c r="F2058" t="s">
        <v>4527</v>
      </c>
      <c r="G2058" s="11">
        <v>-484856.29000000004</v>
      </c>
      <c r="H2058" s="11">
        <v>-42678.41</v>
      </c>
      <c r="I2058" s="11">
        <v>-78965.040000000008</v>
      </c>
      <c r="J2058" s="11">
        <v>-124126.77</v>
      </c>
      <c r="K2058" s="11">
        <v>-158222.44</v>
      </c>
      <c r="L2058" s="11">
        <v>-179385.33000000002</v>
      </c>
      <c r="M2058" s="11">
        <v>-188675.59</v>
      </c>
      <c r="N2058" s="11">
        <v>-195438.57</v>
      </c>
      <c r="O2058" s="11">
        <v>-237229.44</v>
      </c>
      <c r="P2058" s="11">
        <v>-266146.40000000002</v>
      </c>
      <c r="Q2058" s="11">
        <v>-321950.87</v>
      </c>
      <c r="R2058" s="11">
        <v>-368019.4</v>
      </c>
      <c r="S2058" s="11">
        <v>-416865.16000000003</v>
      </c>
      <c r="T2058" s="6">
        <f t="shared" si="55"/>
        <v>-217641.58208333331</v>
      </c>
    </row>
    <row r="2059" spans="2:20" hidden="1" x14ac:dyDescent="0.2">
      <c r="B2059" t="s">
        <v>2264</v>
      </c>
      <c r="C2059" t="s">
        <v>1560</v>
      </c>
      <c r="D2059" t="s">
        <v>4</v>
      </c>
      <c r="E2059" t="s">
        <v>2265</v>
      </c>
      <c r="F2059" t="s">
        <v>4528</v>
      </c>
      <c r="G2059" s="11">
        <v>1254031.3600000001</v>
      </c>
      <c r="H2059" s="11">
        <v>66797.38</v>
      </c>
      <c r="I2059" s="11">
        <v>177086.09</v>
      </c>
      <c r="J2059" s="11">
        <v>271720.52</v>
      </c>
      <c r="K2059" s="11">
        <v>395433.93</v>
      </c>
      <c r="L2059" s="11">
        <v>478434.95</v>
      </c>
      <c r="M2059" s="11">
        <v>562160.82000000007</v>
      </c>
      <c r="N2059" s="11">
        <v>657567.73</v>
      </c>
      <c r="O2059" s="11">
        <v>749009.83</v>
      </c>
      <c r="P2059" s="11">
        <v>837021.97</v>
      </c>
      <c r="Q2059" s="11">
        <v>954636.28</v>
      </c>
      <c r="R2059" s="11">
        <v>1076800.1100000001</v>
      </c>
      <c r="S2059" s="11">
        <v>1174681.49</v>
      </c>
      <c r="T2059" s="6">
        <f t="shared" si="55"/>
        <v>620085.50291666668</v>
      </c>
    </row>
    <row r="2060" spans="2:20" hidden="1" x14ac:dyDescent="0.2">
      <c r="B2060" t="s">
        <v>2264</v>
      </c>
      <c r="C2060" t="s">
        <v>1560</v>
      </c>
      <c r="D2060" t="s">
        <v>10</v>
      </c>
      <c r="E2060" t="s">
        <v>2265</v>
      </c>
      <c r="F2060" t="s">
        <v>4529</v>
      </c>
      <c r="G2060" s="11">
        <v>504014.04000000004</v>
      </c>
      <c r="H2060" s="11">
        <v>28193.21</v>
      </c>
      <c r="I2060" s="11">
        <v>74742.820000000007</v>
      </c>
      <c r="J2060" s="11">
        <v>114685.22</v>
      </c>
      <c r="K2060" s="11">
        <v>166901</v>
      </c>
      <c r="L2060" s="11">
        <v>201933.29</v>
      </c>
      <c r="M2060" s="11">
        <v>237271.51</v>
      </c>
      <c r="N2060" s="11">
        <v>277539.95</v>
      </c>
      <c r="O2060" s="11">
        <v>316134.97000000003</v>
      </c>
      <c r="P2060" s="11">
        <v>353282.3</v>
      </c>
      <c r="Q2060" s="11">
        <v>402923.83</v>
      </c>
      <c r="R2060" s="11">
        <v>454485.58</v>
      </c>
      <c r="S2060" s="11">
        <v>495798.43</v>
      </c>
      <c r="T2060" s="6">
        <f t="shared" si="55"/>
        <v>260666.65958333333</v>
      </c>
    </row>
    <row r="2061" spans="2:20" hidden="1" x14ac:dyDescent="0.2">
      <c r="B2061" t="s">
        <v>2264</v>
      </c>
      <c r="C2061" t="s">
        <v>9</v>
      </c>
      <c r="D2061" t="s">
        <v>3</v>
      </c>
      <c r="E2061" t="s">
        <v>2265</v>
      </c>
      <c r="F2061" t="s">
        <v>4530</v>
      </c>
      <c r="G2061" s="11">
        <v>1758045.4</v>
      </c>
      <c r="H2061" s="11">
        <v>94990.59</v>
      </c>
      <c r="I2061" s="11">
        <v>251828.91</v>
      </c>
      <c r="J2061" s="11">
        <v>386405.74</v>
      </c>
      <c r="K2061" s="11">
        <v>562334.93000000005</v>
      </c>
      <c r="L2061" s="11">
        <v>680368.24</v>
      </c>
      <c r="M2061" s="11">
        <v>799432.33000000007</v>
      </c>
      <c r="N2061" s="11">
        <v>935107.68</v>
      </c>
      <c r="O2061" s="11">
        <v>1065144.8</v>
      </c>
      <c r="P2061" s="11">
        <v>1190304.27</v>
      </c>
      <c r="Q2061" s="11">
        <v>1357560.1099999999</v>
      </c>
      <c r="R2061" s="11">
        <v>1531285.69</v>
      </c>
      <c r="S2061" s="11">
        <v>1670479.92</v>
      </c>
      <c r="T2061" s="6">
        <f t="shared" si="55"/>
        <v>880752.16249999998</v>
      </c>
    </row>
    <row r="2062" spans="2:20" hidden="1" x14ac:dyDescent="0.2">
      <c r="B2062" t="s">
        <v>2264</v>
      </c>
      <c r="C2062" t="s">
        <v>9</v>
      </c>
      <c r="D2062" t="s">
        <v>4</v>
      </c>
      <c r="E2062" t="s">
        <v>2265</v>
      </c>
      <c r="F2062" t="s">
        <v>4531</v>
      </c>
      <c r="G2062" s="11">
        <v>0</v>
      </c>
      <c r="H2062" s="11">
        <v>0</v>
      </c>
      <c r="I2062" s="11">
        <v>0</v>
      </c>
      <c r="J2062" s="11">
        <v>0</v>
      </c>
      <c r="K2062" s="11">
        <v>0</v>
      </c>
      <c r="L2062" s="11">
        <v>0</v>
      </c>
      <c r="M2062" s="11">
        <v>0</v>
      </c>
      <c r="N2062" s="11">
        <v>0</v>
      </c>
      <c r="O2062" s="11">
        <v>0</v>
      </c>
      <c r="P2062" s="11">
        <v>0</v>
      </c>
      <c r="Q2062" s="11">
        <v>0</v>
      </c>
      <c r="R2062" s="11">
        <v>0</v>
      </c>
      <c r="S2062" s="11">
        <v>0</v>
      </c>
      <c r="T2062" s="6">
        <f t="shared" si="55"/>
        <v>0</v>
      </c>
    </row>
    <row r="2063" spans="2:20" hidden="1" x14ac:dyDescent="0.2">
      <c r="B2063" t="s">
        <v>2264</v>
      </c>
      <c r="C2063" t="s">
        <v>9</v>
      </c>
      <c r="D2063" t="s">
        <v>1555</v>
      </c>
      <c r="E2063" t="s">
        <v>2265</v>
      </c>
      <c r="F2063" t="s">
        <v>4532</v>
      </c>
      <c r="G2063" s="11">
        <v>-1758045.4</v>
      </c>
      <c r="H2063" s="11">
        <v>-94990.59</v>
      </c>
      <c r="I2063" s="11">
        <v>-251828.91</v>
      </c>
      <c r="J2063" s="11">
        <v>-386405.74</v>
      </c>
      <c r="K2063" s="11">
        <v>-562334.93000000005</v>
      </c>
      <c r="L2063" s="11">
        <v>-680368.24</v>
      </c>
      <c r="M2063" s="11">
        <v>-799432.33000000007</v>
      </c>
      <c r="N2063" s="11">
        <v>-935107.68</v>
      </c>
      <c r="O2063" s="11">
        <v>-1065144.8</v>
      </c>
      <c r="P2063" s="11">
        <v>-1190304.27</v>
      </c>
      <c r="Q2063" s="11">
        <v>-1357560.1099999999</v>
      </c>
      <c r="R2063" s="11">
        <v>-1531285.69</v>
      </c>
      <c r="S2063" s="11">
        <v>-1670479.92</v>
      </c>
      <c r="T2063" s="6">
        <f t="shared" si="55"/>
        <v>-880752.16249999998</v>
      </c>
    </row>
    <row r="2064" spans="2:20" hidden="1" x14ac:dyDescent="0.2">
      <c r="B2064" t="s">
        <v>2266</v>
      </c>
      <c r="C2064" t="s">
        <v>9</v>
      </c>
      <c r="D2064" t="s">
        <v>4</v>
      </c>
      <c r="E2064" t="s">
        <v>2267</v>
      </c>
      <c r="F2064" t="s">
        <v>4533</v>
      </c>
      <c r="G2064" s="11">
        <v>0</v>
      </c>
      <c r="H2064" s="11">
        <v>0</v>
      </c>
      <c r="I2064" s="11">
        <v>0</v>
      </c>
      <c r="J2064" s="11">
        <v>0</v>
      </c>
      <c r="K2064" s="11">
        <v>0</v>
      </c>
      <c r="L2064" s="11">
        <v>0</v>
      </c>
      <c r="M2064" s="11">
        <v>0</v>
      </c>
      <c r="N2064" s="11">
        <v>0</v>
      </c>
      <c r="O2064" s="11">
        <v>0</v>
      </c>
      <c r="P2064" s="11">
        <v>0</v>
      </c>
      <c r="Q2064" s="11">
        <v>0</v>
      </c>
      <c r="R2064" s="11">
        <v>0</v>
      </c>
      <c r="S2064" s="11">
        <v>0</v>
      </c>
      <c r="T2064" s="6">
        <f t="shared" si="55"/>
        <v>0</v>
      </c>
    </row>
    <row r="2065" spans="2:20" hidden="1" x14ac:dyDescent="0.2">
      <c r="B2065" t="s">
        <v>2266</v>
      </c>
      <c r="C2065" t="s">
        <v>9</v>
      </c>
      <c r="D2065" t="s">
        <v>5</v>
      </c>
      <c r="E2065" t="s">
        <v>2267</v>
      </c>
      <c r="F2065" t="s">
        <v>4534</v>
      </c>
      <c r="G2065" s="11">
        <v>28848.9</v>
      </c>
      <c r="H2065" s="11">
        <v>5150.1400000000003</v>
      </c>
      <c r="I2065" s="11">
        <v>8582.25</v>
      </c>
      <c r="J2065" s="11">
        <v>11902.85</v>
      </c>
      <c r="K2065" s="11">
        <v>14248.69</v>
      </c>
      <c r="L2065" s="11">
        <v>15446.12</v>
      </c>
      <c r="M2065" s="11">
        <v>16407.420000000002</v>
      </c>
      <c r="N2065" s="11">
        <v>17136.77</v>
      </c>
      <c r="O2065" s="11">
        <v>17967.810000000001</v>
      </c>
      <c r="P2065" s="11">
        <v>19005.95</v>
      </c>
      <c r="Q2065" s="11">
        <v>21388.25</v>
      </c>
      <c r="R2065" s="11">
        <v>25212.41</v>
      </c>
      <c r="S2065" s="11">
        <v>30732.32</v>
      </c>
      <c r="T2065" s="6">
        <f t="shared" si="55"/>
        <v>16853.272500000003</v>
      </c>
    </row>
    <row r="2066" spans="2:20" hidden="1" x14ac:dyDescent="0.2">
      <c r="B2066" t="s">
        <v>2266</v>
      </c>
      <c r="C2066" t="s">
        <v>9</v>
      </c>
      <c r="D2066" t="s">
        <v>12</v>
      </c>
      <c r="E2066" t="s">
        <v>2267</v>
      </c>
      <c r="F2066" t="s">
        <v>4535</v>
      </c>
      <c r="G2066" s="11">
        <v>43989.36</v>
      </c>
      <c r="H2066" s="11">
        <v>8297.19</v>
      </c>
      <c r="I2066" s="11">
        <v>14265.66</v>
      </c>
      <c r="J2066" s="11">
        <v>18926.189999999999</v>
      </c>
      <c r="K2066" s="11">
        <v>22111.06</v>
      </c>
      <c r="L2066" s="11">
        <v>24052.29</v>
      </c>
      <c r="M2066" s="11">
        <v>25496.940000000002</v>
      </c>
      <c r="N2066" s="11">
        <v>26733.09</v>
      </c>
      <c r="O2066" s="11">
        <v>28126.260000000002</v>
      </c>
      <c r="P2066" s="11">
        <v>29847.88</v>
      </c>
      <c r="Q2066" s="11">
        <v>33339.800000000003</v>
      </c>
      <c r="R2066" s="11">
        <v>38702.61</v>
      </c>
      <c r="S2066" s="11">
        <v>47751.33</v>
      </c>
      <c r="T2066" s="6">
        <f t="shared" si="55"/>
        <v>26314.109583333327</v>
      </c>
    </row>
    <row r="2067" spans="2:20" hidden="1" x14ac:dyDescent="0.2">
      <c r="B2067" t="s">
        <v>2266</v>
      </c>
      <c r="C2067" t="s">
        <v>9</v>
      </c>
      <c r="D2067" t="s">
        <v>6</v>
      </c>
      <c r="E2067" t="s">
        <v>2267</v>
      </c>
      <c r="F2067" t="s">
        <v>4536</v>
      </c>
      <c r="G2067" s="11">
        <v>71010.400000000009</v>
      </c>
      <c r="H2067" s="11">
        <v>13520.62</v>
      </c>
      <c r="I2067" s="11">
        <v>23694.58</v>
      </c>
      <c r="J2067" s="11">
        <v>31780.93</v>
      </c>
      <c r="K2067" s="11">
        <v>37430.730000000003</v>
      </c>
      <c r="L2067" s="11">
        <v>40298.639999999999</v>
      </c>
      <c r="M2067" s="11">
        <v>42392.67</v>
      </c>
      <c r="N2067" s="11">
        <v>43929.55</v>
      </c>
      <c r="O2067" s="11">
        <v>45516.22</v>
      </c>
      <c r="P2067" s="11">
        <v>47500.020000000004</v>
      </c>
      <c r="Q2067" s="11">
        <v>53535.75</v>
      </c>
      <c r="R2067" s="11">
        <v>62945.07</v>
      </c>
      <c r="S2067" s="11">
        <v>76686.680000000008</v>
      </c>
      <c r="T2067" s="6">
        <f t="shared" si="55"/>
        <v>43032.776666666665</v>
      </c>
    </row>
    <row r="2068" spans="2:20" hidden="1" x14ac:dyDescent="0.2">
      <c r="B2068" t="s">
        <v>2268</v>
      </c>
      <c r="C2068" t="s">
        <v>1560</v>
      </c>
      <c r="D2068" t="s">
        <v>4</v>
      </c>
      <c r="E2068" t="s">
        <v>2269</v>
      </c>
      <c r="F2068" t="s">
        <v>4537</v>
      </c>
      <c r="G2068" s="11">
        <v>-14266.2</v>
      </c>
      <c r="H2068" s="11">
        <v>0</v>
      </c>
      <c r="I2068" s="11">
        <v>0</v>
      </c>
      <c r="J2068" s="11">
        <v>0</v>
      </c>
      <c r="K2068" s="11">
        <v>0</v>
      </c>
      <c r="L2068" s="11">
        <v>0</v>
      </c>
      <c r="M2068" s="11">
        <v>0</v>
      </c>
      <c r="N2068" s="11">
        <v>0</v>
      </c>
      <c r="O2068" s="11">
        <v>0</v>
      </c>
      <c r="P2068" s="11">
        <v>0</v>
      </c>
      <c r="Q2068" s="11">
        <v>0</v>
      </c>
      <c r="R2068" s="11">
        <v>0</v>
      </c>
      <c r="S2068" s="11">
        <v>0</v>
      </c>
      <c r="T2068" s="6">
        <f t="shared" si="55"/>
        <v>-594.42500000000007</v>
      </c>
    </row>
    <row r="2069" spans="2:20" hidden="1" x14ac:dyDescent="0.2">
      <c r="B2069" t="s">
        <v>2268</v>
      </c>
      <c r="C2069" t="s">
        <v>1560</v>
      </c>
      <c r="D2069" t="s">
        <v>10</v>
      </c>
      <c r="E2069" t="s">
        <v>2269</v>
      </c>
      <c r="F2069" t="s">
        <v>4538</v>
      </c>
      <c r="G2069" s="11">
        <v>-5733.8</v>
      </c>
      <c r="H2069" s="11">
        <v>0</v>
      </c>
      <c r="I2069" s="11">
        <v>0</v>
      </c>
      <c r="J2069" s="11">
        <v>0</v>
      </c>
      <c r="K2069" s="11">
        <v>0</v>
      </c>
      <c r="L2069" s="11">
        <v>0</v>
      </c>
      <c r="M2069" s="11">
        <v>0</v>
      </c>
      <c r="N2069" s="11">
        <v>0</v>
      </c>
      <c r="O2069" s="11">
        <v>0</v>
      </c>
      <c r="P2069" s="11">
        <v>0</v>
      </c>
      <c r="Q2069" s="11">
        <v>0</v>
      </c>
      <c r="R2069" s="11">
        <v>0</v>
      </c>
      <c r="S2069" s="11">
        <v>0</v>
      </c>
      <c r="T2069" s="6">
        <f t="shared" si="55"/>
        <v>-238.90833333333333</v>
      </c>
    </row>
    <row r="2070" spans="2:20" hidden="1" x14ac:dyDescent="0.2">
      <c r="B2070" t="s">
        <v>2268</v>
      </c>
      <c r="C2070" t="s">
        <v>9</v>
      </c>
      <c r="D2070" t="s">
        <v>3</v>
      </c>
      <c r="E2070" t="s">
        <v>2269</v>
      </c>
      <c r="F2070" t="s">
        <v>4539</v>
      </c>
      <c r="G2070" s="11">
        <v>-20000</v>
      </c>
      <c r="H2070" s="11">
        <v>0</v>
      </c>
      <c r="I2070" s="11">
        <v>0</v>
      </c>
      <c r="J2070" s="11">
        <v>0</v>
      </c>
      <c r="K2070" s="11">
        <v>0</v>
      </c>
      <c r="L2070" s="11">
        <v>0</v>
      </c>
      <c r="M2070" s="11">
        <v>0</v>
      </c>
      <c r="N2070" s="11">
        <v>0</v>
      </c>
      <c r="O2070" s="11">
        <v>0</v>
      </c>
      <c r="P2070" s="11">
        <v>0</v>
      </c>
      <c r="Q2070" s="11">
        <v>0</v>
      </c>
      <c r="R2070" s="11">
        <v>0</v>
      </c>
      <c r="S2070" s="11">
        <v>0</v>
      </c>
      <c r="T2070" s="6">
        <f t="shared" si="55"/>
        <v>-833.33333333333337</v>
      </c>
    </row>
    <row r="2071" spans="2:20" hidden="1" x14ac:dyDescent="0.2">
      <c r="B2071" t="s">
        <v>2268</v>
      </c>
      <c r="C2071" t="s">
        <v>9</v>
      </c>
      <c r="D2071" t="s">
        <v>1555</v>
      </c>
      <c r="E2071" t="s">
        <v>2269</v>
      </c>
      <c r="F2071" t="s">
        <v>4540</v>
      </c>
      <c r="G2071" s="11">
        <v>20000</v>
      </c>
      <c r="H2071" s="11">
        <v>0</v>
      </c>
      <c r="I2071" s="11">
        <v>0</v>
      </c>
      <c r="J2071" s="11">
        <v>0</v>
      </c>
      <c r="K2071" s="11">
        <v>0</v>
      </c>
      <c r="L2071" s="11">
        <v>0</v>
      </c>
      <c r="M2071" s="11">
        <v>0</v>
      </c>
      <c r="N2071" s="11">
        <v>0</v>
      </c>
      <c r="O2071" s="11">
        <v>0</v>
      </c>
      <c r="P2071" s="11">
        <v>0</v>
      </c>
      <c r="Q2071" s="11">
        <v>0</v>
      </c>
      <c r="R2071" s="11">
        <v>0</v>
      </c>
      <c r="S2071" s="11">
        <v>0</v>
      </c>
      <c r="T2071" s="6">
        <f t="shared" si="55"/>
        <v>833.33333333333337</v>
      </c>
    </row>
    <row r="2072" spans="2:20" hidden="1" x14ac:dyDescent="0.2">
      <c r="B2072" t="s">
        <v>2270</v>
      </c>
      <c r="C2072" t="s">
        <v>9</v>
      </c>
      <c r="D2072" t="s">
        <v>4</v>
      </c>
      <c r="E2072" t="s">
        <v>2271</v>
      </c>
      <c r="F2072" t="s">
        <v>4541</v>
      </c>
      <c r="G2072" s="11">
        <v>18244.86</v>
      </c>
      <c r="H2072" s="11">
        <v>10293.469999999999</v>
      </c>
      <c r="I2072" s="11">
        <v>9998.7100000000009</v>
      </c>
      <c r="J2072" s="11">
        <v>8858.7199999999993</v>
      </c>
      <c r="K2072" s="11">
        <v>9206.32</v>
      </c>
      <c r="L2072" s="11">
        <v>10491.960000000001</v>
      </c>
      <c r="M2072" s="11">
        <v>10499.460000000001</v>
      </c>
      <c r="N2072" s="11">
        <v>19387.100000000002</v>
      </c>
      <c r="O2072" s="11">
        <v>18361.600000000002</v>
      </c>
      <c r="P2072" s="11">
        <v>19565.63</v>
      </c>
      <c r="Q2072" s="11">
        <v>23327.41</v>
      </c>
      <c r="R2072" s="11">
        <v>23549.19</v>
      </c>
      <c r="S2072" s="11">
        <v>25291.33</v>
      </c>
      <c r="T2072" s="6">
        <f t="shared" si="55"/>
        <v>15442.305416666668</v>
      </c>
    </row>
    <row r="2073" spans="2:20" hidden="1" x14ac:dyDescent="0.2">
      <c r="B2073" t="s">
        <v>2272</v>
      </c>
      <c r="C2073" t="s">
        <v>9</v>
      </c>
      <c r="D2073" t="s">
        <v>4</v>
      </c>
      <c r="E2073" t="s">
        <v>2273</v>
      </c>
      <c r="F2073" t="s">
        <v>4542</v>
      </c>
      <c r="G2073" s="11">
        <v>542921.75</v>
      </c>
      <c r="H2073" s="11">
        <v>94810.45</v>
      </c>
      <c r="I2073" s="11">
        <v>150673.33000000002</v>
      </c>
      <c r="J2073" s="11">
        <v>187354.45</v>
      </c>
      <c r="K2073" s="11">
        <v>255678.13</v>
      </c>
      <c r="L2073" s="11">
        <v>298448.28999999998</v>
      </c>
      <c r="M2073" s="11">
        <v>362259.31</v>
      </c>
      <c r="N2073" s="11">
        <v>389589.86</v>
      </c>
      <c r="O2073" s="11">
        <v>430575.86</v>
      </c>
      <c r="P2073" s="11">
        <v>493310.53</v>
      </c>
      <c r="Q2073" s="11">
        <v>666611.64</v>
      </c>
      <c r="R2073" s="11">
        <v>570148</v>
      </c>
      <c r="S2073" s="11">
        <v>628394.66</v>
      </c>
      <c r="T2073" s="6">
        <f t="shared" si="55"/>
        <v>373759.83791666664</v>
      </c>
    </row>
    <row r="2074" spans="2:20" hidden="1" x14ac:dyDescent="0.2">
      <c r="B2074" t="s">
        <v>2272</v>
      </c>
      <c r="C2074" t="s">
        <v>9</v>
      </c>
      <c r="D2074" t="s">
        <v>12</v>
      </c>
      <c r="E2074" t="s">
        <v>2273</v>
      </c>
      <c r="F2074" t="s">
        <v>4543</v>
      </c>
      <c r="G2074" s="11">
        <v>57987.770000000004</v>
      </c>
      <c r="H2074" s="11">
        <v>10126.41</v>
      </c>
      <c r="I2074" s="11">
        <v>16092.95</v>
      </c>
      <c r="J2074" s="11">
        <v>20010.740000000002</v>
      </c>
      <c r="K2074" s="11">
        <v>27308.18</v>
      </c>
      <c r="L2074" s="11">
        <v>31876.33</v>
      </c>
      <c r="M2074" s="11">
        <v>38691.78</v>
      </c>
      <c r="N2074" s="11">
        <v>41610.870000000003</v>
      </c>
      <c r="O2074" s="11">
        <v>45988.46</v>
      </c>
      <c r="P2074" s="11">
        <v>52688.950000000004</v>
      </c>
      <c r="Q2074" s="11">
        <v>71198.7</v>
      </c>
      <c r="R2074" s="11">
        <v>60895.72</v>
      </c>
      <c r="S2074" s="11">
        <v>67116.86</v>
      </c>
      <c r="T2074" s="6">
        <f t="shared" si="55"/>
        <v>39920.117083333331</v>
      </c>
    </row>
    <row r="2075" spans="2:20" hidden="1" x14ac:dyDescent="0.2">
      <c r="B2075" t="s">
        <v>2274</v>
      </c>
      <c r="C2075" t="s">
        <v>9</v>
      </c>
      <c r="D2075" t="s">
        <v>4</v>
      </c>
      <c r="E2075" t="s">
        <v>2275</v>
      </c>
      <c r="F2075" t="s">
        <v>4544</v>
      </c>
      <c r="G2075" s="11">
        <v>456028.93</v>
      </c>
      <c r="H2075" s="11">
        <v>33623.03</v>
      </c>
      <c r="I2075" s="11">
        <v>79847.7</v>
      </c>
      <c r="J2075" s="11">
        <v>124219.46</v>
      </c>
      <c r="K2075" s="11">
        <v>182241.65</v>
      </c>
      <c r="L2075" s="11">
        <v>228270.95</v>
      </c>
      <c r="M2075" s="11">
        <v>283751.92</v>
      </c>
      <c r="N2075" s="11">
        <v>311361.24</v>
      </c>
      <c r="O2075" s="11">
        <v>346504.7</v>
      </c>
      <c r="P2075" s="11">
        <v>384734.99</v>
      </c>
      <c r="Q2075" s="11">
        <v>535270.03</v>
      </c>
      <c r="R2075" s="11">
        <v>465517.19</v>
      </c>
      <c r="S2075" s="11">
        <v>513484.60000000003</v>
      </c>
      <c r="T2075" s="6">
        <f t="shared" si="55"/>
        <v>288341.63541666669</v>
      </c>
    </row>
    <row r="2076" spans="2:20" hidden="1" x14ac:dyDescent="0.2">
      <c r="B2076" t="s">
        <v>2274</v>
      </c>
      <c r="C2076" t="s">
        <v>9</v>
      </c>
      <c r="D2076" t="s">
        <v>12</v>
      </c>
      <c r="E2076" t="s">
        <v>2275</v>
      </c>
      <c r="F2076" t="s">
        <v>4545</v>
      </c>
      <c r="G2076" s="11">
        <v>48707.020000000004</v>
      </c>
      <c r="H2076" s="11">
        <v>3591.17</v>
      </c>
      <c r="I2076" s="11">
        <v>8528.2800000000007</v>
      </c>
      <c r="J2076" s="11">
        <v>13267.49</v>
      </c>
      <c r="K2076" s="11">
        <v>19464.66</v>
      </c>
      <c r="L2076" s="11">
        <v>24380.91</v>
      </c>
      <c r="M2076" s="11">
        <v>30306.66</v>
      </c>
      <c r="N2076" s="11">
        <v>33255.520000000004</v>
      </c>
      <c r="O2076" s="11">
        <v>37009.08</v>
      </c>
      <c r="P2076" s="11">
        <v>41092.340000000004</v>
      </c>
      <c r="Q2076" s="11">
        <v>57170.51</v>
      </c>
      <c r="R2076" s="11">
        <v>49720.43</v>
      </c>
      <c r="S2076" s="11">
        <v>54843.68</v>
      </c>
      <c r="T2076" s="6">
        <f t="shared" si="55"/>
        <v>30796.866666666669</v>
      </c>
    </row>
    <row r="2077" spans="2:20" hidden="1" x14ac:dyDescent="0.2">
      <c r="B2077" t="s">
        <v>2276</v>
      </c>
      <c r="C2077" t="s">
        <v>1560</v>
      </c>
      <c r="D2077" t="s">
        <v>4</v>
      </c>
      <c r="E2077" t="s">
        <v>2004</v>
      </c>
      <c r="F2077" t="s">
        <v>4546</v>
      </c>
      <c r="G2077" s="11">
        <v>939653.78</v>
      </c>
      <c r="H2077" s="11">
        <v>86279.16</v>
      </c>
      <c r="I2077" s="11">
        <v>209063.93</v>
      </c>
      <c r="J2077" s="11">
        <v>322043.92</v>
      </c>
      <c r="K2077" s="11">
        <v>418743.35000000003</v>
      </c>
      <c r="L2077" s="11">
        <v>517968.12</v>
      </c>
      <c r="M2077" s="11">
        <v>586352.75</v>
      </c>
      <c r="N2077" s="11">
        <v>686834.41</v>
      </c>
      <c r="O2077" s="11">
        <v>778688.48</v>
      </c>
      <c r="P2077" s="11">
        <v>904436.92</v>
      </c>
      <c r="Q2077" s="11">
        <v>1032756.03</v>
      </c>
      <c r="R2077" s="11">
        <v>1145534.3500000001</v>
      </c>
      <c r="S2077" s="11">
        <v>1294751.82</v>
      </c>
      <c r="T2077" s="6">
        <f t="shared" si="55"/>
        <v>650492.01833333331</v>
      </c>
    </row>
    <row r="2078" spans="2:20" hidden="1" x14ac:dyDescent="0.2">
      <c r="B2078" t="s">
        <v>2276</v>
      </c>
      <c r="C2078" t="s">
        <v>1560</v>
      </c>
      <c r="D2078" t="s">
        <v>10</v>
      </c>
      <c r="E2078" t="s">
        <v>2004</v>
      </c>
      <c r="F2078" t="s">
        <v>4547</v>
      </c>
      <c r="G2078" s="11">
        <v>377660.96</v>
      </c>
      <c r="H2078" s="11">
        <v>36415.89</v>
      </c>
      <c r="I2078" s="11">
        <v>88239.72</v>
      </c>
      <c r="J2078" s="11">
        <v>135925.25</v>
      </c>
      <c r="K2078" s="11">
        <v>176739.23</v>
      </c>
      <c r="L2078" s="11">
        <v>218619.08000000002</v>
      </c>
      <c r="M2078" s="11">
        <v>247482.22</v>
      </c>
      <c r="N2078" s="11">
        <v>289892.57</v>
      </c>
      <c r="O2078" s="11">
        <v>328661.47000000003</v>
      </c>
      <c r="P2078" s="11">
        <v>381736.18</v>
      </c>
      <c r="Q2078" s="11">
        <v>435895.9</v>
      </c>
      <c r="R2078" s="11">
        <v>483496.3</v>
      </c>
      <c r="S2078" s="11">
        <v>546476.6</v>
      </c>
      <c r="T2078" s="6">
        <f t="shared" si="55"/>
        <v>273764.38250000001</v>
      </c>
    </row>
    <row r="2079" spans="2:20" hidden="1" x14ac:dyDescent="0.2">
      <c r="B2079" t="s">
        <v>2276</v>
      </c>
      <c r="C2079" t="s">
        <v>9</v>
      </c>
      <c r="D2079" t="s">
        <v>3</v>
      </c>
      <c r="E2079" t="s">
        <v>2004</v>
      </c>
      <c r="F2079" t="s">
        <v>4548</v>
      </c>
      <c r="G2079" s="11">
        <v>1317314.74</v>
      </c>
      <c r="H2079" s="11">
        <v>122695.05</v>
      </c>
      <c r="I2079" s="11">
        <v>297303.65000000002</v>
      </c>
      <c r="J2079" s="11">
        <v>457969.17</v>
      </c>
      <c r="K2079" s="11">
        <v>595482.57999999996</v>
      </c>
      <c r="L2079" s="11">
        <v>736587.20000000007</v>
      </c>
      <c r="M2079" s="11">
        <v>833834.97</v>
      </c>
      <c r="N2079" s="11">
        <v>976726.98</v>
      </c>
      <c r="O2079" s="11">
        <v>1107349.95</v>
      </c>
      <c r="P2079" s="11">
        <v>1286173.1000000001</v>
      </c>
      <c r="Q2079" s="11">
        <v>1468651.93</v>
      </c>
      <c r="R2079" s="11">
        <v>1629030.65</v>
      </c>
      <c r="S2079" s="11">
        <v>1841228.42</v>
      </c>
      <c r="T2079" s="6">
        <f t="shared" si="55"/>
        <v>924256.40083333338</v>
      </c>
    </row>
    <row r="2080" spans="2:20" hidden="1" x14ac:dyDescent="0.2">
      <c r="B2080" t="s">
        <v>2276</v>
      </c>
      <c r="C2080" t="s">
        <v>9</v>
      </c>
      <c r="D2080" t="s">
        <v>4</v>
      </c>
      <c r="E2080" t="s">
        <v>2004</v>
      </c>
      <c r="F2080" t="s">
        <v>4549</v>
      </c>
      <c r="G2080" s="11">
        <v>0</v>
      </c>
      <c r="H2080" s="11">
        <v>0</v>
      </c>
      <c r="I2080" s="11">
        <v>0</v>
      </c>
      <c r="J2080" s="11">
        <v>0</v>
      </c>
      <c r="K2080" s="11">
        <v>0</v>
      </c>
      <c r="L2080" s="11">
        <v>0</v>
      </c>
      <c r="M2080" s="11">
        <v>0</v>
      </c>
      <c r="N2080" s="11">
        <v>0</v>
      </c>
      <c r="O2080" s="11">
        <v>5663.14</v>
      </c>
      <c r="P2080" s="11">
        <v>5663.14</v>
      </c>
      <c r="Q2080" s="11">
        <v>5663.14</v>
      </c>
      <c r="R2080" s="11">
        <v>5663.14</v>
      </c>
      <c r="S2080" s="11">
        <v>5663.14</v>
      </c>
      <c r="T2080" s="6">
        <f t="shared" si="55"/>
        <v>2123.6775000000002</v>
      </c>
    </row>
    <row r="2081" spans="2:20" hidden="1" x14ac:dyDescent="0.2">
      <c r="B2081" t="s">
        <v>2276</v>
      </c>
      <c r="C2081" t="s">
        <v>9</v>
      </c>
      <c r="D2081" t="s">
        <v>10</v>
      </c>
      <c r="E2081" t="s">
        <v>2004</v>
      </c>
      <c r="F2081" t="s">
        <v>4550</v>
      </c>
      <c r="G2081" s="11">
        <v>0</v>
      </c>
      <c r="H2081" s="11">
        <v>0</v>
      </c>
      <c r="I2081" s="11">
        <v>0</v>
      </c>
      <c r="J2081" s="11">
        <v>0</v>
      </c>
      <c r="K2081" s="11">
        <v>0</v>
      </c>
      <c r="L2081" s="11">
        <v>0</v>
      </c>
      <c r="M2081" s="11">
        <v>0</v>
      </c>
      <c r="N2081" s="11">
        <v>0</v>
      </c>
      <c r="O2081" s="11">
        <v>0</v>
      </c>
      <c r="P2081" s="11">
        <v>0</v>
      </c>
      <c r="Q2081" s="11">
        <v>0</v>
      </c>
      <c r="R2081" s="11">
        <v>0</v>
      </c>
      <c r="S2081" s="11">
        <v>0</v>
      </c>
      <c r="T2081" s="6">
        <f t="shared" si="55"/>
        <v>0</v>
      </c>
    </row>
    <row r="2082" spans="2:20" hidden="1" x14ac:dyDescent="0.2">
      <c r="B2082" t="s">
        <v>2276</v>
      </c>
      <c r="C2082" t="s">
        <v>9</v>
      </c>
      <c r="D2082" t="s">
        <v>11</v>
      </c>
      <c r="E2082" t="s">
        <v>2004</v>
      </c>
      <c r="F2082" t="s">
        <v>4551</v>
      </c>
      <c r="G2082" s="11">
        <v>0</v>
      </c>
      <c r="H2082" s="11">
        <v>0</v>
      </c>
      <c r="I2082" s="11">
        <v>0</v>
      </c>
      <c r="J2082" s="11">
        <v>0</v>
      </c>
      <c r="K2082" s="11">
        <v>0</v>
      </c>
      <c r="L2082" s="11">
        <v>0</v>
      </c>
      <c r="M2082" s="11">
        <v>0</v>
      </c>
      <c r="N2082" s="11">
        <v>0</v>
      </c>
      <c r="O2082" s="11">
        <v>0</v>
      </c>
      <c r="P2082" s="11">
        <v>0</v>
      </c>
      <c r="Q2082" s="11">
        <v>0</v>
      </c>
      <c r="R2082" s="11">
        <v>0</v>
      </c>
      <c r="S2082" s="11">
        <v>0</v>
      </c>
      <c r="T2082" s="6">
        <f t="shared" si="55"/>
        <v>0</v>
      </c>
    </row>
    <row r="2083" spans="2:20" hidden="1" x14ac:dyDescent="0.2">
      <c r="B2083" t="s">
        <v>2276</v>
      </c>
      <c r="C2083" t="s">
        <v>9</v>
      </c>
      <c r="D2083" t="s">
        <v>5</v>
      </c>
      <c r="E2083" t="s">
        <v>2004</v>
      </c>
      <c r="F2083" t="s">
        <v>4552</v>
      </c>
      <c r="G2083" s="11">
        <v>48590.5</v>
      </c>
      <c r="H2083" s="11">
        <v>177.29</v>
      </c>
      <c r="I2083" s="11">
        <v>2718.13</v>
      </c>
      <c r="J2083" s="11">
        <v>4383.2</v>
      </c>
      <c r="K2083" s="11">
        <v>6546.14</v>
      </c>
      <c r="L2083" s="11">
        <v>10903.86</v>
      </c>
      <c r="M2083" s="11">
        <v>11393.98</v>
      </c>
      <c r="N2083" s="11">
        <v>14095.74</v>
      </c>
      <c r="O2083" s="11">
        <v>15347.79</v>
      </c>
      <c r="P2083" s="11">
        <v>19688.920000000002</v>
      </c>
      <c r="Q2083" s="11">
        <v>31396.25</v>
      </c>
      <c r="R2083" s="11">
        <v>35524.92</v>
      </c>
      <c r="S2083" s="11">
        <v>38518.35</v>
      </c>
      <c r="T2083" s="6">
        <f t="shared" si="55"/>
        <v>16310.887083333335</v>
      </c>
    </row>
    <row r="2084" spans="2:20" hidden="1" x14ac:dyDescent="0.2">
      <c r="B2084" t="s">
        <v>2276</v>
      </c>
      <c r="C2084" t="s">
        <v>9</v>
      </c>
      <c r="D2084" t="s">
        <v>12</v>
      </c>
      <c r="E2084" t="s">
        <v>2004</v>
      </c>
      <c r="F2084" t="s">
        <v>4553</v>
      </c>
      <c r="G2084" s="11">
        <v>171583.69</v>
      </c>
      <c r="H2084" s="11">
        <v>13389.94</v>
      </c>
      <c r="I2084" s="11">
        <v>34660.39</v>
      </c>
      <c r="J2084" s="11">
        <v>46561.33</v>
      </c>
      <c r="K2084" s="11">
        <v>82285.42</v>
      </c>
      <c r="L2084" s="11">
        <v>102270.43000000001</v>
      </c>
      <c r="M2084" s="11">
        <v>117181.1</v>
      </c>
      <c r="N2084" s="11">
        <v>137492.86000000002</v>
      </c>
      <c r="O2084" s="11">
        <v>165201.07</v>
      </c>
      <c r="P2084" s="11">
        <v>179973.22</v>
      </c>
      <c r="Q2084" s="11">
        <v>199731.71</v>
      </c>
      <c r="R2084" s="11">
        <v>222087.57</v>
      </c>
      <c r="S2084" s="11">
        <v>235258.73</v>
      </c>
      <c r="T2084" s="6">
        <f t="shared" si="55"/>
        <v>125354.6875</v>
      </c>
    </row>
    <row r="2085" spans="2:20" hidden="1" x14ac:dyDescent="0.2">
      <c r="B2085" t="s">
        <v>2276</v>
      </c>
      <c r="C2085" t="s">
        <v>9</v>
      </c>
      <c r="D2085" t="s">
        <v>1555</v>
      </c>
      <c r="E2085" t="s">
        <v>2004</v>
      </c>
      <c r="F2085" t="s">
        <v>4554</v>
      </c>
      <c r="G2085" s="11">
        <v>-1317314.74</v>
      </c>
      <c r="H2085" s="11">
        <v>-122695.05</v>
      </c>
      <c r="I2085" s="11">
        <v>-297303.65000000002</v>
      </c>
      <c r="J2085" s="11">
        <v>-457969.17</v>
      </c>
      <c r="K2085" s="11">
        <v>-595482.57999999996</v>
      </c>
      <c r="L2085" s="11">
        <v>-736587.20000000007</v>
      </c>
      <c r="M2085" s="11">
        <v>-833834.97</v>
      </c>
      <c r="N2085" s="11">
        <v>-976726.98</v>
      </c>
      <c r="O2085" s="11">
        <v>-1107349.95</v>
      </c>
      <c r="P2085" s="11">
        <v>-1286173.1000000001</v>
      </c>
      <c r="Q2085" s="11">
        <v>-1468651.93</v>
      </c>
      <c r="R2085" s="11">
        <v>-1629030.65</v>
      </c>
      <c r="S2085" s="11">
        <v>-1841228.42</v>
      </c>
      <c r="T2085" s="6">
        <f t="shared" si="55"/>
        <v>-924256.40083333338</v>
      </c>
    </row>
    <row r="2086" spans="2:20" hidden="1" x14ac:dyDescent="0.2">
      <c r="B2086" t="s">
        <v>2276</v>
      </c>
      <c r="C2086" t="s">
        <v>9</v>
      </c>
      <c r="D2086" t="s">
        <v>6</v>
      </c>
      <c r="E2086" t="s">
        <v>2004</v>
      </c>
      <c r="F2086" t="s">
        <v>4555</v>
      </c>
      <c r="G2086" s="11">
        <v>204388.05000000002</v>
      </c>
      <c r="H2086" s="11">
        <v>14980.27</v>
      </c>
      <c r="I2086" s="11">
        <v>34713.520000000004</v>
      </c>
      <c r="J2086" s="11">
        <v>52905.840000000004</v>
      </c>
      <c r="K2086" s="11">
        <v>74737.3</v>
      </c>
      <c r="L2086" s="11">
        <v>96699.47</v>
      </c>
      <c r="M2086" s="11">
        <v>115028.75</v>
      </c>
      <c r="N2086" s="11">
        <v>127691.86</v>
      </c>
      <c r="O2086" s="11">
        <v>145901.36000000002</v>
      </c>
      <c r="P2086" s="11">
        <v>157265.64000000001</v>
      </c>
      <c r="Q2086" s="11">
        <v>176601.01</v>
      </c>
      <c r="R2086" s="11">
        <v>195483.4</v>
      </c>
      <c r="S2086" s="11">
        <v>212312.87</v>
      </c>
      <c r="T2086" s="6">
        <f t="shared" si="55"/>
        <v>116696.57333333332</v>
      </c>
    </row>
    <row r="2087" spans="2:20" hidden="1" x14ac:dyDescent="0.2">
      <c r="B2087" t="s">
        <v>2277</v>
      </c>
      <c r="C2087" t="s">
        <v>9</v>
      </c>
      <c r="D2087" t="s">
        <v>6</v>
      </c>
      <c r="E2087" t="s">
        <v>2278</v>
      </c>
      <c r="F2087" t="s">
        <v>4556</v>
      </c>
      <c r="G2087" s="11">
        <v>0</v>
      </c>
      <c r="H2087" s="11">
        <v>0</v>
      </c>
      <c r="I2087" s="11">
        <v>0</v>
      </c>
      <c r="J2087" s="11">
        <v>0</v>
      </c>
      <c r="K2087" s="11">
        <v>0</v>
      </c>
      <c r="L2087" s="11">
        <v>0</v>
      </c>
      <c r="M2087" s="11">
        <v>0</v>
      </c>
      <c r="N2087" s="11">
        <v>0</v>
      </c>
      <c r="O2087" s="11">
        <v>0</v>
      </c>
      <c r="P2087" s="11">
        <v>0</v>
      </c>
      <c r="Q2087" s="11">
        <v>0</v>
      </c>
      <c r="R2087" s="11">
        <v>0</v>
      </c>
      <c r="S2087" s="11">
        <v>0</v>
      </c>
      <c r="T2087" s="6">
        <f t="shared" si="55"/>
        <v>0</v>
      </c>
    </row>
    <row r="2088" spans="2:20" hidden="1" x14ac:dyDescent="0.2">
      <c r="B2088" t="s">
        <v>2279</v>
      </c>
      <c r="C2088" t="s">
        <v>1560</v>
      </c>
      <c r="D2088" t="s">
        <v>4</v>
      </c>
      <c r="E2088" t="s">
        <v>2280</v>
      </c>
      <c r="F2088" t="s">
        <v>4557</v>
      </c>
      <c r="G2088" s="11">
        <v>133915.69</v>
      </c>
      <c r="H2088" s="11">
        <v>12919.89</v>
      </c>
      <c r="I2088" s="11">
        <v>27882.670000000002</v>
      </c>
      <c r="J2088" s="11">
        <v>43830.700000000004</v>
      </c>
      <c r="K2088" s="11">
        <v>60428</v>
      </c>
      <c r="L2088" s="11">
        <v>81137.2</v>
      </c>
      <c r="M2088" s="11">
        <v>97187.14</v>
      </c>
      <c r="N2088" s="11">
        <v>110021.04000000001</v>
      </c>
      <c r="O2088" s="11">
        <v>129288.90000000001</v>
      </c>
      <c r="P2088" s="11">
        <v>165481.14000000001</v>
      </c>
      <c r="Q2088" s="11">
        <v>193534.93</v>
      </c>
      <c r="R2088" s="11">
        <v>207306.96</v>
      </c>
      <c r="S2088" s="11">
        <v>224107.66</v>
      </c>
      <c r="T2088" s="6">
        <f t="shared" si="55"/>
        <v>109002.52041666668</v>
      </c>
    </row>
    <row r="2089" spans="2:20" hidden="1" x14ac:dyDescent="0.2">
      <c r="B2089" t="s">
        <v>2279</v>
      </c>
      <c r="C2089" t="s">
        <v>1560</v>
      </c>
      <c r="D2089" t="s">
        <v>10</v>
      </c>
      <c r="E2089" t="s">
        <v>2280</v>
      </c>
      <c r="F2089" t="s">
        <v>4558</v>
      </c>
      <c r="G2089" s="11">
        <v>53822.720000000001</v>
      </c>
      <c r="H2089" s="11">
        <v>5453.11</v>
      </c>
      <c r="I2089" s="11">
        <v>11768.460000000001</v>
      </c>
      <c r="J2089" s="11">
        <v>18499.650000000001</v>
      </c>
      <c r="K2089" s="11">
        <v>25504.880000000001</v>
      </c>
      <c r="L2089" s="11">
        <v>34245.629999999997</v>
      </c>
      <c r="M2089" s="11">
        <v>41019.840000000004</v>
      </c>
      <c r="N2089" s="11">
        <v>46436.65</v>
      </c>
      <c r="O2089" s="11">
        <v>54569.05</v>
      </c>
      <c r="P2089" s="11">
        <v>69844.73</v>
      </c>
      <c r="Q2089" s="11">
        <v>81685.41</v>
      </c>
      <c r="R2089" s="11">
        <v>87498.180000000008</v>
      </c>
      <c r="S2089" s="11">
        <v>94589.26</v>
      </c>
      <c r="T2089" s="6">
        <f t="shared" si="55"/>
        <v>45894.29833333334</v>
      </c>
    </row>
    <row r="2090" spans="2:20" hidden="1" x14ac:dyDescent="0.2">
      <c r="B2090" t="s">
        <v>2279</v>
      </c>
      <c r="C2090" t="s">
        <v>9</v>
      </c>
      <c r="D2090" t="s">
        <v>3</v>
      </c>
      <c r="E2090" t="s">
        <v>2280</v>
      </c>
      <c r="F2090" t="s">
        <v>4559</v>
      </c>
      <c r="G2090" s="11">
        <v>187738.41</v>
      </c>
      <c r="H2090" s="11">
        <v>18373</v>
      </c>
      <c r="I2090" s="11">
        <v>39651.129999999997</v>
      </c>
      <c r="J2090" s="11">
        <v>62330.35</v>
      </c>
      <c r="K2090" s="11">
        <v>85932.88</v>
      </c>
      <c r="L2090" s="11">
        <v>115382.83</v>
      </c>
      <c r="M2090" s="11">
        <v>138206.98000000001</v>
      </c>
      <c r="N2090" s="11">
        <v>156457.69</v>
      </c>
      <c r="O2090" s="11">
        <v>183857.95</v>
      </c>
      <c r="P2090" s="11">
        <v>235325.87</v>
      </c>
      <c r="Q2090" s="11">
        <v>275220.34000000003</v>
      </c>
      <c r="R2090" s="11">
        <v>294805.14</v>
      </c>
      <c r="S2090" s="11">
        <v>318696.92</v>
      </c>
      <c r="T2090" s="6">
        <f t="shared" si="55"/>
        <v>154896.81875000001</v>
      </c>
    </row>
    <row r="2091" spans="2:20" hidden="1" x14ac:dyDescent="0.2">
      <c r="B2091" t="s">
        <v>2279</v>
      </c>
      <c r="C2091" t="s">
        <v>9</v>
      </c>
      <c r="D2091" t="s">
        <v>4</v>
      </c>
      <c r="E2091" t="s">
        <v>2280</v>
      </c>
      <c r="F2091" t="s">
        <v>4560</v>
      </c>
      <c r="G2091" s="11">
        <v>719904.70000000007</v>
      </c>
      <c r="H2091" s="11">
        <v>66148.37</v>
      </c>
      <c r="I2091" s="11">
        <v>122786.75</v>
      </c>
      <c r="J2091" s="11">
        <v>192771.82</v>
      </c>
      <c r="K2091" s="11">
        <v>262284.14</v>
      </c>
      <c r="L2091" s="11">
        <v>341315.52</v>
      </c>
      <c r="M2091" s="11">
        <v>397118.62</v>
      </c>
      <c r="N2091" s="11">
        <v>465740.85000000003</v>
      </c>
      <c r="O2091" s="11">
        <v>534290.37</v>
      </c>
      <c r="P2091" s="11">
        <v>605471.11</v>
      </c>
      <c r="Q2091" s="11">
        <v>673149.79</v>
      </c>
      <c r="R2091" s="11">
        <v>735151.3</v>
      </c>
      <c r="S2091" s="11">
        <v>809620.29</v>
      </c>
      <c r="T2091" s="6">
        <f t="shared" si="55"/>
        <v>430082.59458333341</v>
      </c>
    </row>
    <row r="2092" spans="2:20" hidden="1" x14ac:dyDescent="0.2">
      <c r="B2092" t="s">
        <v>2279</v>
      </c>
      <c r="C2092" t="s">
        <v>9</v>
      </c>
      <c r="D2092" t="s">
        <v>10</v>
      </c>
      <c r="E2092" t="s">
        <v>2280</v>
      </c>
      <c r="F2092" t="s">
        <v>4561</v>
      </c>
      <c r="G2092" s="11">
        <v>0</v>
      </c>
      <c r="H2092" s="11">
        <v>0</v>
      </c>
      <c r="I2092" s="11">
        <v>0</v>
      </c>
      <c r="J2092" s="11">
        <v>0</v>
      </c>
      <c r="K2092" s="11">
        <v>0</v>
      </c>
      <c r="L2092" s="11">
        <v>0</v>
      </c>
      <c r="M2092" s="11">
        <v>0</v>
      </c>
      <c r="N2092" s="11">
        <v>0</v>
      </c>
      <c r="O2092" s="11">
        <v>0</v>
      </c>
      <c r="P2092" s="11">
        <v>0</v>
      </c>
      <c r="Q2092" s="11">
        <v>0</v>
      </c>
      <c r="R2092" s="11">
        <v>0</v>
      </c>
      <c r="S2092" s="11">
        <v>0</v>
      </c>
      <c r="T2092" s="6">
        <f t="shared" si="55"/>
        <v>0</v>
      </c>
    </row>
    <row r="2093" spans="2:20" hidden="1" x14ac:dyDescent="0.2">
      <c r="B2093" t="s">
        <v>2279</v>
      </c>
      <c r="C2093" t="s">
        <v>9</v>
      </c>
      <c r="D2093" t="s">
        <v>11</v>
      </c>
      <c r="E2093" t="s">
        <v>2280</v>
      </c>
      <c r="F2093" t="s">
        <v>4562</v>
      </c>
      <c r="G2093" s="11">
        <v>0</v>
      </c>
      <c r="H2093" s="11">
        <v>0</v>
      </c>
      <c r="I2093" s="11">
        <v>0</v>
      </c>
      <c r="J2093" s="11">
        <v>0</v>
      </c>
      <c r="K2093" s="11">
        <v>0</v>
      </c>
      <c r="L2093" s="11">
        <v>0</v>
      </c>
      <c r="M2093" s="11">
        <v>0</v>
      </c>
      <c r="N2093" s="11">
        <v>0</v>
      </c>
      <c r="O2093" s="11">
        <v>0</v>
      </c>
      <c r="P2093" s="11">
        <v>0</v>
      </c>
      <c r="Q2093" s="11">
        <v>0</v>
      </c>
      <c r="R2093" s="11">
        <v>0</v>
      </c>
      <c r="S2093" s="11">
        <v>0</v>
      </c>
      <c r="T2093" s="6">
        <f t="shared" si="55"/>
        <v>0</v>
      </c>
    </row>
    <row r="2094" spans="2:20" hidden="1" x14ac:dyDescent="0.2">
      <c r="B2094" t="s">
        <v>2279</v>
      </c>
      <c r="C2094" t="s">
        <v>9</v>
      </c>
      <c r="D2094" t="s">
        <v>5</v>
      </c>
      <c r="E2094" t="s">
        <v>2280</v>
      </c>
      <c r="F2094" t="s">
        <v>4563</v>
      </c>
      <c r="G2094" s="11">
        <v>542631.34</v>
      </c>
      <c r="H2094" s="11">
        <v>44067.66</v>
      </c>
      <c r="I2094" s="11">
        <v>60886.47</v>
      </c>
      <c r="J2094" s="11">
        <v>93069.040000000008</v>
      </c>
      <c r="K2094" s="11">
        <v>139334.71</v>
      </c>
      <c r="L2094" s="11">
        <v>170748.38</v>
      </c>
      <c r="M2094" s="11">
        <v>245306.44</v>
      </c>
      <c r="N2094" s="11">
        <v>280182.51</v>
      </c>
      <c r="O2094" s="11">
        <v>321684.52</v>
      </c>
      <c r="P2094" s="11">
        <v>377503.43</v>
      </c>
      <c r="Q2094" s="11">
        <v>510438.07</v>
      </c>
      <c r="R2094" s="11">
        <v>569704.45000000007</v>
      </c>
      <c r="S2094" s="11">
        <v>646851.37</v>
      </c>
      <c r="T2094" s="6">
        <f t="shared" si="55"/>
        <v>283972.25291666668</v>
      </c>
    </row>
    <row r="2095" spans="2:20" hidden="1" x14ac:dyDescent="0.2">
      <c r="B2095" t="s">
        <v>2279</v>
      </c>
      <c r="C2095" t="s">
        <v>9</v>
      </c>
      <c r="D2095" t="s">
        <v>12</v>
      </c>
      <c r="E2095" t="s">
        <v>2280</v>
      </c>
      <c r="F2095" t="s">
        <v>4564</v>
      </c>
      <c r="G2095" s="11">
        <v>1157319.75</v>
      </c>
      <c r="H2095" s="11">
        <v>91163.92</v>
      </c>
      <c r="I2095" s="11">
        <v>191738.9</v>
      </c>
      <c r="J2095" s="11">
        <v>257147.6</v>
      </c>
      <c r="K2095" s="11">
        <v>335882.33</v>
      </c>
      <c r="L2095" s="11">
        <v>432837.06</v>
      </c>
      <c r="M2095" s="11">
        <v>526094.89</v>
      </c>
      <c r="N2095" s="11">
        <v>664463.82000000007</v>
      </c>
      <c r="O2095" s="11">
        <v>784335.78</v>
      </c>
      <c r="P2095" s="11">
        <v>854595.1</v>
      </c>
      <c r="Q2095" s="11">
        <v>1009042.28</v>
      </c>
      <c r="R2095" s="11">
        <v>1095525.3400000001</v>
      </c>
      <c r="S2095" s="11">
        <v>1239202.48</v>
      </c>
      <c r="T2095" s="6">
        <f t="shared" si="55"/>
        <v>620090.67791666673</v>
      </c>
    </row>
    <row r="2096" spans="2:20" hidden="1" x14ac:dyDescent="0.2">
      <c r="B2096" t="s">
        <v>2279</v>
      </c>
      <c r="C2096" t="s">
        <v>9</v>
      </c>
      <c r="D2096" t="s">
        <v>1555</v>
      </c>
      <c r="E2096" t="s">
        <v>2280</v>
      </c>
      <c r="F2096" t="s">
        <v>4565</v>
      </c>
      <c r="G2096" s="11">
        <v>-187738.41</v>
      </c>
      <c r="H2096" s="11">
        <v>-18373</v>
      </c>
      <c r="I2096" s="11">
        <v>-39651.129999999997</v>
      </c>
      <c r="J2096" s="11">
        <v>-62330.35</v>
      </c>
      <c r="K2096" s="11">
        <v>-85932.88</v>
      </c>
      <c r="L2096" s="11">
        <v>-115382.83</v>
      </c>
      <c r="M2096" s="11">
        <v>-138206.98000000001</v>
      </c>
      <c r="N2096" s="11">
        <v>-156457.69</v>
      </c>
      <c r="O2096" s="11">
        <v>-183857.95</v>
      </c>
      <c r="P2096" s="11">
        <v>-235325.87</v>
      </c>
      <c r="Q2096" s="11">
        <v>-275220.34000000003</v>
      </c>
      <c r="R2096" s="11">
        <v>-294805.14</v>
      </c>
      <c r="S2096" s="11">
        <v>-318696.92</v>
      </c>
      <c r="T2096" s="6">
        <f t="shared" si="55"/>
        <v>-154896.81875000001</v>
      </c>
    </row>
    <row r="2097" spans="2:20" hidden="1" x14ac:dyDescent="0.2">
      <c r="B2097" t="s">
        <v>2279</v>
      </c>
      <c r="C2097" t="s">
        <v>9</v>
      </c>
      <c r="D2097" t="s">
        <v>6</v>
      </c>
      <c r="E2097" t="s">
        <v>2280</v>
      </c>
      <c r="F2097" t="s">
        <v>4566</v>
      </c>
      <c r="G2097" s="11">
        <v>1743827.5899999999</v>
      </c>
      <c r="H2097" s="11">
        <v>136076.18</v>
      </c>
      <c r="I2097" s="11">
        <v>233276.7</v>
      </c>
      <c r="J2097" s="11">
        <v>340996.45</v>
      </c>
      <c r="K2097" s="11">
        <v>459255.07</v>
      </c>
      <c r="L2097" s="11">
        <v>581430.61</v>
      </c>
      <c r="M2097" s="11">
        <v>763611.28</v>
      </c>
      <c r="N2097" s="11">
        <v>980299.03</v>
      </c>
      <c r="O2097" s="11">
        <v>1143511.95</v>
      </c>
      <c r="P2097" s="11">
        <v>1298917.6600000001</v>
      </c>
      <c r="Q2097" s="11">
        <v>1526936.79</v>
      </c>
      <c r="R2097" s="11">
        <v>1673268.24</v>
      </c>
      <c r="S2097" s="11">
        <v>1813149.94</v>
      </c>
      <c r="T2097" s="6">
        <f t="shared" si="55"/>
        <v>909672.39375000016</v>
      </c>
    </row>
    <row r="2098" spans="2:20" hidden="1" x14ac:dyDescent="0.2">
      <c r="B2098" t="s">
        <v>2281</v>
      </c>
      <c r="C2098" t="s">
        <v>1560</v>
      </c>
      <c r="D2098" t="s">
        <v>4</v>
      </c>
      <c r="E2098" t="s">
        <v>2282</v>
      </c>
      <c r="F2098" t="s">
        <v>4567</v>
      </c>
      <c r="G2098" s="11">
        <v>0</v>
      </c>
      <c r="H2098" s="11">
        <v>0</v>
      </c>
      <c r="I2098" s="11">
        <v>0</v>
      </c>
      <c r="J2098" s="11">
        <v>0</v>
      </c>
      <c r="K2098" s="11">
        <v>0</v>
      </c>
      <c r="L2098" s="11">
        <v>0</v>
      </c>
      <c r="M2098" s="11">
        <v>0</v>
      </c>
      <c r="N2098" s="11">
        <v>0</v>
      </c>
      <c r="O2098" s="11">
        <v>0</v>
      </c>
      <c r="P2098" s="11">
        <v>0</v>
      </c>
      <c r="Q2098" s="11">
        <v>0</v>
      </c>
      <c r="R2098" s="11">
        <v>0</v>
      </c>
      <c r="S2098" s="11">
        <v>0</v>
      </c>
      <c r="T2098" s="6">
        <f t="shared" si="55"/>
        <v>0</v>
      </c>
    </row>
    <row r="2099" spans="2:20" hidden="1" x14ac:dyDescent="0.2">
      <c r="B2099" t="s">
        <v>2281</v>
      </c>
      <c r="C2099" t="s">
        <v>1560</v>
      </c>
      <c r="D2099" t="s">
        <v>10</v>
      </c>
      <c r="E2099" t="s">
        <v>2282</v>
      </c>
      <c r="F2099" t="s">
        <v>4568</v>
      </c>
      <c r="G2099" s="11">
        <v>0</v>
      </c>
      <c r="H2099" s="11">
        <v>0</v>
      </c>
      <c r="I2099" s="11">
        <v>0</v>
      </c>
      <c r="J2099" s="11">
        <v>0</v>
      </c>
      <c r="K2099" s="11">
        <v>0</v>
      </c>
      <c r="L2099" s="11">
        <v>0</v>
      </c>
      <c r="M2099" s="11">
        <v>0</v>
      </c>
      <c r="N2099" s="11">
        <v>0</v>
      </c>
      <c r="O2099" s="11">
        <v>0</v>
      </c>
      <c r="P2099" s="11">
        <v>0</v>
      </c>
      <c r="Q2099" s="11">
        <v>0</v>
      </c>
      <c r="R2099" s="11">
        <v>0</v>
      </c>
      <c r="S2099" s="11">
        <v>0</v>
      </c>
      <c r="T2099" s="6">
        <f t="shared" si="55"/>
        <v>0</v>
      </c>
    </row>
    <row r="2100" spans="2:20" hidden="1" x14ac:dyDescent="0.2">
      <c r="B2100" t="s">
        <v>2281</v>
      </c>
      <c r="C2100" t="s">
        <v>9</v>
      </c>
      <c r="D2100" t="s">
        <v>3</v>
      </c>
      <c r="E2100" t="s">
        <v>2282</v>
      </c>
      <c r="F2100" t="s">
        <v>4569</v>
      </c>
      <c r="G2100" s="11">
        <v>0</v>
      </c>
      <c r="H2100" s="11">
        <v>0</v>
      </c>
      <c r="I2100" s="11">
        <v>0</v>
      </c>
      <c r="J2100" s="11">
        <v>0</v>
      </c>
      <c r="K2100" s="11">
        <v>0</v>
      </c>
      <c r="L2100" s="11">
        <v>0</v>
      </c>
      <c r="M2100" s="11">
        <v>0</v>
      </c>
      <c r="N2100" s="11">
        <v>0</v>
      </c>
      <c r="O2100" s="11">
        <v>0</v>
      </c>
      <c r="P2100" s="11">
        <v>0</v>
      </c>
      <c r="Q2100" s="11">
        <v>0</v>
      </c>
      <c r="R2100" s="11">
        <v>0</v>
      </c>
      <c r="S2100" s="11">
        <v>0</v>
      </c>
      <c r="T2100" s="6">
        <f t="shared" ref="T2100:T2163" si="56">(G2100+S2100+SUM(H2100:R2100)*2)/24</f>
        <v>0</v>
      </c>
    </row>
    <row r="2101" spans="2:20" hidden="1" x14ac:dyDescent="0.2">
      <c r="B2101" t="s">
        <v>2281</v>
      </c>
      <c r="C2101" t="s">
        <v>9</v>
      </c>
      <c r="D2101" t="s">
        <v>4</v>
      </c>
      <c r="E2101" t="s">
        <v>2282</v>
      </c>
      <c r="F2101" t="s">
        <v>4570</v>
      </c>
      <c r="G2101" s="11">
        <v>0</v>
      </c>
      <c r="H2101" s="11">
        <v>0</v>
      </c>
      <c r="I2101" s="11">
        <v>0</v>
      </c>
      <c r="J2101" s="11">
        <v>0</v>
      </c>
      <c r="K2101" s="11">
        <v>0</v>
      </c>
      <c r="L2101" s="11">
        <v>0</v>
      </c>
      <c r="M2101" s="11">
        <v>0</v>
      </c>
      <c r="N2101" s="11">
        <v>0</v>
      </c>
      <c r="O2101" s="11">
        <v>0</v>
      </c>
      <c r="P2101" s="11">
        <v>0</v>
      </c>
      <c r="Q2101" s="11">
        <v>0</v>
      </c>
      <c r="R2101" s="11">
        <v>0</v>
      </c>
      <c r="S2101" s="11">
        <v>0</v>
      </c>
      <c r="T2101" s="6">
        <f t="shared" si="56"/>
        <v>0</v>
      </c>
    </row>
    <row r="2102" spans="2:20" hidden="1" x14ac:dyDescent="0.2">
      <c r="B2102" t="s">
        <v>2281</v>
      </c>
      <c r="C2102" t="s">
        <v>9</v>
      </c>
      <c r="D2102" t="s">
        <v>10</v>
      </c>
      <c r="E2102" t="s">
        <v>2282</v>
      </c>
      <c r="F2102" t="s">
        <v>4571</v>
      </c>
      <c r="G2102" s="11">
        <v>0</v>
      </c>
      <c r="H2102" s="11">
        <v>0</v>
      </c>
      <c r="I2102" s="11">
        <v>0</v>
      </c>
      <c r="J2102" s="11">
        <v>0</v>
      </c>
      <c r="K2102" s="11">
        <v>0</v>
      </c>
      <c r="L2102" s="11">
        <v>0</v>
      </c>
      <c r="M2102" s="11">
        <v>0</v>
      </c>
      <c r="N2102" s="11">
        <v>0</v>
      </c>
      <c r="O2102" s="11">
        <v>0</v>
      </c>
      <c r="P2102" s="11">
        <v>0</v>
      </c>
      <c r="Q2102" s="11">
        <v>0</v>
      </c>
      <c r="R2102" s="11">
        <v>0</v>
      </c>
      <c r="S2102" s="11">
        <v>0</v>
      </c>
      <c r="T2102" s="6">
        <f t="shared" si="56"/>
        <v>0</v>
      </c>
    </row>
    <row r="2103" spans="2:20" hidden="1" x14ac:dyDescent="0.2">
      <c r="B2103" t="s">
        <v>2281</v>
      </c>
      <c r="C2103" t="s">
        <v>9</v>
      </c>
      <c r="D2103" t="s">
        <v>11</v>
      </c>
      <c r="E2103" t="s">
        <v>2282</v>
      </c>
      <c r="F2103" t="s">
        <v>4572</v>
      </c>
      <c r="G2103" s="11">
        <v>0</v>
      </c>
      <c r="H2103" s="11">
        <v>0</v>
      </c>
      <c r="I2103" s="11">
        <v>0</v>
      </c>
      <c r="J2103" s="11">
        <v>0</v>
      </c>
      <c r="K2103" s="11">
        <v>0</v>
      </c>
      <c r="L2103" s="11">
        <v>0</v>
      </c>
      <c r="M2103" s="11">
        <v>0</v>
      </c>
      <c r="N2103" s="11">
        <v>0</v>
      </c>
      <c r="O2103" s="11">
        <v>0</v>
      </c>
      <c r="P2103" s="11">
        <v>0</v>
      </c>
      <c r="Q2103" s="11">
        <v>0</v>
      </c>
      <c r="R2103" s="11">
        <v>0</v>
      </c>
      <c r="S2103" s="11">
        <v>0</v>
      </c>
      <c r="T2103" s="6">
        <f t="shared" si="56"/>
        <v>0</v>
      </c>
    </row>
    <row r="2104" spans="2:20" hidden="1" x14ac:dyDescent="0.2">
      <c r="B2104" t="s">
        <v>2281</v>
      </c>
      <c r="C2104" t="s">
        <v>9</v>
      </c>
      <c r="D2104" t="s">
        <v>5</v>
      </c>
      <c r="E2104" t="s">
        <v>2282</v>
      </c>
      <c r="F2104" t="s">
        <v>4573</v>
      </c>
      <c r="G2104" s="11">
        <v>36747.03</v>
      </c>
      <c r="H2104" s="11">
        <v>13533.58</v>
      </c>
      <c r="I2104" s="11">
        <v>13997.56</v>
      </c>
      <c r="J2104" s="11">
        <v>19357.189999999999</v>
      </c>
      <c r="K2104" s="11">
        <v>21938.33</v>
      </c>
      <c r="L2104" s="11">
        <v>25003.08</v>
      </c>
      <c r="M2104" s="11">
        <v>26916.21</v>
      </c>
      <c r="N2104" s="11">
        <v>35702.51</v>
      </c>
      <c r="O2104" s="11">
        <v>49590.590000000004</v>
      </c>
      <c r="P2104" s="11">
        <v>53106.96</v>
      </c>
      <c r="Q2104" s="11">
        <v>53804.1</v>
      </c>
      <c r="R2104" s="11">
        <v>55715.360000000001</v>
      </c>
      <c r="S2104" s="11">
        <v>62163.98</v>
      </c>
      <c r="T2104" s="6">
        <f t="shared" si="56"/>
        <v>34843.414583333331</v>
      </c>
    </row>
    <row r="2105" spans="2:20" hidden="1" x14ac:dyDescent="0.2">
      <c r="B2105" t="s">
        <v>2281</v>
      </c>
      <c r="C2105" t="s">
        <v>9</v>
      </c>
      <c r="D2105" t="s">
        <v>12</v>
      </c>
      <c r="E2105" t="s">
        <v>2282</v>
      </c>
      <c r="F2105" t="s">
        <v>4574</v>
      </c>
      <c r="G2105" s="11">
        <v>254797.08000000002</v>
      </c>
      <c r="H2105" s="11">
        <v>18328.78</v>
      </c>
      <c r="I2105" s="11">
        <v>34060.74</v>
      </c>
      <c r="J2105" s="11">
        <v>41508.81</v>
      </c>
      <c r="K2105" s="11">
        <v>63584.28</v>
      </c>
      <c r="L2105" s="11">
        <v>99226.64</v>
      </c>
      <c r="M2105" s="11">
        <v>142524.43</v>
      </c>
      <c r="N2105" s="11">
        <v>148419.01</v>
      </c>
      <c r="O2105" s="11">
        <v>174763.42</v>
      </c>
      <c r="P2105" s="11">
        <v>181677.24</v>
      </c>
      <c r="Q2105" s="11">
        <v>188951.83000000002</v>
      </c>
      <c r="R2105" s="11">
        <v>196494.97</v>
      </c>
      <c r="S2105" s="11">
        <v>221869.96</v>
      </c>
      <c r="T2105" s="6">
        <f t="shared" si="56"/>
        <v>127322.80583333333</v>
      </c>
    </row>
    <row r="2106" spans="2:20" hidden="1" x14ac:dyDescent="0.2">
      <c r="B2106" t="s">
        <v>2281</v>
      </c>
      <c r="C2106" t="s">
        <v>9</v>
      </c>
      <c r="D2106" t="s">
        <v>1555</v>
      </c>
      <c r="E2106" t="s">
        <v>2282</v>
      </c>
      <c r="F2106" t="s">
        <v>4575</v>
      </c>
      <c r="G2106" s="11">
        <v>0</v>
      </c>
      <c r="H2106" s="11">
        <v>0</v>
      </c>
      <c r="I2106" s="11">
        <v>0</v>
      </c>
      <c r="J2106" s="11">
        <v>0</v>
      </c>
      <c r="K2106" s="11">
        <v>0</v>
      </c>
      <c r="L2106" s="11">
        <v>0</v>
      </c>
      <c r="M2106" s="11">
        <v>0</v>
      </c>
      <c r="N2106" s="11">
        <v>0</v>
      </c>
      <c r="O2106" s="11">
        <v>0</v>
      </c>
      <c r="P2106" s="11">
        <v>0</v>
      </c>
      <c r="Q2106" s="11">
        <v>0</v>
      </c>
      <c r="R2106" s="11">
        <v>0</v>
      </c>
      <c r="S2106" s="11">
        <v>0</v>
      </c>
      <c r="T2106" s="6">
        <f t="shared" si="56"/>
        <v>0</v>
      </c>
    </row>
    <row r="2107" spans="2:20" hidden="1" x14ac:dyDescent="0.2">
      <c r="B2107" t="s">
        <v>2281</v>
      </c>
      <c r="C2107" t="s">
        <v>9</v>
      </c>
      <c r="D2107" t="s">
        <v>6</v>
      </c>
      <c r="E2107" t="s">
        <v>2282</v>
      </c>
      <c r="F2107" t="s">
        <v>4576</v>
      </c>
      <c r="G2107" s="11">
        <v>82731.59</v>
      </c>
      <c r="H2107" s="11">
        <v>9471.880000000001</v>
      </c>
      <c r="I2107" s="11">
        <v>16842.16</v>
      </c>
      <c r="J2107" s="11">
        <v>25769.33</v>
      </c>
      <c r="K2107" s="11">
        <v>32437.040000000001</v>
      </c>
      <c r="L2107" s="11">
        <v>39882.28</v>
      </c>
      <c r="M2107" s="11">
        <v>42541</v>
      </c>
      <c r="N2107" s="11">
        <v>46561.55</v>
      </c>
      <c r="O2107" s="11">
        <v>58411.21</v>
      </c>
      <c r="P2107" s="11">
        <v>60273.41</v>
      </c>
      <c r="Q2107" s="11">
        <v>65223.58</v>
      </c>
      <c r="R2107" s="11">
        <v>72798.63</v>
      </c>
      <c r="S2107" s="11">
        <v>87903.59</v>
      </c>
      <c r="T2107" s="6">
        <f t="shared" si="56"/>
        <v>46294.138333333336</v>
      </c>
    </row>
    <row r="2108" spans="2:20" hidden="1" x14ac:dyDescent="0.2">
      <c r="B2108" t="s">
        <v>2283</v>
      </c>
      <c r="C2108" t="s">
        <v>9</v>
      </c>
      <c r="D2108" t="s">
        <v>4</v>
      </c>
      <c r="E2108" t="s">
        <v>2284</v>
      </c>
      <c r="F2108" t="s">
        <v>4577</v>
      </c>
      <c r="G2108" s="11">
        <v>0</v>
      </c>
      <c r="H2108" s="11">
        <v>0</v>
      </c>
      <c r="I2108" s="11">
        <v>0</v>
      </c>
      <c r="J2108" s="11">
        <v>0</v>
      </c>
      <c r="K2108" s="11">
        <v>0</v>
      </c>
      <c r="L2108" s="11">
        <v>0</v>
      </c>
      <c r="M2108" s="11">
        <v>0</v>
      </c>
      <c r="N2108" s="11">
        <v>0</v>
      </c>
      <c r="O2108" s="11">
        <v>0</v>
      </c>
      <c r="P2108" s="11">
        <v>0</v>
      </c>
      <c r="Q2108" s="11">
        <v>0</v>
      </c>
      <c r="R2108" s="11">
        <v>0</v>
      </c>
      <c r="S2108" s="11">
        <v>0</v>
      </c>
      <c r="T2108" s="6">
        <f t="shared" si="56"/>
        <v>0</v>
      </c>
    </row>
    <row r="2109" spans="2:20" hidden="1" x14ac:dyDescent="0.2">
      <c r="B2109" t="s">
        <v>2283</v>
      </c>
      <c r="C2109" t="s">
        <v>9</v>
      </c>
      <c r="D2109" t="s">
        <v>5</v>
      </c>
      <c r="E2109" t="s">
        <v>2284</v>
      </c>
      <c r="F2109" t="s">
        <v>4578</v>
      </c>
      <c r="G2109" s="11">
        <v>3997.67</v>
      </c>
      <c r="H2109" s="11">
        <v>-1047.82</v>
      </c>
      <c r="I2109" s="11">
        <v>-1302.8900000000001</v>
      </c>
      <c r="J2109" s="11">
        <v>-1302.8900000000001</v>
      </c>
      <c r="K2109" s="11">
        <v>-1302.8900000000001</v>
      </c>
      <c r="L2109" s="11">
        <v>-557.18000000000006</v>
      </c>
      <c r="M2109" s="11">
        <v>-557.18000000000006</v>
      </c>
      <c r="N2109" s="11">
        <v>-268.07</v>
      </c>
      <c r="O2109" s="11">
        <v>20381.53</v>
      </c>
      <c r="P2109" s="11">
        <v>-276.82</v>
      </c>
      <c r="Q2109" s="11">
        <v>-276.82</v>
      </c>
      <c r="R2109" s="11">
        <v>-276.82</v>
      </c>
      <c r="S2109" s="11">
        <v>-276.82</v>
      </c>
      <c r="T2109" s="6">
        <f t="shared" si="56"/>
        <v>1256.0479166666664</v>
      </c>
    </row>
    <row r="2110" spans="2:20" hidden="1" x14ac:dyDescent="0.2">
      <c r="B2110" t="s">
        <v>2283</v>
      </c>
      <c r="C2110" t="s">
        <v>9</v>
      </c>
      <c r="D2110" t="s">
        <v>12</v>
      </c>
      <c r="E2110" t="s">
        <v>2284</v>
      </c>
      <c r="F2110" t="s">
        <v>4579</v>
      </c>
      <c r="G2110" s="11">
        <v>1747.76</v>
      </c>
      <c r="H2110" s="11">
        <v>454.13</v>
      </c>
      <c r="I2110" s="11">
        <v>242.58</v>
      </c>
      <c r="J2110" s="11">
        <v>91.45</v>
      </c>
      <c r="K2110" s="11">
        <v>91.45</v>
      </c>
      <c r="L2110" s="11">
        <v>91.45</v>
      </c>
      <c r="M2110" s="11">
        <v>234.45000000000002</v>
      </c>
      <c r="N2110" s="11">
        <v>505.81</v>
      </c>
      <c r="O2110" s="11">
        <v>701.56000000000006</v>
      </c>
      <c r="P2110" s="11">
        <v>1536.56</v>
      </c>
      <c r="Q2110" s="11">
        <v>1536.56</v>
      </c>
      <c r="R2110" s="11">
        <v>1536.56</v>
      </c>
      <c r="S2110" s="11">
        <v>1709.66</v>
      </c>
      <c r="T2110" s="6">
        <f t="shared" si="56"/>
        <v>729.27250000000004</v>
      </c>
    </row>
    <row r="2111" spans="2:20" hidden="1" x14ac:dyDescent="0.2">
      <c r="B2111" t="s">
        <v>2283</v>
      </c>
      <c r="C2111" t="s">
        <v>9</v>
      </c>
      <c r="D2111" t="s">
        <v>6</v>
      </c>
      <c r="E2111" t="s">
        <v>2284</v>
      </c>
      <c r="F2111" t="s">
        <v>4580</v>
      </c>
      <c r="G2111" s="11">
        <v>4226.57</v>
      </c>
      <c r="H2111" s="11">
        <v>22.5</v>
      </c>
      <c r="I2111" s="11">
        <v>45</v>
      </c>
      <c r="J2111" s="11">
        <v>67.5</v>
      </c>
      <c r="K2111" s="11">
        <v>90</v>
      </c>
      <c r="L2111" s="11">
        <v>112.5</v>
      </c>
      <c r="M2111" s="11">
        <v>135</v>
      </c>
      <c r="N2111" s="11">
        <v>818.76</v>
      </c>
      <c r="O2111" s="11">
        <v>766.21</v>
      </c>
      <c r="P2111" s="11">
        <v>1330.78</v>
      </c>
      <c r="Q2111" s="11">
        <v>1533.6000000000001</v>
      </c>
      <c r="R2111" s="11">
        <v>1598.71</v>
      </c>
      <c r="S2111" s="11">
        <v>1901.88</v>
      </c>
      <c r="T2111" s="6">
        <f t="shared" si="56"/>
        <v>798.73208333333332</v>
      </c>
    </row>
    <row r="2112" spans="2:20" hidden="1" x14ac:dyDescent="0.2">
      <c r="B2112" t="s">
        <v>2285</v>
      </c>
      <c r="C2112" t="s">
        <v>1560</v>
      </c>
      <c r="D2112" t="s">
        <v>4</v>
      </c>
      <c r="E2112" t="s">
        <v>2286</v>
      </c>
      <c r="F2112" t="s">
        <v>4581</v>
      </c>
      <c r="G2112" s="11">
        <v>0</v>
      </c>
      <c r="H2112" s="11">
        <v>0</v>
      </c>
      <c r="I2112" s="11">
        <v>0</v>
      </c>
      <c r="J2112" s="11">
        <v>0</v>
      </c>
      <c r="K2112" s="11">
        <v>0</v>
      </c>
      <c r="L2112" s="11">
        <v>0</v>
      </c>
      <c r="M2112" s="11">
        <v>0</v>
      </c>
      <c r="N2112" s="11">
        <v>0</v>
      </c>
      <c r="O2112" s="11">
        <v>0</v>
      </c>
      <c r="P2112" s="11">
        <v>0</v>
      </c>
      <c r="Q2112" s="11">
        <v>68.790000000000006</v>
      </c>
      <c r="R2112" s="11">
        <v>68.790000000000006</v>
      </c>
      <c r="S2112" s="11">
        <v>68.790000000000006</v>
      </c>
      <c r="T2112" s="6">
        <f t="shared" si="56"/>
        <v>14.331250000000002</v>
      </c>
    </row>
    <row r="2113" spans="2:20" hidden="1" x14ac:dyDescent="0.2">
      <c r="B2113" t="s">
        <v>2285</v>
      </c>
      <c r="C2113" t="s">
        <v>1560</v>
      </c>
      <c r="D2113" t="s">
        <v>10</v>
      </c>
      <c r="E2113" t="s">
        <v>2286</v>
      </c>
      <c r="F2113" t="s">
        <v>4582</v>
      </c>
      <c r="G2113" s="11">
        <v>0</v>
      </c>
      <c r="H2113" s="11">
        <v>0</v>
      </c>
      <c r="I2113" s="11">
        <v>0</v>
      </c>
      <c r="J2113" s="11">
        <v>0</v>
      </c>
      <c r="K2113" s="11">
        <v>0</v>
      </c>
      <c r="L2113" s="11">
        <v>0</v>
      </c>
      <c r="M2113" s="11">
        <v>0</v>
      </c>
      <c r="N2113" s="11">
        <v>0</v>
      </c>
      <c r="O2113" s="11">
        <v>0</v>
      </c>
      <c r="P2113" s="11">
        <v>0</v>
      </c>
      <c r="Q2113" s="11">
        <v>29.04</v>
      </c>
      <c r="R2113" s="11">
        <v>29.04</v>
      </c>
      <c r="S2113" s="11">
        <v>29.04</v>
      </c>
      <c r="T2113" s="6">
        <f t="shared" si="56"/>
        <v>6.05</v>
      </c>
    </row>
    <row r="2114" spans="2:20" hidden="1" x14ac:dyDescent="0.2">
      <c r="B2114" t="s">
        <v>2285</v>
      </c>
      <c r="C2114" t="s">
        <v>9</v>
      </c>
      <c r="D2114" t="s">
        <v>3</v>
      </c>
      <c r="E2114" t="s">
        <v>2286</v>
      </c>
      <c r="F2114" t="s">
        <v>4583</v>
      </c>
      <c r="G2114" s="11">
        <v>0</v>
      </c>
      <c r="H2114" s="11">
        <v>0</v>
      </c>
      <c r="I2114" s="11">
        <v>0</v>
      </c>
      <c r="J2114" s="11">
        <v>0</v>
      </c>
      <c r="K2114" s="11">
        <v>0</v>
      </c>
      <c r="L2114" s="11">
        <v>0</v>
      </c>
      <c r="M2114" s="11">
        <v>0</v>
      </c>
      <c r="N2114" s="11">
        <v>0</v>
      </c>
      <c r="O2114" s="11">
        <v>0</v>
      </c>
      <c r="P2114" s="11">
        <v>0</v>
      </c>
      <c r="Q2114" s="11">
        <v>97.83</v>
      </c>
      <c r="R2114" s="11">
        <v>97.83</v>
      </c>
      <c r="S2114" s="11">
        <v>97.83</v>
      </c>
      <c r="T2114" s="6">
        <f t="shared" si="56"/>
        <v>20.381249999999998</v>
      </c>
    </row>
    <row r="2115" spans="2:20" hidden="1" x14ac:dyDescent="0.2">
      <c r="B2115" t="s">
        <v>2285</v>
      </c>
      <c r="C2115" t="s">
        <v>9</v>
      </c>
      <c r="D2115" t="s">
        <v>4</v>
      </c>
      <c r="E2115" t="s">
        <v>2286</v>
      </c>
      <c r="F2115" t="s">
        <v>4584</v>
      </c>
      <c r="G2115" s="11">
        <v>0</v>
      </c>
      <c r="H2115" s="11">
        <v>0</v>
      </c>
      <c r="I2115" s="11">
        <v>0</v>
      </c>
      <c r="J2115" s="11">
        <v>0</v>
      </c>
      <c r="K2115" s="11">
        <v>0</v>
      </c>
      <c r="L2115" s="11">
        <v>0</v>
      </c>
      <c r="M2115" s="11">
        <v>0</v>
      </c>
      <c r="N2115" s="11">
        <v>0</v>
      </c>
      <c r="O2115" s="11">
        <v>0</v>
      </c>
      <c r="P2115" s="11">
        <v>0</v>
      </c>
      <c r="Q2115" s="11">
        <v>0</v>
      </c>
      <c r="R2115" s="11">
        <v>0</v>
      </c>
      <c r="S2115" s="11">
        <v>0</v>
      </c>
      <c r="T2115" s="6">
        <f t="shared" si="56"/>
        <v>0</v>
      </c>
    </row>
    <row r="2116" spans="2:20" hidden="1" x14ac:dyDescent="0.2">
      <c r="B2116" t="s">
        <v>2285</v>
      </c>
      <c r="C2116" t="s">
        <v>9</v>
      </c>
      <c r="D2116" t="s">
        <v>10</v>
      </c>
      <c r="E2116" t="s">
        <v>2286</v>
      </c>
      <c r="F2116" t="s">
        <v>4585</v>
      </c>
      <c r="G2116" s="11">
        <v>0</v>
      </c>
      <c r="H2116" s="11">
        <v>0</v>
      </c>
      <c r="I2116" s="11">
        <v>0</v>
      </c>
      <c r="J2116" s="11">
        <v>0</v>
      </c>
      <c r="K2116" s="11">
        <v>0</v>
      </c>
      <c r="L2116" s="11">
        <v>0</v>
      </c>
      <c r="M2116" s="11">
        <v>0</v>
      </c>
      <c r="N2116" s="11">
        <v>0</v>
      </c>
      <c r="O2116" s="11">
        <v>0</v>
      </c>
      <c r="P2116" s="11">
        <v>0</v>
      </c>
      <c r="Q2116" s="11">
        <v>0</v>
      </c>
      <c r="R2116" s="11">
        <v>0</v>
      </c>
      <c r="S2116" s="11">
        <v>0</v>
      </c>
      <c r="T2116" s="6">
        <f t="shared" si="56"/>
        <v>0</v>
      </c>
    </row>
    <row r="2117" spans="2:20" hidden="1" x14ac:dyDescent="0.2">
      <c r="B2117" t="s">
        <v>2285</v>
      </c>
      <c r="C2117" t="s">
        <v>9</v>
      </c>
      <c r="D2117" t="s">
        <v>11</v>
      </c>
      <c r="E2117" t="s">
        <v>2286</v>
      </c>
      <c r="F2117" t="s">
        <v>4586</v>
      </c>
      <c r="G2117" s="11">
        <v>0</v>
      </c>
      <c r="H2117" s="11">
        <v>0</v>
      </c>
      <c r="I2117" s="11">
        <v>0</v>
      </c>
      <c r="J2117" s="11">
        <v>0</v>
      </c>
      <c r="K2117" s="11">
        <v>0</v>
      </c>
      <c r="L2117" s="11">
        <v>0</v>
      </c>
      <c r="M2117" s="11">
        <v>0</v>
      </c>
      <c r="N2117" s="11">
        <v>0</v>
      </c>
      <c r="O2117" s="11">
        <v>0</v>
      </c>
      <c r="P2117" s="11">
        <v>0</v>
      </c>
      <c r="Q2117" s="11">
        <v>0</v>
      </c>
      <c r="R2117" s="11">
        <v>0</v>
      </c>
      <c r="S2117" s="11">
        <v>0</v>
      </c>
      <c r="T2117" s="6">
        <f t="shared" si="56"/>
        <v>0</v>
      </c>
    </row>
    <row r="2118" spans="2:20" hidden="1" x14ac:dyDescent="0.2">
      <c r="B2118" t="s">
        <v>2285</v>
      </c>
      <c r="C2118" t="s">
        <v>9</v>
      </c>
      <c r="D2118" t="s">
        <v>5</v>
      </c>
      <c r="E2118" t="s">
        <v>2286</v>
      </c>
      <c r="F2118" t="s">
        <v>4587</v>
      </c>
      <c r="G2118" s="11">
        <v>101186.33</v>
      </c>
      <c r="H2118" s="11">
        <v>62489.380000000005</v>
      </c>
      <c r="I2118" s="11">
        <v>19306.32</v>
      </c>
      <c r="J2118" s="11">
        <v>28465.690000000002</v>
      </c>
      <c r="K2118" s="11">
        <v>39558.14</v>
      </c>
      <c r="L2118" s="11">
        <v>45207.8</v>
      </c>
      <c r="M2118" s="11">
        <v>48640.53</v>
      </c>
      <c r="N2118" s="11">
        <v>55778.559999999998</v>
      </c>
      <c r="O2118" s="11">
        <v>65831.100000000006</v>
      </c>
      <c r="P2118" s="11">
        <v>74875.75</v>
      </c>
      <c r="Q2118" s="11">
        <v>84831.52</v>
      </c>
      <c r="R2118" s="11">
        <v>93272.73</v>
      </c>
      <c r="S2118" s="11">
        <v>103188.75</v>
      </c>
      <c r="T2118" s="6">
        <f t="shared" si="56"/>
        <v>60037.08833333334</v>
      </c>
    </row>
    <row r="2119" spans="2:20" hidden="1" x14ac:dyDescent="0.2">
      <c r="B2119" t="s">
        <v>2285</v>
      </c>
      <c r="C2119" t="s">
        <v>9</v>
      </c>
      <c r="D2119" t="s">
        <v>12</v>
      </c>
      <c r="E2119" t="s">
        <v>2286</v>
      </c>
      <c r="F2119" t="s">
        <v>4588</v>
      </c>
      <c r="G2119" s="11">
        <v>16197.470000000001</v>
      </c>
      <c r="H2119" s="11">
        <v>-24.51</v>
      </c>
      <c r="I2119" s="11">
        <v>77.19</v>
      </c>
      <c r="J2119" s="11">
        <v>77.19</v>
      </c>
      <c r="K2119" s="11">
        <v>520.18000000000006</v>
      </c>
      <c r="L2119" s="11">
        <v>535.58000000000004</v>
      </c>
      <c r="M2119" s="11">
        <v>778.24</v>
      </c>
      <c r="N2119" s="11">
        <v>982.44</v>
      </c>
      <c r="O2119" s="11">
        <v>1588.3700000000001</v>
      </c>
      <c r="P2119" s="11">
        <v>3197.5</v>
      </c>
      <c r="Q2119" s="11">
        <v>4920.87</v>
      </c>
      <c r="R2119" s="11">
        <v>5112.16</v>
      </c>
      <c r="S2119" s="11">
        <v>5160.33</v>
      </c>
      <c r="T2119" s="6">
        <f t="shared" si="56"/>
        <v>2370.3425000000002</v>
      </c>
    </row>
    <row r="2120" spans="2:20" hidden="1" x14ac:dyDescent="0.2">
      <c r="B2120" t="s">
        <v>2285</v>
      </c>
      <c r="C2120" t="s">
        <v>9</v>
      </c>
      <c r="D2120" t="s">
        <v>1555</v>
      </c>
      <c r="E2120" t="s">
        <v>2286</v>
      </c>
      <c r="F2120" t="s">
        <v>4589</v>
      </c>
      <c r="G2120" s="11">
        <v>0</v>
      </c>
      <c r="H2120" s="11">
        <v>0</v>
      </c>
      <c r="I2120" s="11">
        <v>0</v>
      </c>
      <c r="J2120" s="11">
        <v>0</v>
      </c>
      <c r="K2120" s="11">
        <v>0</v>
      </c>
      <c r="L2120" s="11">
        <v>0</v>
      </c>
      <c r="M2120" s="11">
        <v>0</v>
      </c>
      <c r="N2120" s="11">
        <v>0</v>
      </c>
      <c r="O2120" s="11">
        <v>0</v>
      </c>
      <c r="P2120" s="11">
        <v>0</v>
      </c>
      <c r="Q2120" s="11">
        <v>-97.83</v>
      </c>
      <c r="R2120" s="11">
        <v>-97.83</v>
      </c>
      <c r="S2120" s="11">
        <v>-97.83</v>
      </c>
      <c r="T2120" s="6">
        <f t="shared" si="56"/>
        <v>-20.381249999999998</v>
      </c>
    </row>
    <row r="2121" spans="2:20" hidden="1" x14ac:dyDescent="0.2">
      <c r="B2121" t="s">
        <v>2285</v>
      </c>
      <c r="C2121" t="s">
        <v>9</v>
      </c>
      <c r="D2121" t="s">
        <v>6</v>
      </c>
      <c r="E2121" t="s">
        <v>2286</v>
      </c>
      <c r="F2121" t="s">
        <v>4590</v>
      </c>
      <c r="G2121" s="11">
        <v>72054.400000000009</v>
      </c>
      <c r="H2121" s="11">
        <v>35849.14</v>
      </c>
      <c r="I2121" s="11">
        <v>21093.09</v>
      </c>
      <c r="J2121" s="11">
        <v>26487.87</v>
      </c>
      <c r="K2121" s="11">
        <v>28558.15</v>
      </c>
      <c r="L2121" s="11">
        <v>37600.94</v>
      </c>
      <c r="M2121" s="11">
        <v>40619.26</v>
      </c>
      <c r="N2121" s="11">
        <v>43864.21</v>
      </c>
      <c r="O2121" s="11">
        <v>50710.23</v>
      </c>
      <c r="P2121" s="11">
        <v>53422.54</v>
      </c>
      <c r="Q2121" s="11">
        <v>59967.880000000005</v>
      </c>
      <c r="R2121" s="11">
        <v>65182.07</v>
      </c>
      <c r="S2121" s="11">
        <v>85957.59</v>
      </c>
      <c r="T2121" s="6">
        <f t="shared" si="56"/>
        <v>45196.78125</v>
      </c>
    </row>
    <row r="2122" spans="2:20" hidden="1" x14ac:dyDescent="0.2">
      <c r="B2122" t="s">
        <v>2287</v>
      </c>
      <c r="C2122" t="s">
        <v>9</v>
      </c>
      <c r="D2122" t="s">
        <v>4</v>
      </c>
      <c r="E2122" t="s">
        <v>2288</v>
      </c>
      <c r="F2122" t="s">
        <v>4591</v>
      </c>
      <c r="G2122" s="11">
        <v>0</v>
      </c>
      <c r="H2122" s="11">
        <v>0</v>
      </c>
      <c r="I2122" s="11">
        <v>0</v>
      </c>
      <c r="J2122" s="11">
        <v>0</v>
      </c>
      <c r="K2122" s="11">
        <v>0</v>
      </c>
      <c r="L2122" s="11">
        <v>0</v>
      </c>
      <c r="M2122" s="11">
        <v>0</v>
      </c>
      <c r="N2122" s="11">
        <v>0</v>
      </c>
      <c r="O2122" s="11">
        <v>0</v>
      </c>
      <c r="P2122" s="11">
        <v>0</v>
      </c>
      <c r="Q2122" s="11">
        <v>0</v>
      </c>
      <c r="R2122" s="11">
        <v>0</v>
      </c>
      <c r="S2122" s="11">
        <v>0</v>
      </c>
      <c r="T2122" s="6">
        <f t="shared" si="56"/>
        <v>0</v>
      </c>
    </row>
    <row r="2123" spans="2:20" hidden="1" x14ac:dyDescent="0.2">
      <c r="B2123" t="s">
        <v>2287</v>
      </c>
      <c r="C2123" t="s">
        <v>9</v>
      </c>
      <c r="D2123" t="s">
        <v>10</v>
      </c>
      <c r="E2123" t="s">
        <v>2288</v>
      </c>
      <c r="F2123" t="s">
        <v>4592</v>
      </c>
      <c r="G2123" s="11">
        <v>0</v>
      </c>
      <c r="H2123" s="11">
        <v>0</v>
      </c>
      <c r="I2123" s="11">
        <v>0</v>
      </c>
      <c r="J2123" s="11">
        <v>0</v>
      </c>
      <c r="K2123" s="11">
        <v>0</v>
      </c>
      <c r="L2123" s="11">
        <v>0</v>
      </c>
      <c r="M2123" s="11">
        <v>0</v>
      </c>
      <c r="N2123" s="11">
        <v>0</v>
      </c>
      <c r="O2123" s="11">
        <v>0</v>
      </c>
      <c r="P2123" s="11">
        <v>0</v>
      </c>
      <c r="Q2123" s="11">
        <v>0</v>
      </c>
      <c r="R2123" s="11">
        <v>0</v>
      </c>
      <c r="S2123" s="11">
        <v>0</v>
      </c>
      <c r="T2123" s="6">
        <f t="shared" si="56"/>
        <v>0</v>
      </c>
    </row>
    <row r="2124" spans="2:20" hidden="1" x14ac:dyDescent="0.2">
      <c r="B2124" t="s">
        <v>2287</v>
      </c>
      <c r="C2124" t="s">
        <v>9</v>
      </c>
      <c r="D2124" t="s">
        <v>11</v>
      </c>
      <c r="E2124" t="s">
        <v>2288</v>
      </c>
      <c r="F2124" t="s">
        <v>4593</v>
      </c>
      <c r="G2124" s="11">
        <v>0</v>
      </c>
      <c r="H2124" s="11">
        <v>0</v>
      </c>
      <c r="I2124" s="11">
        <v>0</v>
      </c>
      <c r="J2124" s="11">
        <v>0</v>
      </c>
      <c r="K2124" s="11">
        <v>0</v>
      </c>
      <c r="L2124" s="11">
        <v>0</v>
      </c>
      <c r="M2124" s="11">
        <v>0</v>
      </c>
      <c r="N2124" s="11">
        <v>0</v>
      </c>
      <c r="O2124" s="11">
        <v>0</v>
      </c>
      <c r="P2124" s="11">
        <v>0</v>
      </c>
      <c r="Q2124" s="11">
        <v>0</v>
      </c>
      <c r="R2124" s="11">
        <v>0</v>
      </c>
      <c r="S2124" s="11">
        <v>0</v>
      </c>
      <c r="T2124" s="6">
        <f t="shared" si="56"/>
        <v>0</v>
      </c>
    </row>
    <row r="2125" spans="2:20" hidden="1" x14ac:dyDescent="0.2">
      <c r="B2125" t="s">
        <v>2287</v>
      </c>
      <c r="C2125" t="s">
        <v>9</v>
      </c>
      <c r="D2125" t="s">
        <v>5</v>
      </c>
      <c r="E2125" t="s">
        <v>2288</v>
      </c>
      <c r="F2125" t="s">
        <v>4594</v>
      </c>
      <c r="G2125" s="11">
        <v>81579.86</v>
      </c>
      <c r="H2125" s="11">
        <v>1674.77</v>
      </c>
      <c r="I2125" s="11">
        <v>18044.77</v>
      </c>
      <c r="J2125" s="11">
        <v>25706.670000000002</v>
      </c>
      <c r="K2125" s="11">
        <v>38123.61</v>
      </c>
      <c r="L2125" s="11">
        <v>49390.86</v>
      </c>
      <c r="M2125" s="11">
        <v>59510.31</v>
      </c>
      <c r="N2125" s="11">
        <v>75455.5</v>
      </c>
      <c r="O2125" s="11">
        <v>94444.09</v>
      </c>
      <c r="P2125" s="11">
        <v>86340.800000000003</v>
      </c>
      <c r="Q2125" s="11">
        <v>105774.86</v>
      </c>
      <c r="R2125" s="11">
        <v>119115.45</v>
      </c>
      <c r="S2125" s="11">
        <v>132227.72</v>
      </c>
      <c r="T2125" s="6">
        <f t="shared" si="56"/>
        <v>65040.456666666665</v>
      </c>
    </row>
    <row r="2126" spans="2:20" hidden="1" x14ac:dyDescent="0.2">
      <c r="B2126" t="s">
        <v>2287</v>
      </c>
      <c r="C2126" t="s">
        <v>9</v>
      </c>
      <c r="D2126" t="s">
        <v>12</v>
      </c>
      <c r="E2126" t="s">
        <v>2288</v>
      </c>
      <c r="F2126" t="s">
        <v>4595</v>
      </c>
      <c r="G2126" s="11">
        <v>122128.6</v>
      </c>
      <c r="H2126" s="11">
        <v>-1818.15</v>
      </c>
      <c r="I2126" s="11">
        <v>3542.4300000000003</v>
      </c>
      <c r="J2126" s="11">
        <v>23919.73</v>
      </c>
      <c r="K2126" s="11">
        <v>51810.11</v>
      </c>
      <c r="L2126" s="11">
        <v>87190.900000000009</v>
      </c>
      <c r="M2126" s="11">
        <v>101469.44</v>
      </c>
      <c r="N2126" s="11">
        <v>131860.33000000002</v>
      </c>
      <c r="O2126" s="11">
        <v>148192.51</v>
      </c>
      <c r="P2126" s="11">
        <v>291910.22000000003</v>
      </c>
      <c r="Q2126" s="11">
        <v>430646.42</v>
      </c>
      <c r="R2126" s="11">
        <v>697195.92</v>
      </c>
      <c r="S2126" s="11">
        <v>966996.68</v>
      </c>
      <c r="T2126" s="6">
        <f t="shared" si="56"/>
        <v>209206.875</v>
      </c>
    </row>
    <row r="2127" spans="2:20" hidden="1" x14ac:dyDescent="0.2">
      <c r="B2127" t="s">
        <v>2287</v>
      </c>
      <c r="C2127" t="s">
        <v>9</v>
      </c>
      <c r="D2127" t="s">
        <v>6</v>
      </c>
      <c r="E2127" t="s">
        <v>2288</v>
      </c>
      <c r="F2127" t="s">
        <v>4596</v>
      </c>
      <c r="G2127" s="11">
        <v>758438.11</v>
      </c>
      <c r="H2127" s="11">
        <v>12305.65</v>
      </c>
      <c r="I2127" s="11">
        <v>44688.090000000004</v>
      </c>
      <c r="J2127" s="11">
        <v>78204.44</v>
      </c>
      <c r="K2127" s="11">
        <v>135623.67999999999</v>
      </c>
      <c r="L2127" s="11">
        <v>238950.62</v>
      </c>
      <c r="M2127" s="11">
        <v>308051.65000000002</v>
      </c>
      <c r="N2127" s="11">
        <v>436093.49</v>
      </c>
      <c r="O2127" s="11">
        <v>405607.84</v>
      </c>
      <c r="P2127" s="11">
        <v>469771.10000000003</v>
      </c>
      <c r="Q2127" s="11">
        <v>451062.60000000003</v>
      </c>
      <c r="R2127" s="11">
        <v>475530.14</v>
      </c>
      <c r="S2127" s="11">
        <v>522501.99</v>
      </c>
      <c r="T2127" s="6">
        <f t="shared" si="56"/>
        <v>308029.94583333336</v>
      </c>
    </row>
    <row r="2128" spans="2:20" hidden="1" x14ac:dyDescent="0.2">
      <c r="B2128" t="s">
        <v>2289</v>
      </c>
      <c r="C2128" t="s">
        <v>1560</v>
      </c>
      <c r="D2128" t="s">
        <v>4</v>
      </c>
      <c r="E2128" t="s">
        <v>2290</v>
      </c>
      <c r="F2128" t="s">
        <v>4597</v>
      </c>
      <c r="G2128" s="11">
        <v>83768.350000000006</v>
      </c>
      <c r="H2128" s="11">
        <v>5701.38</v>
      </c>
      <c r="I2128" s="11">
        <v>9560.5500000000011</v>
      </c>
      <c r="J2128" s="11">
        <v>16138.77</v>
      </c>
      <c r="K2128" s="11">
        <v>22761.99</v>
      </c>
      <c r="L2128" s="11">
        <v>29461.61</v>
      </c>
      <c r="M2128" s="11">
        <v>33132.69</v>
      </c>
      <c r="N2128" s="11">
        <v>39716.31</v>
      </c>
      <c r="O2128" s="11">
        <v>43249.56</v>
      </c>
      <c r="P2128" s="11">
        <v>49640.39</v>
      </c>
      <c r="Q2128" s="11">
        <v>56121.85</v>
      </c>
      <c r="R2128" s="11">
        <v>62158.36</v>
      </c>
      <c r="S2128" s="11">
        <v>67827.62</v>
      </c>
      <c r="T2128" s="6">
        <f t="shared" si="56"/>
        <v>36953.453749999993</v>
      </c>
    </row>
    <row r="2129" spans="2:20" hidden="1" x14ac:dyDescent="0.2">
      <c r="B2129" t="s">
        <v>2289</v>
      </c>
      <c r="C2129" t="s">
        <v>1560</v>
      </c>
      <c r="D2129" t="s">
        <v>10</v>
      </c>
      <c r="E2129" t="s">
        <v>2290</v>
      </c>
      <c r="F2129" t="s">
        <v>4598</v>
      </c>
      <c r="G2129" s="11">
        <v>33667.74</v>
      </c>
      <c r="H2129" s="11">
        <v>2406.39</v>
      </c>
      <c r="I2129" s="11">
        <v>4035.23</v>
      </c>
      <c r="J2129" s="11">
        <v>6811.7</v>
      </c>
      <c r="K2129" s="11">
        <v>9607.16</v>
      </c>
      <c r="L2129" s="11">
        <v>12434.87</v>
      </c>
      <c r="M2129" s="11">
        <v>13984.33</v>
      </c>
      <c r="N2129" s="11">
        <v>16763.080000000002</v>
      </c>
      <c r="O2129" s="11">
        <v>18254.36</v>
      </c>
      <c r="P2129" s="11">
        <v>20951.740000000002</v>
      </c>
      <c r="Q2129" s="11">
        <v>23687.37</v>
      </c>
      <c r="R2129" s="11">
        <v>26235.200000000001</v>
      </c>
      <c r="S2129" s="11">
        <v>28628.03</v>
      </c>
      <c r="T2129" s="6">
        <f t="shared" si="56"/>
        <v>15526.609583333337</v>
      </c>
    </row>
    <row r="2130" spans="2:20" hidden="1" x14ac:dyDescent="0.2">
      <c r="B2130" t="s">
        <v>2289</v>
      </c>
      <c r="C2130" t="s">
        <v>9</v>
      </c>
      <c r="D2130" t="s">
        <v>3</v>
      </c>
      <c r="E2130" t="s">
        <v>2290</v>
      </c>
      <c r="F2130" t="s">
        <v>4599</v>
      </c>
      <c r="G2130" s="11">
        <v>117436.09</v>
      </c>
      <c r="H2130" s="11">
        <v>8107.77</v>
      </c>
      <c r="I2130" s="11">
        <v>13595.78</v>
      </c>
      <c r="J2130" s="11">
        <v>22950.47</v>
      </c>
      <c r="K2130" s="11">
        <v>32369.15</v>
      </c>
      <c r="L2130" s="11">
        <v>41896.480000000003</v>
      </c>
      <c r="M2130" s="11">
        <v>47117.020000000004</v>
      </c>
      <c r="N2130" s="11">
        <v>56479.39</v>
      </c>
      <c r="O2130" s="11">
        <v>61503.92</v>
      </c>
      <c r="P2130" s="11">
        <v>70592.13</v>
      </c>
      <c r="Q2130" s="11">
        <v>79809.22</v>
      </c>
      <c r="R2130" s="11">
        <v>88393.56</v>
      </c>
      <c r="S2130" s="11">
        <v>96455.650000000009</v>
      </c>
      <c r="T2130" s="6">
        <f t="shared" si="56"/>
        <v>52480.063333333332</v>
      </c>
    </row>
    <row r="2131" spans="2:20" hidden="1" x14ac:dyDescent="0.2">
      <c r="B2131" t="s">
        <v>2289</v>
      </c>
      <c r="C2131" t="s">
        <v>9</v>
      </c>
      <c r="D2131" t="s">
        <v>4</v>
      </c>
      <c r="E2131" t="s">
        <v>2290</v>
      </c>
      <c r="F2131" t="s">
        <v>4600</v>
      </c>
      <c r="G2131" s="11">
        <v>0</v>
      </c>
      <c r="H2131" s="11">
        <v>0</v>
      </c>
      <c r="I2131" s="11">
        <v>0</v>
      </c>
      <c r="J2131" s="11">
        <v>0</v>
      </c>
      <c r="K2131" s="11">
        <v>0</v>
      </c>
      <c r="L2131" s="11">
        <v>0</v>
      </c>
      <c r="M2131" s="11">
        <v>0</v>
      </c>
      <c r="N2131" s="11">
        <v>0</v>
      </c>
      <c r="O2131" s="11">
        <v>0</v>
      </c>
      <c r="P2131" s="11">
        <v>0</v>
      </c>
      <c r="Q2131" s="11">
        <v>0</v>
      </c>
      <c r="R2131" s="11">
        <v>0</v>
      </c>
      <c r="S2131" s="11">
        <v>0</v>
      </c>
      <c r="T2131" s="6">
        <f t="shared" si="56"/>
        <v>0</v>
      </c>
    </row>
    <row r="2132" spans="2:20" hidden="1" x14ac:dyDescent="0.2">
      <c r="B2132" t="s">
        <v>2289</v>
      </c>
      <c r="C2132" t="s">
        <v>9</v>
      </c>
      <c r="D2132" t="s">
        <v>10</v>
      </c>
      <c r="E2132" t="s">
        <v>2290</v>
      </c>
      <c r="F2132" t="s">
        <v>4601</v>
      </c>
      <c r="G2132" s="11">
        <v>0</v>
      </c>
      <c r="H2132" s="11">
        <v>0</v>
      </c>
      <c r="I2132" s="11">
        <v>0</v>
      </c>
      <c r="J2132" s="11">
        <v>0</v>
      </c>
      <c r="K2132" s="11">
        <v>0</v>
      </c>
      <c r="L2132" s="11">
        <v>0</v>
      </c>
      <c r="M2132" s="11">
        <v>0</v>
      </c>
      <c r="N2132" s="11">
        <v>0</v>
      </c>
      <c r="O2132" s="11">
        <v>0</v>
      </c>
      <c r="P2132" s="11">
        <v>0</v>
      </c>
      <c r="Q2132" s="11">
        <v>0</v>
      </c>
      <c r="R2132" s="11">
        <v>0</v>
      </c>
      <c r="S2132" s="11">
        <v>0</v>
      </c>
      <c r="T2132" s="6">
        <f t="shared" si="56"/>
        <v>0</v>
      </c>
    </row>
    <row r="2133" spans="2:20" hidden="1" x14ac:dyDescent="0.2">
      <c r="B2133" t="s">
        <v>2289</v>
      </c>
      <c r="C2133" t="s">
        <v>9</v>
      </c>
      <c r="D2133" t="s">
        <v>11</v>
      </c>
      <c r="E2133" t="s">
        <v>2290</v>
      </c>
      <c r="F2133" t="s">
        <v>4602</v>
      </c>
      <c r="G2133" s="11">
        <v>0</v>
      </c>
      <c r="H2133" s="11">
        <v>0</v>
      </c>
      <c r="I2133" s="11">
        <v>0</v>
      </c>
      <c r="J2133" s="11">
        <v>0</v>
      </c>
      <c r="K2133" s="11">
        <v>0</v>
      </c>
      <c r="L2133" s="11">
        <v>0</v>
      </c>
      <c r="M2133" s="11">
        <v>0</v>
      </c>
      <c r="N2133" s="11">
        <v>0</v>
      </c>
      <c r="O2133" s="11">
        <v>0</v>
      </c>
      <c r="P2133" s="11">
        <v>0</v>
      </c>
      <c r="Q2133" s="11">
        <v>0</v>
      </c>
      <c r="R2133" s="11">
        <v>0</v>
      </c>
      <c r="S2133" s="11">
        <v>0</v>
      </c>
      <c r="T2133" s="6">
        <f t="shared" si="56"/>
        <v>0</v>
      </c>
    </row>
    <row r="2134" spans="2:20" hidden="1" x14ac:dyDescent="0.2">
      <c r="B2134" t="s">
        <v>2289</v>
      </c>
      <c r="C2134" t="s">
        <v>9</v>
      </c>
      <c r="D2134" t="s">
        <v>5</v>
      </c>
      <c r="E2134" t="s">
        <v>2290</v>
      </c>
      <c r="F2134" t="s">
        <v>4603</v>
      </c>
      <c r="G2134" s="11">
        <v>566918.48</v>
      </c>
      <c r="H2134" s="11">
        <v>55119.040000000001</v>
      </c>
      <c r="I2134" s="11">
        <v>105006.47</v>
      </c>
      <c r="J2134" s="11">
        <v>151470.51</v>
      </c>
      <c r="K2134" s="11">
        <v>206300.37</v>
      </c>
      <c r="L2134" s="11">
        <v>259437.31</v>
      </c>
      <c r="M2134" s="11">
        <v>303376.43</v>
      </c>
      <c r="N2134" s="11">
        <v>349989.16000000003</v>
      </c>
      <c r="O2134" s="11">
        <v>415261.81</v>
      </c>
      <c r="P2134" s="11">
        <v>470682.06</v>
      </c>
      <c r="Q2134" s="11">
        <v>552548.12</v>
      </c>
      <c r="R2134" s="11">
        <v>617968.29</v>
      </c>
      <c r="S2134" s="11">
        <v>701954.61</v>
      </c>
      <c r="T2134" s="6">
        <f t="shared" si="56"/>
        <v>343466.3429166667</v>
      </c>
    </row>
    <row r="2135" spans="2:20" hidden="1" x14ac:dyDescent="0.2">
      <c r="B2135" t="s">
        <v>2289</v>
      </c>
      <c r="C2135" t="s">
        <v>9</v>
      </c>
      <c r="D2135" t="s">
        <v>12</v>
      </c>
      <c r="E2135" t="s">
        <v>2290</v>
      </c>
      <c r="F2135" t="s">
        <v>4604</v>
      </c>
      <c r="G2135" s="11">
        <v>967626.26</v>
      </c>
      <c r="H2135" s="11">
        <v>101154.97</v>
      </c>
      <c r="I2135" s="11">
        <v>185687.49</v>
      </c>
      <c r="J2135" s="11">
        <v>272587.84000000003</v>
      </c>
      <c r="K2135" s="11">
        <v>336176.27</v>
      </c>
      <c r="L2135" s="11">
        <v>405878.25</v>
      </c>
      <c r="M2135" s="11">
        <v>471154.96</v>
      </c>
      <c r="N2135" s="11">
        <v>540218.11</v>
      </c>
      <c r="O2135" s="11">
        <v>623347.6</v>
      </c>
      <c r="P2135" s="11">
        <v>725142.71</v>
      </c>
      <c r="Q2135" s="11">
        <v>906371.59</v>
      </c>
      <c r="R2135" s="11">
        <v>1021313.89</v>
      </c>
      <c r="S2135" s="11">
        <v>1182539.77</v>
      </c>
      <c r="T2135" s="6">
        <f t="shared" si="56"/>
        <v>555343.05791666673</v>
      </c>
    </row>
    <row r="2136" spans="2:20" hidden="1" x14ac:dyDescent="0.2">
      <c r="B2136" t="s">
        <v>2289</v>
      </c>
      <c r="C2136" t="s">
        <v>9</v>
      </c>
      <c r="D2136" t="s">
        <v>1555</v>
      </c>
      <c r="E2136" t="s">
        <v>2290</v>
      </c>
      <c r="F2136" t="s">
        <v>4605</v>
      </c>
      <c r="G2136" s="11">
        <v>-117436.09</v>
      </c>
      <c r="H2136" s="11">
        <v>-8107.77</v>
      </c>
      <c r="I2136" s="11">
        <v>-13595.78</v>
      </c>
      <c r="J2136" s="11">
        <v>-22950.47</v>
      </c>
      <c r="K2136" s="11">
        <v>-32369.15</v>
      </c>
      <c r="L2136" s="11">
        <v>-41896.480000000003</v>
      </c>
      <c r="M2136" s="11">
        <v>-47117.020000000004</v>
      </c>
      <c r="N2136" s="11">
        <v>-56479.39</v>
      </c>
      <c r="O2136" s="11">
        <v>-61503.92</v>
      </c>
      <c r="P2136" s="11">
        <v>-70592.13</v>
      </c>
      <c r="Q2136" s="11">
        <v>-79809.22</v>
      </c>
      <c r="R2136" s="11">
        <v>-88393.56</v>
      </c>
      <c r="S2136" s="11">
        <v>-96455.650000000009</v>
      </c>
      <c r="T2136" s="6">
        <f t="shared" si="56"/>
        <v>-52480.063333333332</v>
      </c>
    </row>
    <row r="2137" spans="2:20" hidden="1" x14ac:dyDescent="0.2">
      <c r="B2137" t="s">
        <v>2289</v>
      </c>
      <c r="C2137" t="s">
        <v>9</v>
      </c>
      <c r="D2137" t="s">
        <v>6</v>
      </c>
      <c r="E2137" t="s">
        <v>2290</v>
      </c>
      <c r="F2137" t="s">
        <v>4606</v>
      </c>
      <c r="G2137" s="11">
        <v>786574.88</v>
      </c>
      <c r="H2137" s="11">
        <v>90601.180000000008</v>
      </c>
      <c r="I2137" s="11">
        <v>143847.17000000001</v>
      </c>
      <c r="J2137" s="11">
        <v>222932.01</v>
      </c>
      <c r="K2137" s="11">
        <v>298937.35000000003</v>
      </c>
      <c r="L2137" s="11">
        <v>393362.87</v>
      </c>
      <c r="M2137" s="11">
        <v>474216.01</v>
      </c>
      <c r="N2137" s="11">
        <v>548180.62</v>
      </c>
      <c r="O2137" s="11">
        <v>627637.06000000006</v>
      </c>
      <c r="P2137" s="11">
        <v>724170.47</v>
      </c>
      <c r="Q2137" s="11">
        <v>884507.63</v>
      </c>
      <c r="R2137" s="11">
        <v>1004230.49</v>
      </c>
      <c r="S2137" s="11">
        <v>1141802.01</v>
      </c>
      <c r="T2137" s="6">
        <f t="shared" si="56"/>
        <v>531400.94208333339</v>
      </c>
    </row>
    <row r="2138" spans="2:20" hidden="1" x14ac:dyDescent="0.2">
      <c r="B2138" t="s">
        <v>2291</v>
      </c>
      <c r="C2138" t="s">
        <v>1560</v>
      </c>
      <c r="D2138" t="s">
        <v>4</v>
      </c>
      <c r="E2138" t="s">
        <v>2292</v>
      </c>
      <c r="F2138" t="s">
        <v>4607</v>
      </c>
      <c r="G2138" s="11">
        <v>429831.12</v>
      </c>
      <c r="H2138" s="11">
        <v>25344.52</v>
      </c>
      <c r="I2138" s="11">
        <v>79848.53</v>
      </c>
      <c r="J2138" s="11">
        <v>103178.51000000001</v>
      </c>
      <c r="K2138" s="11">
        <v>129047.21</v>
      </c>
      <c r="L2138" s="11">
        <v>210972</v>
      </c>
      <c r="M2138" s="11">
        <v>232913.21</v>
      </c>
      <c r="N2138" s="11">
        <v>275369.26</v>
      </c>
      <c r="O2138" s="11">
        <v>302285.05</v>
      </c>
      <c r="P2138" s="11">
        <v>330104.03999999998</v>
      </c>
      <c r="Q2138" s="11">
        <v>369530.5</v>
      </c>
      <c r="R2138" s="11">
        <v>401650.17</v>
      </c>
      <c r="S2138" s="11">
        <v>423452.98</v>
      </c>
      <c r="T2138" s="6">
        <f t="shared" si="56"/>
        <v>240573.75416666665</v>
      </c>
    </row>
    <row r="2139" spans="2:20" hidden="1" x14ac:dyDescent="0.2">
      <c r="B2139" t="s">
        <v>2291</v>
      </c>
      <c r="C2139" t="s">
        <v>1560</v>
      </c>
      <c r="D2139" t="s">
        <v>10</v>
      </c>
      <c r="E2139" t="s">
        <v>2292</v>
      </c>
      <c r="F2139" t="s">
        <v>4608</v>
      </c>
      <c r="G2139" s="11">
        <v>172755.56</v>
      </c>
      <c r="H2139" s="11">
        <v>10697.18</v>
      </c>
      <c r="I2139" s="11">
        <v>33701.72</v>
      </c>
      <c r="J2139" s="11">
        <v>43548.62</v>
      </c>
      <c r="K2139" s="11">
        <v>54467.03</v>
      </c>
      <c r="L2139" s="11">
        <v>89045.07</v>
      </c>
      <c r="M2139" s="11">
        <v>98305.81</v>
      </c>
      <c r="N2139" s="11">
        <v>116225.26000000001</v>
      </c>
      <c r="O2139" s="11">
        <v>127585.62000000001</v>
      </c>
      <c r="P2139" s="11">
        <v>139327.20000000001</v>
      </c>
      <c r="Q2139" s="11">
        <v>155967.95000000001</v>
      </c>
      <c r="R2139" s="11">
        <v>169524.71</v>
      </c>
      <c r="S2139" s="11">
        <v>178727.03</v>
      </c>
      <c r="T2139" s="6">
        <f t="shared" si="56"/>
        <v>101178.12208333332</v>
      </c>
    </row>
    <row r="2140" spans="2:20" hidden="1" x14ac:dyDescent="0.2">
      <c r="B2140" t="s">
        <v>2291</v>
      </c>
      <c r="C2140" t="s">
        <v>9</v>
      </c>
      <c r="D2140" t="s">
        <v>3</v>
      </c>
      <c r="E2140" t="s">
        <v>2292</v>
      </c>
      <c r="F2140" t="s">
        <v>4609</v>
      </c>
      <c r="G2140" s="11">
        <v>602586.68000000005</v>
      </c>
      <c r="H2140" s="11">
        <v>36041.700000000004</v>
      </c>
      <c r="I2140" s="11">
        <v>113550.25</v>
      </c>
      <c r="J2140" s="11">
        <v>146727.13</v>
      </c>
      <c r="K2140" s="11">
        <v>183514.23999999999</v>
      </c>
      <c r="L2140" s="11">
        <v>300017.07</v>
      </c>
      <c r="M2140" s="11">
        <v>331219.02</v>
      </c>
      <c r="N2140" s="11">
        <v>391594.52</v>
      </c>
      <c r="O2140" s="11">
        <v>429870.67</v>
      </c>
      <c r="P2140" s="11">
        <v>469431.24</v>
      </c>
      <c r="Q2140" s="11">
        <v>525498.44999999995</v>
      </c>
      <c r="R2140" s="11">
        <v>571174.88</v>
      </c>
      <c r="S2140" s="11">
        <v>602180.01</v>
      </c>
      <c r="T2140" s="6">
        <f t="shared" si="56"/>
        <v>341751.87624999997</v>
      </c>
    </row>
    <row r="2141" spans="2:20" hidden="1" x14ac:dyDescent="0.2">
      <c r="B2141" t="s">
        <v>2291</v>
      </c>
      <c r="C2141" t="s">
        <v>9</v>
      </c>
      <c r="D2141" t="s">
        <v>4</v>
      </c>
      <c r="E2141" t="s">
        <v>2292</v>
      </c>
      <c r="F2141" t="s">
        <v>4610</v>
      </c>
      <c r="G2141" s="11">
        <v>391543.10000000003</v>
      </c>
      <c r="H2141" s="11">
        <v>51268.32</v>
      </c>
      <c r="I2141" s="11">
        <v>69848.09</v>
      </c>
      <c r="J2141" s="11">
        <v>137083.01999999999</v>
      </c>
      <c r="K2141" s="11">
        <v>145903.08000000002</v>
      </c>
      <c r="L2141" s="11">
        <v>163176.30000000002</v>
      </c>
      <c r="M2141" s="11">
        <v>180941.03</v>
      </c>
      <c r="N2141" s="11">
        <v>188447.27</v>
      </c>
      <c r="O2141" s="11">
        <v>211701.26</v>
      </c>
      <c r="P2141" s="11">
        <v>230266.68</v>
      </c>
      <c r="Q2141" s="11">
        <v>257791.22</v>
      </c>
      <c r="R2141" s="11">
        <v>280051.41000000003</v>
      </c>
      <c r="S2141" s="11">
        <v>298747.08</v>
      </c>
      <c r="T2141" s="6">
        <f t="shared" si="56"/>
        <v>188468.56416666668</v>
      </c>
    </row>
    <row r="2142" spans="2:20" hidden="1" x14ac:dyDescent="0.2">
      <c r="B2142" t="s">
        <v>2291</v>
      </c>
      <c r="C2142" t="s">
        <v>9</v>
      </c>
      <c r="D2142" t="s">
        <v>10</v>
      </c>
      <c r="E2142" t="s">
        <v>2292</v>
      </c>
      <c r="F2142" t="s">
        <v>4611</v>
      </c>
      <c r="G2142" s="11">
        <v>0</v>
      </c>
      <c r="H2142" s="11">
        <v>0</v>
      </c>
      <c r="I2142" s="11">
        <v>0</v>
      </c>
      <c r="J2142" s="11">
        <v>0</v>
      </c>
      <c r="K2142" s="11">
        <v>0</v>
      </c>
      <c r="L2142" s="11">
        <v>0</v>
      </c>
      <c r="M2142" s="11">
        <v>0</v>
      </c>
      <c r="N2142" s="11">
        <v>0</v>
      </c>
      <c r="O2142" s="11">
        <v>0</v>
      </c>
      <c r="P2142" s="11">
        <v>0</v>
      </c>
      <c r="Q2142" s="11">
        <v>0</v>
      </c>
      <c r="R2142" s="11">
        <v>0</v>
      </c>
      <c r="S2142" s="11">
        <v>0</v>
      </c>
      <c r="T2142" s="6">
        <f t="shared" si="56"/>
        <v>0</v>
      </c>
    </row>
    <row r="2143" spans="2:20" hidden="1" x14ac:dyDescent="0.2">
      <c r="B2143" t="s">
        <v>2291</v>
      </c>
      <c r="C2143" t="s">
        <v>9</v>
      </c>
      <c r="D2143" t="s">
        <v>11</v>
      </c>
      <c r="E2143" t="s">
        <v>2292</v>
      </c>
      <c r="F2143" t="s">
        <v>4612</v>
      </c>
      <c r="G2143" s="11">
        <v>0</v>
      </c>
      <c r="H2143" s="11">
        <v>0</v>
      </c>
      <c r="I2143" s="11">
        <v>0</v>
      </c>
      <c r="J2143" s="11">
        <v>0</v>
      </c>
      <c r="K2143" s="11">
        <v>0</v>
      </c>
      <c r="L2143" s="11">
        <v>0</v>
      </c>
      <c r="M2143" s="11">
        <v>0</v>
      </c>
      <c r="N2143" s="11">
        <v>0</v>
      </c>
      <c r="O2143" s="11">
        <v>0</v>
      </c>
      <c r="P2143" s="11">
        <v>0</v>
      </c>
      <c r="Q2143" s="11">
        <v>0</v>
      </c>
      <c r="R2143" s="11">
        <v>0</v>
      </c>
      <c r="S2143" s="11">
        <v>0</v>
      </c>
      <c r="T2143" s="6">
        <f t="shared" si="56"/>
        <v>0</v>
      </c>
    </row>
    <row r="2144" spans="2:20" hidden="1" x14ac:dyDescent="0.2">
      <c r="B2144" t="s">
        <v>2291</v>
      </c>
      <c r="C2144" t="s">
        <v>9</v>
      </c>
      <c r="D2144" t="s">
        <v>5</v>
      </c>
      <c r="E2144" t="s">
        <v>2292</v>
      </c>
      <c r="F2144" t="s">
        <v>4613</v>
      </c>
      <c r="G2144" s="11">
        <v>359040.14</v>
      </c>
      <c r="H2144" s="11">
        <v>29672.98</v>
      </c>
      <c r="I2144" s="11">
        <v>79882.13</v>
      </c>
      <c r="J2144" s="11">
        <v>164439.1</v>
      </c>
      <c r="K2144" s="11">
        <v>191039.45</v>
      </c>
      <c r="L2144" s="11">
        <v>222950.30000000002</v>
      </c>
      <c r="M2144" s="11">
        <v>255891.96</v>
      </c>
      <c r="N2144" s="11">
        <v>289888.44</v>
      </c>
      <c r="O2144" s="11">
        <v>301043.07</v>
      </c>
      <c r="P2144" s="11">
        <v>333272.01</v>
      </c>
      <c r="Q2144" s="11">
        <v>368886.19</v>
      </c>
      <c r="R2144" s="11">
        <v>411639.49</v>
      </c>
      <c r="S2144" s="11">
        <v>455055.42</v>
      </c>
      <c r="T2144" s="6">
        <f t="shared" si="56"/>
        <v>254637.7416666667</v>
      </c>
    </row>
    <row r="2145" spans="2:20" hidden="1" x14ac:dyDescent="0.2">
      <c r="B2145" t="s">
        <v>2291</v>
      </c>
      <c r="C2145" t="s">
        <v>9</v>
      </c>
      <c r="D2145" t="s">
        <v>12</v>
      </c>
      <c r="E2145" t="s">
        <v>2292</v>
      </c>
      <c r="F2145" t="s">
        <v>4614</v>
      </c>
      <c r="G2145" s="11">
        <v>744387.93</v>
      </c>
      <c r="H2145" s="11">
        <v>62797.450000000004</v>
      </c>
      <c r="I2145" s="11">
        <v>155789.65</v>
      </c>
      <c r="J2145" s="11">
        <v>202141.57</v>
      </c>
      <c r="K2145" s="11">
        <v>241938.19</v>
      </c>
      <c r="L2145" s="11">
        <v>292653.62</v>
      </c>
      <c r="M2145" s="11">
        <v>345703.52</v>
      </c>
      <c r="N2145" s="11">
        <v>392246.42</v>
      </c>
      <c r="O2145" s="11">
        <v>474052.11</v>
      </c>
      <c r="P2145" s="11">
        <v>553729.75</v>
      </c>
      <c r="Q2145" s="11">
        <v>616748.43000000005</v>
      </c>
      <c r="R2145" s="11">
        <v>680259.31</v>
      </c>
      <c r="S2145" s="11">
        <v>724936.25</v>
      </c>
      <c r="T2145" s="6">
        <f t="shared" si="56"/>
        <v>396060.17583333334</v>
      </c>
    </row>
    <row r="2146" spans="2:20" hidden="1" x14ac:dyDescent="0.2">
      <c r="B2146" t="s">
        <v>2291</v>
      </c>
      <c r="C2146" t="s">
        <v>9</v>
      </c>
      <c r="D2146" t="s">
        <v>1555</v>
      </c>
      <c r="E2146" t="s">
        <v>2292</v>
      </c>
      <c r="F2146" t="s">
        <v>4615</v>
      </c>
      <c r="G2146" s="11">
        <v>-602586.68000000005</v>
      </c>
      <c r="H2146" s="11">
        <v>-36041.700000000004</v>
      </c>
      <c r="I2146" s="11">
        <v>-113550.25</v>
      </c>
      <c r="J2146" s="11">
        <v>-146727.13</v>
      </c>
      <c r="K2146" s="11">
        <v>-183514.23999999999</v>
      </c>
      <c r="L2146" s="11">
        <v>-300017.07</v>
      </c>
      <c r="M2146" s="11">
        <v>-331219.02</v>
      </c>
      <c r="N2146" s="11">
        <v>-391594.52</v>
      </c>
      <c r="O2146" s="11">
        <v>-429870.67</v>
      </c>
      <c r="P2146" s="11">
        <v>-469431.24</v>
      </c>
      <c r="Q2146" s="11">
        <v>-525498.44999999995</v>
      </c>
      <c r="R2146" s="11">
        <v>-571174.88</v>
      </c>
      <c r="S2146" s="11">
        <v>-602180.01</v>
      </c>
      <c r="T2146" s="6">
        <f t="shared" si="56"/>
        <v>-341751.87624999997</v>
      </c>
    </row>
    <row r="2147" spans="2:20" hidden="1" x14ac:dyDescent="0.2">
      <c r="B2147" t="s">
        <v>2291</v>
      </c>
      <c r="C2147" t="s">
        <v>9</v>
      </c>
      <c r="D2147" t="s">
        <v>6</v>
      </c>
      <c r="E2147" t="s">
        <v>2292</v>
      </c>
      <c r="F2147" t="s">
        <v>4616</v>
      </c>
      <c r="G2147" s="11">
        <v>644355.9</v>
      </c>
      <c r="H2147" s="11">
        <v>52985.33</v>
      </c>
      <c r="I2147" s="11">
        <v>117701.6</v>
      </c>
      <c r="J2147" s="11">
        <v>300310.18</v>
      </c>
      <c r="K2147" s="11">
        <v>342451.25</v>
      </c>
      <c r="L2147" s="11">
        <v>408553.44</v>
      </c>
      <c r="M2147" s="11">
        <v>441044.67</v>
      </c>
      <c r="N2147" s="11">
        <v>503505.37</v>
      </c>
      <c r="O2147" s="11">
        <v>558966.85</v>
      </c>
      <c r="P2147" s="11">
        <v>611203.82000000007</v>
      </c>
      <c r="Q2147" s="11">
        <v>674192.55</v>
      </c>
      <c r="R2147" s="11">
        <v>742270.88</v>
      </c>
      <c r="S2147" s="11">
        <v>808940.6</v>
      </c>
      <c r="T2147" s="6">
        <f t="shared" si="56"/>
        <v>456652.84916666662</v>
      </c>
    </row>
    <row r="2148" spans="2:20" hidden="1" x14ac:dyDescent="0.2">
      <c r="B2148" t="s">
        <v>2293</v>
      </c>
      <c r="C2148" t="s">
        <v>1560</v>
      </c>
      <c r="D2148" t="s">
        <v>4</v>
      </c>
      <c r="E2148" t="s">
        <v>2294</v>
      </c>
      <c r="F2148" t="s">
        <v>4617</v>
      </c>
      <c r="G2148" s="11">
        <v>29483.13</v>
      </c>
      <c r="H2148" s="11">
        <v>1175.8600000000001</v>
      </c>
      <c r="I2148" s="11">
        <v>2866.85</v>
      </c>
      <c r="J2148" s="11">
        <v>3487.16</v>
      </c>
      <c r="K2148" s="11">
        <v>12517.53</v>
      </c>
      <c r="L2148" s="11">
        <v>14513.57</v>
      </c>
      <c r="M2148" s="11">
        <v>23294.44</v>
      </c>
      <c r="N2148" s="11">
        <v>25576.89</v>
      </c>
      <c r="O2148" s="11">
        <v>25942.27</v>
      </c>
      <c r="P2148" s="11">
        <v>27506.62</v>
      </c>
      <c r="Q2148" s="11">
        <v>29723.33</v>
      </c>
      <c r="R2148" s="11">
        <v>30336.71</v>
      </c>
      <c r="S2148" s="11">
        <v>31521.31</v>
      </c>
      <c r="T2148" s="6">
        <f t="shared" si="56"/>
        <v>18953.620833333334</v>
      </c>
    </row>
    <row r="2149" spans="2:20" hidden="1" x14ac:dyDescent="0.2">
      <c r="B2149" t="s">
        <v>2293</v>
      </c>
      <c r="C2149" t="s">
        <v>1560</v>
      </c>
      <c r="D2149" t="s">
        <v>10</v>
      </c>
      <c r="E2149" t="s">
        <v>2294</v>
      </c>
      <c r="F2149" t="s">
        <v>4618</v>
      </c>
      <c r="G2149" s="11">
        <v>11849.72</v>
      </c>
      <c r="H2149" s="11">
        <v>496.29</v>
      </c>
      <c r="I2149" s="11">
        <v>1210</v>
      </c>
      <c r="J2149" s="11">
        <v>1471.82</v>
      </c>
      <c r="K2149" s="11">
        <v>5283.27</v>
      </c>
      <c r="L2149" s="11">
        <v>6125.74</v>
      </c>
      <c r="M2149" s="11">
        <v>9831.89</v>
      </c>
      <c r="N2149" s="11">
        <v>10795.25</v>
      </c>
      <c r="O2149" s="11">
        <v>10949.47</v>
      </c>
      <c r="P2149" s="11">
        <v>11609.73</v>
      </c>
      <c r="Q2149" s="11">
        <v>12545.34</v>
      </c>
      <c r="R2149" s="11">
        <v>12804.23</v>
      </c>
      <c r="S2149" s="11">
        <v>13304.210000000001</v>
      </c>
      <c r="T2149" s="6">
        <f t="shared" si="56"/>
        <v>7974.9995833333332</v>
      </c>
    </row>
    <row r="2150" spans="2:20" hidden="1" x14ac:dyDescent="0.2">
      <c r="B2150" t="s">
        <v>2293</v>
      </c>
      <c r="C2150" t="s">
        <v>9</v>
      </c>
      <c r="D2150" t="s">
        <v>3</v>
      </c>
      <c r="E2150" t="s">
        <v>2294</v>
      </c>
      <c r="F2150" t="s">
        <v>4619</v>
      </c>
      <c r="G2150" s="11">
        <v>41332.85</v>
      </c>
      <c r="H2150" s="11">
        <v>1672.15</v>
      </c>
      <c r="I2150" s="11">
        <v>4076.85</v>
      </c>
      <c r="J2150" s="11">
        <v>4958.9800000000005</v>
      </c>
      <c r="K2150" s="11">
        <v>17800.8</v>
      </c>
      <c r="L2150" s="11">
        <v>20639.310000000001</v>
      </c>
      <c r="M2150" s="11">
        <v>33126.33</v>
      </c>
      <c r="N2150" s="11">
        <v>36372.14</v>
      </c>
      <c r="O2150" s="11">
        <v>36891.74</v>
      </c>
      <c r="P2150" s="11">
        <v>39116.35</v>
      </c>
      <c r="Q2150" s="11">
        <v>42268.67</v>
      </c>
      <c r="R2150" s="11">
        <v>43140.94</v>
      </c>
      <c r="S2150" s="11">
        <v>44825.520000000004</v>
      </c>
      <c r="T2150" s="6">
        <f t="shared" si="56"/>
        <v>26928.620416666668</v>
      </c>
    </row>
    <row r="2151" spans="2:20" hidden="1" x14ac:dyDescent="0.2">
      <c r="B2151" t="s">
        <v>2293</v>
      </c>
      <c r="C2151" t="s">
        <v>9</v>
      </c>
      <c r="D2151" t="s">
        <v>11</v>
      </c>
      <c r="E2151" t="s">
        <v>2294</v>
      </c>
      <c r="F2151" t="s">
        <v>4620</v>
      </c>
      <c r="G2151" s="11">
        <v>0</v>
      </c>
      <c r="H2151" s="11">
        <v>0</v>
      </c>
      <c r="I2151" s="11">
        <v>0</v>
      </c>
      <c r="J2151" s="11">
        <v>0</v>
      </c>
      <c r="K2151" s="11">
        <v>0</v>
      </c>
      <c r="L2151" s="11">
        <v>0</v>
      </c>
      <c r="M2151" s="11">
        <v>0</v>
      </c>
      <c r="N2151" s="11">
        <v>0</v>
      </c>
      <c r="O2151" s="11">
        <v>0</v>
      </c>
      <c r="P2151" s="11">
        <v>0</v>
      </c>
      <c r="Q2151" s="11">
        <v>0</v>
      </c>
      <c r="R2151" s="11">
        <v>0</v>
      </c>
      <c r="S2151" s="11">
        <v>0</v>
      </c>
      <c r="T2151" s="6">
        <f t="shared" si="56"/>
        <v>0</v>
      </c>
    </row>
    <row r="2152" spans="2:20" hidden="1" x14ac:dyDescent="0.2">
      <c r="B2152" t="s">
        <v>2293</v>
      </c>
      <c r="C2152" t="s">
        <v>9</v>
      </c>
      <c r="D2152" t="s">
        <v>5</v>
      </c>
      <c r="E2152" t="s">
        <v>2294</v>
      </c>
      <c r="F2152" t="s">
        <v>4621</v>
      </c>
      <c r="G2152" s="11">
        <v>0</v>
      </c>
      <c r="H2152" s="11">
        <v>0</v>
      </c>
      <c r="I2152" s="11">
        <v>0</v>
      </c>
      <c r="J2152" s="11">
        <v>0</v>
      </c>
      <c r="K2152" s="11">
        <v>0</v>
      </c>
      <c r="L2152" s="11">
        <v>0</v>
      </c>
      <c r="M2152" s="11">
        <v>0</v>
      </c>
      <c r="N2152" s="11">
        <v>0</v>
      </c>
      <c r="O2152" s="11">
        <v>0</v>
      </c>
      <c r="P2152" s="11">
        <v>0</v>
      </c>
      <c r="Q2152" s="11">
        <v>0</v>
      </c>
      <c r="R2152" s="11">
        <v>0</v>
      </c>
      <c r="S2152" s="11">
        <v>0</v>
      </c>
      <c r="T2152" s="6">
        <f t="shared" si="56"/>
        <v>0</v>
      </c>
    </row>
    <row r="2153" spans="2:20" hidden="1" x14ac:dyDescent="0.2">
      <c r="B2153" t="s">
        <v>2293</v>
      </c>
      <c r="C2153" t="s">
        <v>9</v>
      </c>
      <c r="D2153" t="s">
        <v>12</v>
      </c>
      <c r="E2153" t="s">
        <v>2294</v>
      </c>
      <c r="F2153" t="s">
        <v>4622</v>
      </c>
      <c r="G2153" s="11">
        <v>3356.85</v>
      </c>
      <c r="H2153" s="11">
        <v>0</v>
      </c>
      <c r="I2153" s="11">
        <v>197.4</v>
      </c>
      <c r="J2153" s="11">
        <v>197.4</v>
      </c>
      <c r="K2153" s="11">
        <v>197.4</v>
      </c>
      <c r="L2153" s="11">
        <v>197.4</v>
      </c>
      <c r="M2153" s="11">
        <v>197.4</v>
      </c>
      <c r="N2153" s="11">
        <v>197.4</v>
      </c>
      <c r="O2153" s="11">
        <v>197.4</v>
      </c>
      <c r="P2153" s="11">
        <v>197.4</v>
      </c>
      <c r="Q2153" s="11">
        <v>197.4</v>
      </c>
      <c r="R2153" s="11">
        <v>197.4</v>
      </c>
      <c r="S2153" s="11">
        <v>197.4</v>
      </c>
      <c r="T2153" s="6">
        <f t="shared" si="56"/>
        <v>312.59375000000006</v>
      </c>
    </row>
    <row r="2154" spans="2:20" hidden="1" x14ac:dyDescent="0.2">
      <c r="B2154" t="s">
        <v>2293</v>
      </c>
      <c r="C2154" t="s">
        <v>9</v>
      </c>
      <c r="D2154" t="s">
        <v>1555</v>
      </c>
      <c r="E2154" t="s">
        <v>2294</v>
      </c>
      <c r="F2154" t="s">
        <v>4623</v>
      </c>
      <c r="G2154" s="11">
        <v>-41332.85</v>
      </c>
      <c r="H2154" s="11">
        <v>-1672.15</v>
      </c>
      <c r="I2154" s="11">
        <v>-4076.85</v>
      </c>
      <c r="J2154" s="11">
        <v>-4958.9800000000005</v>
      </c>
      <c r="K2154" s="11">
        <v>-17800.8</v>
      </c>
      <c r="L2154" s="11">
        <v>-20639.310000000001</v>
      </c>
      <c r="M2154" s="11">
        <v>-33126.33</v>
      </c>
      <c r="N2154" s="11">
        <v>-36372.14</v>
      </c>
      <c r="O2154" s="11">
        <v>-36891.74</v>
      </c>
      <c r="P2154" s="11">
        <v>-39116.35</v>
      </c>
      <c r="Q2154" s="11">
        <v>-42268.67</v>
      </c>
      <c r="R2154" s="11">
        <v>-43140.94</v>
      </c>
      <c r="S2154" s="11">
        <v>-44825.520000000004</v>
      </c>
      <c r="T2154" s="6">
        <f t="shared" si="56"/>
        <v>-26928.620416666668</v>
      </c>
    </row>
    <row r="2155" spans="2:20" hidden="1" x14ac:dyDescent="0.2">
      <c r="B2155" t="s">
        <v>2293</v>
      </c>
      <c r="C2155" t="s">
        <v>9</v>
      </c>
      <c r="D2155" t="s">
        <v>6</v>
      </c>
      <c r="E2155" t="s">
        <v>2294</v>
      </c>
      <c r="F2155" t="s">
        <v>4624</v>
      </c>
      <c r="G2155" s="11">
        <v>0</v>
      </c>
      <c r="H2155" s="11">
        <v>0</v>
      </c>
      <c r="I2155" s="11">
        <v>0</v>
      </c>
      <c r="J2155" s="11">
        <v>0</v>
      </c>
      <c r="K2155" s="11">
        <v>0</v>
      </c>
      <c r="L2155" s="11">
        <v>0</v>
      </c>
      <c r="M2155" s="11">
        <v>0</v>
      </c>
      <c r="N2155" s="11">
        <v>0</v>
      </c>
      <c r="O2155" s="11">
        <v>0</v>
      </c>
      <c r="P2155" s="11">
        <v>0</v>
      </c>
      <c r="Q2155" s="11">
        <v>0</v>
      </c>
      <c r="R2155" s="11">
        <v>0</v>
      </c>
      <c r="S2155" s="11">
        <v>0</v>
      </c>
      <c r="T2155" s="6">
        <f t="shared" si="56"/>
        <v>0</v>
      </c>
    </row>
    <row r="2156" spans="2:20" hidden="1" x14ac:dyDescent="0.2">
      <c r="B2156" t="s">
        <v>2295</v>
      </c>
      <c r="C2156" t="s">
        <v>1560</v>
      </c>
      <c r="D2156" t="s">
        <v>4</v>
      </c>
      <c r="E2156" t="s">
        <v>2065</v>
      </c>
      <c r="F2156" t="s">
        <v>4625</v>
      </c>
      <c r="G2156" s="11">
        <v>4.47</v>
      </c>
      <c r="H2156" s="11">
        <v>0</v>
      </c>
      <c r="I2156" s="11">
        <v>0</v>
      </c>
      <c r="J2156" s="11">
        <v>0</v>
      </c>
      <c r="K2156" s="11">
        <v>0</v>
      </c>
      <c r="L2156" s="11">
        <v>0</v>
      </c>
      <c r="M2156" s="11">
        <v>0</v>
      </c>
      <c r="N2156" s="11">
        <v>0</v>
      </c>
      <c r="O2156" s="11">
        <v>0</v>
      </c>
      <c r="P2156" s="11">
        <v>0</v>
      </c>
      <c r="Q2156" s="11">
        <v>0</v>
      </c>
      <c r="R2156" s="11">
        <v>0</v>
      </c>
      <c r="S2156" s="11">
        <v>0</v>
      </c>
      <c r="T2156" s="6">
        <f t="shared" si="56"/>
        <v>0.18625</v>
      </c>
    </row>
    <row r="2157" spans="2:20" hidden="1" x14ac:dyDescent="0.2">
      <c r="B2157" t="s">
        <v>2295</v>
      </c>
      <c r="C2157" t="s">
        <v>1560</v>
      </c>
      <c r="D2157" t="s">
        <v>10</v>
      </c>
      <c r="E2157" t="s">
        <v>2065</v>
      </c>
      <c r="F2157" t="s">
        <v>4626</v>
      </c>
      <c r="G2157" s="11">
        <v>1.79</v>
      </c>
      <c r="H2157" s="11">
        <v>0</v>
      </c>
      <c r="I2157" s="11">
        <v>0</v>
      </c>
      <c r="J2157" s="11">
        <v>0</v>
      </c>
      <c r="K2157" s="11">
        <v>0</v>
      </c>
      <c r="L2157" s="11">
        <v>0</v>
      </c>
      <c r="M2157" s="11">
        <v>0</v>
      </c>
      <c r="N2157" s="11">
        <v>0</v>
      </c>
      <c r="O2157" s="11">
        <v>0</v>
      </c>
      <c r="P2157" s="11">
        <v>0</v>
      </c>
      <c r="Q2157" s="11">
        <v>0</v>
      </c>
      <c r="R2157" s="11">
        <v>0</v>
      </c>
      <c r="S2157" s="11">
        <v>0</v>
      </c>
      <c r="T2157" s="6">
        <f t="shared" si="56"/>
        <v>7.4583333333333335E-2</v>
      </c>
    </row>
    <row r="2158" spans="2:20" hidden="1" x14ac:dyDescent="0.2">
      <c r="B2158" t="s">
        <v>2295</v>
      </c>
      <c r="C2158" t="s">
        <v>9</v>
      </c>
      <c r="D2158" t="s">
        <v>3</v>
      </c>
      <c r="E2158" t="s">
        <v>2065</v>
      </c>
      <c r="F2158" t="s">
        <v>4627</v>
      </c>
      <c r="G2158" s="11">
        <v>6.26</v>
      </c>
      <c r="H2158" s="11">
        <v>0</v>
      </c>
      <c r="I2158" s="11">
        <v>0</v>
      </c>
      <c r="J2158" s="11">
        <v>0</v>
      </c>
      <c r="K2158" s="11">
        <v>0</v>
      </c>
      <c r="L2158" s="11">
        <v>0</v>
      </c>
      <c r="M2158" s="11">
        <v>0</v>
      </c>
      <c r="N2158" s="11">
        <v>0</v>
      </c>
      <c r="O2158" s="11">
        <v>0</v>
      </c>
      <c r="P2158" s="11">
        <v>0</v>
      </c>
      <c r="Q2158" s="11">
        <v>0</v>
      </c>
      <c r="R2158" s="11">
        <v>0</v>
      </c>
      <c r="S2158" s="11">
        <v>0</v>
      </c>
      <c r="T2158" s="6">
        <f t="shared" si="56"/>
        <v>0.26083333333333331</v>
      </c>
    </row>
    <row r="2159" spans="2:20" hidden="1" x14ac:dyDescent="0.2">
      <c r="B2159" t="s">
        <v>2295</v>
      </c>
      <c r="C2159" t="s">
        <v>9</v>
      </c>
      <c r="D2159" t="s">
        <v>4</v>
      </c>
      <c r="E2159" t="s">
        <v>2065</v>
      </c>
      <c r="F2159" t="s">
        <v>4628</v>
      </c>
      <c r="G2159" s="11">
        <v>261.5</v>
      </c>
      <c r="H2159" s="11">
        <v>0</v>
      </c>
      <c r="I2159" s="11">
        <v>0</v>
      </c>
      <c r="J2159" s="11">
        <v>0</v>
      </c>
      <c r="K2159" s="11">
        <v>0</v>
      </c>
      <c r="L2159" s="11">
        <v>0</v>
      </c>
      <c r="M2159" s="11">
        <v>19</v>
      </c>
      <c r="N2159" s="11">
        <v>19</v>
      </c>
      <c r="O2159" s="11">
        <v>19</v>
      </c>
      <c r="P2159" s="11">
        <v>19</v>
      </c>
      <c r="Q2159" s="11">
        <v>4554.7300000000005</v>
      </c>
      <c r="R2159" s="11">
        <v>2406.2400000000002</v>
      </c>
      <c r="S2159" s="11">
        <v>2406.2400000000002</v>
      </c>
      <c r="T2159" s="6">
        <f t="shared" si="56"/>
        <v>697.57000000000016</v>
      </c>
    </row>
    <row r="2160" spans="2:20" hidden="1" x14ac:dyDescent="0.2">
      <c r="B2160" t="s">
        <v>2295</v>
      </c>
      <c r="C2160" t="s">
        <v>9</v>
      </c>
      <c r="D2160" t="s">
        <v>10</v>
      </c>
      <c r="E2160" t="s">
        <v>2065</v>
      </c>
      <c r="F2160" t="s">
        <v>4629</v>
      </c>
      <c r="G2160" s="11">
        <v>0</v>
      </c>
      <c r="H2160" s="11">
        <v>0</v>
      </c>
      <c r="I2160" s="11">
        <v>0</v>
      </c>
      <c r="J2160" s="11">
        <v>0</v>
      </c>
      <c r="K2160" s="11">
        <v>0</v>
      </c>
      <c r="L2160" s="11">
        <v>0</v>
      </c>
      <c r="M2160" s="11">
        <v>0</v>
      </c>
      <c r="N2160" s="11">
        <v>0</v>
      </c>
      <c r="O2160" s="11">
        <v>0</v>
      </c>
      <c r="P2160" s="11">
        <v>0</v>
      </c>
      <c r="Q2160" s="11">
        <v>0</v>
      </c>
      <c r="R2160" s="11">
        <v>0</v>
      </c>
      <c r="S2160" s="11">
        <v>0</v>
      </c>
      <c r="T2160" s="6">
        <f t="shared" si="56"/>
        <v>0</v>
      </c>
    </row>
    <row r="2161" spans="2:20" hidden="1" x14ac:dyDescent="0.2">
      <c r="B2161" t="s">
        <v>2295</v>
      </c>
      <c r="C2161" t="s">
        <v>9</v>
      </c>
      <c r="D2161" t="s">
        <v>5</v>
      </c>
      <c r="E2161" t="s">
        <v>2065</v>
      </c>
      <c r="F2161" t="s">
        <v>4630</v>
      </c>
      <c r="G2161" s="11">
        <v>65036.12</v>
      </c>
      <c r="H2161" s="11">
        <v>6050.64</v>
      </c>
      <c r="I2161" s="11">
        <v>16989.36</v>
      </c>
      <c r="J2161" s="11">
        <v>18591.57</v>
      </c>
      <c r="K2161" s="11">
        <v>28819.600000000002</v>
      </c>
      <c r="L2161" s="11">
        <v>45448.51</v>
      </c>
      <c r="M2161" s="11">
        <v>56987.66</v>
      </c>
      <c r="N2161" s="11">
        <v>58693.94</v>
      </c>
      <c r="O2161" s="11">
        <v>67830.820000000007</v>
      </c>
      <c r="P2161" s="11">
        <v>76235.44</v>
      </c>
      <c r="Q2161" s="11">
        <v>81004.800000000003</v>
      </c>
      <c r="R2161" s="11">
        <v>79842.34</v>
      </c>
      <c r="S2161" s="11">
        <v>80526.8</v>
      </c>
      <c r="T2161" s="6">
        <f t="shared" si="56"/>
        <v>50773.011666666658</v>
      </c>
    </row>
    <row r="2162" spans="2:20" hidden="1" x14ac:dyDescent="0.2">
      <c r="B2162" t="s">
        <v>2295</v>
      </c>
      <c r="C2162" t="s">
        <v>9</v>
      </c>
      <c r="D2162" t="s">
        <v>12</v>
      </c>
      <c r="E2162" t="s">
        <v>2065</v>
      </c>
      <c r="F2162" t="s">
        <v>4631</v>
      </c>
      <c r="G2162" s="11">
        <v>41285.32</v>
      </c>
      <c r="H2162" s="11">
        <v>3835.04</v>
      </c>
      <c r="I2162" s="11">
        <v>8322.85</v>
      </c>
      <c r="J2162" s="11">
        <v>11604.64</v>
      </c>
      <c r="K2162" s="11">
        <v>18776.98</v>
      </c>
      <c r="L2162" s="11">
        <v>26235.48</v>
      </c>
      <c r="M2162" s="11">
        <v>29297.97</v>
      </c>
      <c r="N2162" s="11">
        <v>38103.919999999998</v>
      </c>
      <c r="O2162" s="11">
        <v>48394.090000000004</v>
      </c>
      <c r="P2162" s="11">
        <v>53589.23</v>
      </c>
      <c r="Q2162" s="11">
        <v>57220.17</v>
      </c>
      <c r="R2162" s="11">
        <v>66130.52</v>
      </c>
      <c r="S2162" s="11">
        <v>68155.14</v>
      </c>
      <c r="T2162" s="6">
        <f t="shared" si="56"/>
        <v>34685.926666666666</v>
      </c>
    </row>
    <row r="2163" spans="2:20" hidden="1" x14ac:dyDescent="0.2">
      <c r="B2163" t="s">
        <v>2295</v>
      </c>
      <c r="C2163" t="s">
        <v>9</v>
      </c>
      <c r="D2163" t="s">
        <v>1555</v>
      </c>
      <c r="E2163" t="s">
        <v>2065</v>
      </c>
      <c r="F2163" t="s">
        <v>4632</v>
      </c>
      <c r="G2163" s="11">
        <v>-6.26</v>
      </c>
      <c r="H2163" s="11">
        <v>0</v>
      </c>
      <c r="I2163" s="11">
        <v>0</v>
      </c>
      <c r="J2163" s="11">
        <v>0</v>
      </c>
      <c r="K2163" s="11">
        <v>0</v>
      </c>
      <c r="L2163" s="11">
        <v>0</v>
      </c>
      <c r="M2163" s="11">
        <v>0</v>
      </c>
      <c r="N2163" s="11">
        <v>0</v>
      </c>
      <c r="O2163" s="11">
        <v>0</v>
      </c>
      <c r="P2163" s="11">
        <v>0</v>
      </c>
      <c r="Q2163" s="11">
        <v>0</v>
      </c>
      <c r="R2163" s="11">
        <v>0</v>
      </c>
      <c r="S2163" s="11">
        <v>0</v>
      </c>
      <c r="T2163" s="6">
        <f t="shared" si="56"/>
        <v>-0.26083333333333331</v>
      </c>
    </row>
    <row r="2164" spans="2:20" hidden="1" x14ac:dyDescent="0.2">
      <c r="B2164" t="s">
        <v>2295</v>
      </c>
      <c r="C2164" t="s">
        <v>9</v>
      </c>
      <c r="D2164" t="s">
        <v>6</v>
      </c>
      <c r="E2164" t="s">
        <v>2065</v>
      </c>
      <c r="F2164" t="s">
        <v>4633</v>
      </c>
      <c r="G2164" s="11">
        <v>44996.88</v>
      </c>
      <c r="H2164" s="11">
        <v>6961.85</v>
      </c>
      <c r="I2164" s="11">
        <v>17752.75</v>
      </c>
      <c r="J2164" s="11">
        <v>27339.18</v>
      </c>
      <c r="K2164" s="11">
        <v>30751.82</v>
      </c>
      <c r="L2164" s="11">
        <v>33999.72</v>
      </c>
      <c r="M2164" s="11">
        <v>35239.61</v>
      </c>
      <c r="N2164" s="11">
        <v>37969.07</v>
      </c>
      <c r="O2164" s="11">
        <v>50277.1</v>
      </c>
      <c r="P2164" s="11">
        <v>54188.12</v>
      </c>
      <c r="Q2164" s="11">
        <v>57629</v>
      </c>
      <c r="R2164" s="11">
        <v>63935.94</v>
      </c>
      <c r="S2164" s="11">
        <v>65116.5</v>
      </c>
      <c r="T2164" s="6">
        <f t="shared" ref="T2164:T2227" si="57">(G2164+S2164+SUM(H2164:R2164)*2)/24</f>
        <v>39258.404166666667</v>
      </c>
    </row>
    <row r="2165" spans="2:20" hidden="1" x14ac:dyDescent="0.2">
      <c r="B2165" t="s">
        <v>2296</v>
      </c>
      <c r="C2165" t="s">
        <v>9</v>
      </c>
      <c r="D2165" t="s">
        <v>6</v>
      </c>
      <c r="E2165" t="s">
        <v>2297</v>
      </c>
      <c r="F2165" t="s">
        <v>4634</v>
      </c>
      <c r="G2165" s="11">
        <v>0</v>
      </c>
      <c r="H2165" s="11">
        <v>0</v>
      </c>
      <c r="I2165" s="11">
        <v>0</v>
      </c>
      <c r="J2165" s="11">
        <v>0</v>
      </c>
      <c r="K2165" s="11">
        <v>0</v>
      </c>
      <c r="L2165" s="11">
        <v>0</v>
      </c>
      <c r="M2165" s="11">
        <v>0</v>
      </c>
      <c r="N2165" s="11">
        <v>0</v>
      </c>
      <c r="O2165" s="11">
        <v>0</v>
      </c>
      <c r="P2165" s="11">
        <v>0</v>
      </c>
      <c r="Q2165" s="11">
        <v>0</v>
      </c>
      <c r="R2165" s="11">
        <v>0</v>
      </c>
      <c r="S2165" s="11">
        <v>0</v>
      </c>
      <c r="T2165" s="6">
        <f t="shared" si="57"/>
        <v>0</v>
      </c>
    </row>
    <row r="2166" spans="2:20" hidden="1" x14ac:dyDescent="0.2">
      <c r="B2166" t="s">
        <v>2298</v>
      </c>
      <c r="C2166" t="s">
        <v>1560</v>
      </c>
      <c r="D2166" t="s">
        <v>4</v>
      </c>
      <c r="E2166" t="s">
        <v>2299</v>
      </c>
      <c r="F2166" t="s">
        <v>4635</v>
      </c>
      <c r="G2166" s="11">
        <v>0</v>
      </c>
      <c r="H2166" s="11">
        <v>0</v>
      </c>
      <c r="I2166" s="11">
        <v>0</v>
      </c>
      <c r="J2166" s="11">
        <v>0</v>
      </c>
      <c r="K2166" s="11">
        <v>0</v>
      </c>
      <c r="L2166" s="11">
        <v>0</v>
      </c>
      <c r="M2166" s="11">
        <v>0</v>
      </c>
      <c r="N2166" s="11">
        <v>0</v>
      </c>
      <c r="O2166" s="11">
        <v>0</v>
      </c>
      <c r="P2166" s="11">
        <v>0</v>
      </c>
      <c r="Q2166" s="11">
        <v>0</v>
      </c>
      <c r="R2166" s="11">
        <v>0</v>
      </c>
      <c r="S2166" s="11">
        <v>0</v>
      </c>
      <c r="T2166" s="6">
        <f t="shared" si="57"/>
        <v>0</v>
      </c>
    </row>
    <row r="2167" spans="2:20" hidden="1" x14ac:dyDescent="0.2">
      <c r="B2167" t="s">
        <v>2298</v>
      </c>
      <c r="C2167" t="s">
        <v>1560</v>
      </c>
      <c r="D2167" t="s">
        <v>10</v>
      </c>
      <c r="E2167" t="s">
        <v>2299</v>
      </c>
      <c r="F2167" t="s">
        <v>4636</v>
      </c>
      <c r="G2167" s="11">
        <v>0</v>
      </c>
      <c r="H2167" s="11">
        <v>0</v>
      </c>
      <c r="I2167" s="11">
        <v>0</v>
      </c>
      <c r="J2167" s="11">
        <v>0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0</v>
      </c>
      <c r="Q2167" s="11">
        <v>0</v>
      </c>
      <c r="R2167" s="11">
        <v>0</v>
      </c>
      <c r="S2167" s="11">
        <v>0</v>
      </c>
      <c r="T2167" s="6">
        <f t="shared" si="57"/>
        <v>0</v>
      </c>
    </row>
    <row r="2168" spans="2:20" hidden="1" x14ac:dyDescent="0.2">
      <c r="B2168" t="s">
        <v>2298</v>
      </c>
      <c r="C2168" t="s">
        <v>9</v>
      </c>
      <c r="D2168" t="s">
        <v>3</v>
      </c>
      <c r="E2168" t="s">
        <v>2299</v>
      </c>
      <c r="F2168" t="s">
        <v>4637</v>
      </c>
      <c r="G2168" s="11">
        <v>0</v>
      </c>
      <c r="H2168" s="11">
        <v>0</v>
      </c>
      <c r="I2168" s="11">
        <v>0</v>
      </c>
      <c r="J2168" s="11">
        <v>0</v>
      </c>
      <c r="K2168" s="11">
        <v>0</v>
      </c>
      <c r="L2168" s="11">
        <v>0</v>
      </c>
      <c r="M2168" s="11">
        <v>0</v>
      </c>
      <c r="N2168" s="11">
        <v>0</v>
      </c>
      <c r="O2168" s="11">
        <v>0</v>
      </c>
      <c r="P2168" s="11">
        <v>0</v>
      </c>
      <c r="Q2168" s="11">
        <v>0</v>
      </c>
      <c r="R2168" s="11">
        <v>0</v>
      </c>
      <c r="S2168" s="11">
        <v>0</v>
      </c>
      <c r="T2168" s="6">
        <f t="shared" si="57"/>
        <v>0</v>
      </c>
    </row>
    <row r="2169" spans="2:20" hidden="1" x14ac:dyDescent="0.2">
      <c r="B2169" t="s">
        <v>2298</v>
      </c>
      <c r="C2169" t="s">
        <v>9</v>
      </c>
      <c r="D2169" t="s">
        <v>4</v>
      </c>
      <c r="E2169" t="s">
        <v>2299</v>
      </c>
      <c r="F2169" t="s">
        <v>4638</v>
      </c>
      <c r="G2169" s="11">
        <v>1734.51</v>
      </c>
      <c r="H2169" s="11">
        <v>0</v>
      </c>
      <c r="I2169" s="11">
        <v>900.76</v>
      </c>
      <c r="J2169" s="11">
        <v>900.76</v>
      </c>
      <c r="K2169" s="11">
        <v>900.76</v>
      </c>
      <c r="L2169" s="11">
        <v>900.76</v>
      </c>
      <c r="M2169" s="11">
        <v>900.76</v>
      </c>
      <c r="N2169" s="11">
        <v>900.76</v>
      </c>
      <c r="O2169" s="11">
        <v>900.76</v>
      </c>
      <c r="P2169" s="11">
        <v>900.76</v>
      </c>
      <c r="Q2169" s="11">
        <v>900.76</v>
      </c>
      <c r="R2169" s="11">
        <v>900.76</v>
      </c>
      <c r="S2169" s="11">
        <v>900.76</v>
      </c>
      <c r="T2169" s="6">
        <f t="shared" si="57"/>
        <v>860.43625000000009</v>
      </c>
    </row>
    <row r="2170" spans="2:20" hidden="1" x14ac:dyDescent="0.2">
      <c r="B2170" t="s">
        <v>2298</v>
      </c>
      <c r="C2170" t="s">
        <v>9</v>
      </c>
      <c r="D2170" t="s">
        <v>10</v>
      </c>
      <c r="E2170" t="s">
        <v>2299</v>
      </c>
      <c r="F2170" t="s">
        <v>4639</v>
      </c>
      <c r="G2170" s="11">
        <v>0</v>
      </c>
      <c r="H2170" s="11">
        <v>0</v>
      </c>
      <c r="I2170" s="11">
        <v>0</v>
      </c>
      <c r="J2170" s="11">
        <v>0</v>
      </c>
      <c r="K2170" s="11">
        <v>0</v>
      </c>
      <c r="L2170" s="11">
        <v>0</v>
      </c>
      <c r="M2170" s="11">
        <v>0</v>
      </c>
      <c r="N2170" s="11">
        <v>0</v>
      </c>
      <c r="O2170" s="11">
        <v>0</v>
      </c>
      <c r="P2170" s="11">
        <v>0</v>
      </c>
      <c r="Q2170" s="11">
        <v>0</v>
      </c>
      <c r="R2170" s="11">
        <v>0</v>
      </c>
      <c r="S2170" s="11">
        <v>0</v>
      </c>
      <c r="T2170" s="6">
        <f t="shared" si="57"/>
        <v>0</v>
      </c>
    </row>
    <row r="2171" spans="2:20" hidden="1" x14ac:dyDescent="0.2">
      <c r="B2171" t="s">
        <v>2298</v>
      </c>
      <c r="C2171" t="s">
        <v>9</v>
      </c>
      <c r="D2171" t="s">
        <v>11</v>
      </c>
      <c r="E2171" t="s">
        <v>2299</v>
      </c>
      <c r="F2171" t="s">
        <v>4640</v>
      </c>
      <c r="G2171" s="11">
        <v>0</v>
      </c>
      <c r="H2171" s="11">
        <v>0</v>
      </c>
      <c r="I2171" s="11">
        <v>0</v>
      </c>
      <c r="J2171" s="11">
        <v>0</v>
      </c>
      <c r="K2171" s="11">
        <v>0</v>
      </c>
      <c r="L2171" s="11">
        <v>0</v>
      </c>
      <c r="M2171" s="11">
        <v>0</v>
      </c>
      <c r="N2171" s="11">
        <v>0</v>
      </c>
      <c r="O2171" s="11">
        <v>0</v>
      </c>
      <c r="P2171" s="11">
        <v>0</v>
      </c>
      <c r="Q2171" s="11">
        <v>0</v>
      </c>
      <c r="R2171" s="11">
        <v>0</v>
      </c>
      <c r="S2171" s="11">
        <v>0</v>
      </c>
      <c r="T2171" s="6">
        <f t="shared" si="57"/>
        <v>0</v>
      </c>
    </row>
    <row r="2172" spans="2:20" hidden="1" x14ac:dyDescent="0.2">
      <c r="B2172" t="s">
        <v>2298</v>
      </c>
      <c r="C2172" t="s">
        <v>9</v>
      </c>
      <c r="D2172" t="s">
        <v>5</v>
      </c>
      <c r="E2172" t="s">
        <v>2299</v>
      </c>
      <c r="F2172" t="s">
        <v>4641</v>
      </c>
      <c r="G2172" s="11">
        <v>550267.4</v>
      </c>
      <c r="H2172" s="11">
        <v>9212.43</v>
      </c>
      <c r="I2172" s="11">
        <v>60162.03</v>
      </c>
      <c r="J2172" s="11">
        <v>96686.89</v>
      </c>
      <c r="K2172" s="11">
        <v>146369.34</v>
      </c>
      <c r="L2172" s="11">
        <v>182017.73</v>
      </c>
      <c r="M2172" s="11">
        <v>275334.95</v>
      </c>
      <c r="N2172" s="11">
        <v>303661.99</v>
      </c>
      <c r="O2172" s="11">
        <v>356861.83</v>
      </c>
      <c r="P2172" s="11">
        <v>374853.32</v>
      </c>
      <c r="Q2172" s="11">
        <v>410237.17</v>
      </c>
      <c r="R2172" s="11">
        <v>433516.44</v>
      </c>
      <c r="S2172" s="11">
        <v>461366.06</v>
      </c>
      <c r="T2172" s="6">
        <f t="shared" si="57"/>
        <v>262894.23749999999</v>
      </c>
    </row>
    <row r="2173" spans="2:20" hidden="1" x14ac:dyDescent="0.2">
      <c r="B2173" t="s">
        <v>2298</v>
      </c>
      <c r="C2173" t="s">
        <v>9</v>
      </c>
      <c r="D2173" t="s">
        <v>12</v>
      </c>
      <c r="E2173" t="s">
        <v>2299</v>
      </c>
      <c r="F2173" t="s">
        <v>4642</v>
      </c>
      <c r="G2173" s="11">
        <v>1265040.76</v>
      </c>
      <c r="H2173" s="11">
        <v>59372.37</v>
      </c>
      <c r="I2173" s="11">
        <v>149173.47</v>
      </c>
      <c r="J2173" s="11">
        <v>247260.67</v>
      </c>
      <c r="K2173" s="11">
        <v>362176.16000000003</v>
      </c>
      <c r="L2173" s="11">
        <v>454092.97000000003</v>
      </c>
      <c r="M2173" s="11">
        <v>511672.9</v>
      </c>
      <c r="N2173" s="11">
        <v>594063.98</v>
      </c>
      <c r="O2173" s="11">
        <v>672107.74</v>
      </c>
      <c r="P2173" s="11">
        <v>793180.37</v>
      </c>
      <c r="Q2173" s="11">
        <v>862865.71</v>
      </c>
      <c r="R2173" s="11">
        <v>910318.78</v>
      </c>
      <c r="S2173" s="11">
        <v>1097585.8799999999</v>
      </c>
      <c r="T2173" s="6">
        <f t="shared" si="57"/>
        <v>566466.53666666662</v>
      </c>
    </row>
    <row r="2174" spans="2:20" hidden="1" x14ac:dyDescent="0.2">
      <c r="B2174" t="s">
        <v>2298</v>
      </c>
      <c r="C2174" t="s">
        <v>9</v>
      </c>
      <c r="D2174" t="s">
        <v>1555</v>
      </c>
      <c r="E2174" t="s">
        <v>2299</v>
      </c>
      <c r="F2174" t="s">
        <v>4643</v>
      </c>
      <c r="G2174" s="11">
        <v>0</v>
      </c>
      <c r="H2174" s="11">
        <v>0</v>
      </c>
      <c r="I2174" s="11">
        <v>0</v>
      </c>
      <c r="J2174" s="11">
        <v>0</v>
      </c>
      <c r="K2174" s="11">
        <v>0</v>
      </c>
      <c r="L2174" s="11">
        <v>0</v>
      </c>
      <c r="M2174" s="11">
        <v>0</v>
      </c>
      <c r="N2174" s="11">
        <v>0</v>
      </c>
      <c r="O2174" s="11">
        <v>0</v>
      </c>
      <c r="P2174" s="11">
        <v>0</v>
      </c>
      <c r="Q2174" s="11">
        <v>0</v>
      </c>
      <c r="R2174" s="11">
        <v>0</v>
      </c>
      <c r="S2174" s="11">
        <v>0</v>
      </c>
      <c r="T2174" s="6">
        <f t="shared" si="57"/>
        <v>0</v>
      </c>
    </row>
    <row r="2175" spans="2:20" hidden="1" x14ac:dyDescent="0.2">
      <c r="B2175" t="s">
        <v>2298</v>
      </c>
      <c r="C2175" t="s">
        <v>9</v>
      </c>
      <c r="D2175" t="s">
        <v>6</v>
      </c>
      <c r="E2175" t="s">
        <v>2299</v>
      </c>
      <c r="F2175" t="s">
        <v>4644</v>
      </c>
      <c r="G2175" s="11">
        <v>1192080</v>
      </c>
      <c r="H2175" s="11">
        <v>45569.36</v>
      </c>
      <c r="I2175" s="11">
        <v>98078.180000000008</v>
      </c>
      <c r="J2175" s="11">
        <v>182871.21</v>
      </c>
      <c r="K2175" s="11">
        <v>308589.2</v>
      </c>
      <c r="L2175" s="11">
        <v>420957.46</v>
      </c>
      <c r="M2175" s="11">
        <v>548341.61</v>
      </c>
      <c r="N2175" s="11">
        <v>635838.93000000005</v>
      </c>
      <c r="O2175" s="11">
        <v>815254.01</v>
      </c>
      <c r="P2175" s="11">
        <v>936691.88</v>
      </c>
      <c r="Q2175" s="11">
        <v>1069175.02</v>
      </c>
      <c r="R2175" s="11">
        <v>1260308.08</v>
      </c>
      <c r="S2175" s="11">
        <v>1300483.75</v>
      </c>
      <c r="T2175" s="6">
        <f t="shared" si="57"/>
        <v>630663.06791666662</v>
      </c>
    </row>
    <row r="2176" spans="2:20" hidden="1" x14ac:dyDescent="0.2">
      <c r="B2176" t="s">
        <v>2300</v>
      </c>
      <c r="C2176" t="s">
        <v>9</v>
      </c>
      <c r="D2176" t="s">
        <v>4</v>
      </c>
      <c r="E2176" t="s">
        <v>2301</v>
      </c>
      <c r="F2176" t="s">
        <v>4645</v>
      </c>
      <c r="G2176" s="11">
        <v>0</v>
      </c>
      <c r="H2176" s="11">
        <v>0</v>
      </c>
      <c r="I2176" s="11">
        <v>0</v>
      </c>
      <c r="J2176" s="11">
        <v>0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  <c r="P2176" s="11">
        <v>0</v>
      </c>
      <c r="Q2176" s="11">
        <v>0</v>
      </c>
      <c r="R2176" s="11">
        <v>0</v>
      </c>
      <c r="S2176" s="11">
        <v>0</v>
      </c>
      <c r="T2176" s="6">
        <f t="shared" si="57"/>
        <v>0</v>
      </c>
    </row>
    <row r="2177" spans="2:20" hidden="1" x14ac:dyDescent="0.2">
      <c r="B2177" t="s">
        <v>2300</v>
      </c>
      <c r="C2177" t="s">
        <v>9</v>
      </c>
      <c r="D2177" t="s">
        <v>10</v>
      </c>
      <c r="E2177" t="s">
        <v>2301</v>
      </c>
      <c r="F2177" t="s">
        <v>4646</v>
      </c>
      <c r="G2177" s="11">
        <v>0</v>
      </c>
      <c r="H2177" s="11">
        <v>0</v>
      </c>
      <c r="I2177" s="11">
        <v>0</v>
      </c>
      <c r="J2177" s="11">
        <v>0</v>
      </c>
      <c r="K2177" s="11">
        <v>0</v>
      </c>
      <c r="L2177" s="11">
        <v>0</v>
      </c>
      <c r="M2177" s="11">
        <v>0</v>
      </c>
      <c r="N2177" s="11">
        <v>0</v>
      </c>
      <c r="O2177" s="11">
        <v>0</v>
      </c>
      <c r="P2177" s="11">
        <v>0</v>
      </c>
      <c r="Q2177" s="11">
        <v>0</v>
      </c>
      <c r="R2177" s="11">
        <v>0</v>
      </c>
      <c r="S2177" s="11">
        <v>0</v>
      </c>
      <c r="T2177" s="6">
        <f t="shared" si="57"/>
        <v>0</v>
      </c>
    </row>
    <row r="2178" spans="2:20" hidden="1" x14ac:dyDescent="0.2">
      <c r="B2178" t="s">
        <v>2300</v>
      </c>
      <c r="C2178" t="s">
        <v>9</v>
      </c>
      <c r="D2178" t="s">
        <v>11</v>
      </c>
      <c r="E2178" t="s">
        <v>2301</v>
      </c>
      <c r="F2178" t="s">
        <v>4647</v>
      </c>
      <c r="G2178" s="11">
        <v>0</v>
      </c>
      <c r="H2178" s="11">
        <v>0</v>
      </c>
      <c r="I2178" s="11">
        <v>0</v>
      </c>
      <c r="J2178" s="11">
        <v>0</v>
      </c>
      <c r="K2178" s="11">
        <v>0</v>
      </c>
      <c r="L2178" s="11">
        <v>0</v>
      </c>
      <c r="M2178" s="11">
        <v>0</v>
      </c>
      <c r="N2178" s="11">
        <v>0</v>
      </c>
      <c r="O2178" s="11">
        <v>0</v>
      </c>
      <c r="P2178" s="11">
        <v>0</v>
      </c>
      <c r="Q2178" s="11">
        <v>0</v>
      </c>
      <c r="R2178" s="11">
        <v>0</v>
      </c>
      <c r="S2178" s="11">
        <v>0</v>
      </c>
      <c r="T2178" s="6">
        <f t="shared" si="57"/>
        <v>0</v>
      </c>
    </row>
    <row r="2179" spans="2:20" hidden="1" x14ac:dyDescent="0.2">
      <c r="B2179" t="s">
        <v>2300</v>
      </c>
      <c r="C2179" t="s">
        <v>9</v>
      </c>
      <c r="D2179" t="s">
        <v>5</v>
      </c>
      <c r="E2179" t="s">
        <v>2301</v>
      </c>
      <c r="F2179" t="s">
        <v>4648</v>
      </c>
      <c r="G2179" s="11">
        <v>75852.2</v>
      </c>
      <c r="H2179" s="11">
        <v>9971.69</v>
      </c>
      <c r="I2179" s="11">
        <v>9565.3000000000011</v>
      </c>
      <c r="J2179" s="11">
        <v>11363.58</v>
      </c>
      <c r="K2179" s="11">
        <v>23349.86</v>
      </c>
      <c r="L2179" s="11">
        <v>28668.080000000002</v>
      </c>
      <c r="M2179" s="11">
        <v>47629.82</v>
      </c>
      <c r="N2179" s="11">
        <v>48580.83</v>
      </c>
      <c r="O2179" s="11">
        <v>63771.46</v>
      </c>
      <c r="P2179" s="11">
        <v>71639.210000000006</v>
      </c>
      <c r="Q2179" s="11">
        <v>77389.930000000008</v>
      </c>
      <c r="R2179" s="11">
        <v>82610.009999999995</v>
      </c>
      <c r="S2179" s="11">
        <v>93528.790000000008</v>
      </c>
      <c r="T2179" s="6">
        <f t="shared" si="57"/>
        <v>46602.522083333337</v>
      </c>
    </row>
    <row r="2180" spans="2:20" hidden="1" x14ac:dyDescent="0.2">
      <c r="B2180" t="s">
        <v>2300</v>
      </c>
      <c r="C2180" t="s">
        <v>9</v>
      </c>
      <c r="D2180" t="s">
        <v>12</v>
      </c>
      <c r="E2180" t="s">
        <v>2301</v>
      </c>
      <c r="F2180" t="s">
        <v>4649</v>
      </c>
      <c r="G2180" s="11">
        <v>127102.05</v>
      </c>
      <c r="H2180" s="11">
        <v>6724.87</v>
      </c>
      <c r="I2180" s="11">
        <v>11490.84</v>
      </c>
      <c r="J2180" s="11">
        <v>24974.880000000001</v>
      </c>
      <c r="K2180" s="11">
        <v>43922.87</v>
      </c>
      <c r="L2180" s="11">
        <v>66395.199999999997</v>
      </c>
      <c r="M2180" s="11">
        <v>84645.21</v>
      </c>
      <c r="N2180" s="11">
        <v>117215.53</v>
      </c>
      <c r="O2180" s="11">
        <v>127537.67</v>
      </c>
      <c r="P2180" s="11">
        <v>139999.73000000001</v>
      </c>
      <c r="Q2180" s="11">
        <v>143622.79</v>
      </c>
      <c r="R2180" s="11">
        <v>147895.15</v>
      </c>
      <c r="S2180" s="11">
        <v>150288</v>
      </c>
      <c r="T2180" s="6">
        <f t="shared" si="57"/>
        <v>87759.980416666673</v>
      </c>
    </row>
    <row r="2181" spans="2:20" hidden="1" x14ac:dyDescent="0.2">
      <c r="B2181" t="s">
        <v>2300</v>
      </c>
      <c r="C2181" t="s">
        <v>9</v>
      </c>
      <c r="D2181" t="s">
        <v>6</v>
      </c>
      <c r="E2181" t="s">
        <v>2301</v>
      </c>
      <c r="F2181" t="s">
        <v>4650</v>
      </c>
      <c r="G2181" s="11">
        <v>127664.68000000001</v>
      </c>
      <c r="H2181" s="11">
        <v>6903.64</v>
      </c>
      <c r="I2181" s="11">
        <v>17029.48</v>
      </c>
      <c r="J2181" s="11">
        <v>25297.34</v>
      </c>
      <c r="K2181" s="11">
        <v>46408.770000000004</v>
      </c>
      <c r="L2181" s="11">
        <v>48982.130000000005</v>
      </c>
      <c r="M2181" s="11">
        <v>65238.04</v>
      </c>
      <c r="N2181" s="11">
        <v>74652.430000000008</v>
      </c>
      <c r="O2181" s="11">
        <v>95360.47</v>
      </c>
      <c r="P2181" s="11">
        <v>108153.2</v>
      </c>
      <c r="Q2181" s="11">
        <v>133172.16</v>
      </c>
      <c r="R2181" s="11">
        <v>147145.68</v>
      </c>
      <c r="S2181" s="11">
        <v>145393.76999999999</v>
      </c>
      <c r="T2181" s="6">
        <f t="shared" si="57"/>
        <v>75406.047083333338</v>
      </c>
    </row>
    <row r="2182" spans="2:20" hidden="1" x14ac:dyDescent="0.2">
      <c r="B2182" t="s">
        <v>2302</v>
      </c>
      <c r="C2182" t="s">
        <v>9</v>
      </c>
      <c r="D2182" t="s">
        <v>4</v>
      </c>
      <c r="E2182" t="s">
        <v>2301</v>
      </c>
      <c r="F2182" t="s">
        <v>4651</v>
      </c>
      <c r="G2182" s="11">
        <v>400.51</v>
      </c>
      <c r="H2182" s="11">
        <v>0</v>
      </c>
      <c r="I2182" s="11">
        <v>0</v>
      </c>
      <c r="J2182" s="11">
        <v>0</v>
      </c>
      <c r="K2182" s="11">
        <v>0</v>
      </c>
      <c r="L2182" s="11">
        <v>0</v>
      </c>
      <c r="M2182" s="11">
        <v>0</v>
      </c>
      <c r="N2182" s="11">
        <v>0</v>
      </c>
      <c r="O2182" s="11">
        <v>0</v>
      </c>
      <c r="P2182" s="11">
        <v>0</v>
      </c>
      <c r="Q2182" s="11">
        <v>0</v>
      </c>
      <c r="R2182" s="11">
        <v>0</v>
      </c>
      <c r="S2182" s="11">
        <v>0</v>
      </c>
      <c r="T2182" s="6">
        <f t="shared" si="57"/>
        <v>16.687916666666666</v>
      </c>
    </row>
    <row r="2183" spans="2:20" hidden="1" x14ac:dyDescent="0.2">
      <c r="B2183" t="s">
        <v>2302</v>
      </c>
      <c r="C2183" t="s">
        <v>9</v>
      </c>
      <c r="D2183" t="s">
        <v>10</v>
      </c>
      <c r="E2183" t="s">
        <v>2301</v>
      </c>
      <c r="F2183" t="s">
        <v>4652</v>
      </c>
      <c r="G2183" s="11">
        <v>0</v>
      </c>
      <c r="H2183" s="11">
        <v>0</v>
      </c>
      <c r="I2183" s="11">
        <v>0</v>
      </c>
      <c r="J2183" s="11">
        <v>0</v>
      </c>
      <c r="K2183" s="11">
        <v>0</v>
      </c>
      <c r="L2183" s="11">
        <v>0</v>
      </c>
      <c r="M2183" s="11">
        <v>0</v>
      </c>
      <c r="N2183" s="11">
        <v>0</v>
      </c>
      <c r="O2183" s="11">
        <v>0</v>
      </c>
      <c r="P2183" s="11">
        <v>0</v>
      </c>
      <c r="Q2183" s="11">
        <v>0</v>
      </c>
      <c r="R2183" s="11">
        <v>0</v>
      </c>
      <c r="S2183" s="11">
        <v>0</v>
      </c>
      <c r="T2183" s="6">
        <f t="shared" si="57"/>
        <v>0</v>
      </c>
    </row>
    <row r="2184" spans="2:20" hidden="1" x14ac:dyDescent="0.2">
      <c r="B2184" t="s">
        <v>2302</v>
      </c>
      <c r="C2184" t="s">
        <v>9</v>
      </c>
      <c r="D2184" t="s">
        <v>11</v>
      </c>
      <c r="E2184" t="s">
        <v>2301</v>
      </c>
      <c r="F2184" t="s">
        <v>4653</v>
      </c>
      <c r="G2184" s="11">
        <v>0</v>
      </c>
      <c r="H2184" s="11">
        <v>0</v>
      </c>
      <c r="I2184" s="11">
        <v>0</v>
      </c>
      <c r="J2184" s="11">
        <v>0</v>
      </c>
      <c r="K2184" s="11">
        <v>0</v>
      </c>
      <c r="L2184" s="11">
        <v>0</v>
      </c>
      <c r="M2184" s="11">
        <v>0</v>
      </c>
      <c r="N2184" s="11">
        <v>0</v>
      </c>
      <c r="O2184" s="11">
        <v>0</v>
      </c>
      <c r="P2184" s="11">
        <v>0</v>
      </c>
      <c r="Q2184" s="11">
        <v>0</v>
      </c>
      <c r="R2184" s="11">
        <v>0</v>
      </c>
      <c r="S2184" s="11">
        <v>0</v>
      </c>
      <c r="T2184" s="6">
        <f t="shared" si="57"/>
        <v>0</v>
      </c>
    </row>
    <row r="2185" spans="2:20" hidden="1" x14ac:dyDescent="0.2">
      <c r="B2185" t="s">
        <v>2302</v>
      </c>
      <c r="C2185" t="s">
        <v>9</v>
      </c>
      <c r="D2185" t="s">
        <v>5</v>
      </c>
      <c r="E2185" t="s">
        <v>2301</v>
      </c>
      <c r="F2185" t="s">
        <v>4654</v>
      </c>
      <c r="G2185" s="11">
        <v>149105.96</v>
      </c>
      <c r="H2185" s="11">
        <v>38186.78</v>
      </c>
      <c r="I2185" s="11">
        <v>57019.87</v>
      </c>
      <c r="J2185" s="11">
        <v>56276.62</v>
      </c>
      <c r="K2185" s="11">
        <v>60231.61</v>
      </c>
      <c r="L2185" s="11">
        <v>61966.39</v>
      </c>
      <c r="M2185" s="11">
        <v>68735.78</v>
      </c>
      <c r="N2185" s="11">
        <v>82751.37</v>
      </c>
      <c r="O2185" s="11">
        <v>96994.49</v>
      </c>
      <c r="P2185" s="11">
        <v>108778.31</v>
      </c>
      <c r="Q2185" s="11">
        <v>109358.68000000001</v>
      </c>
      <c r="R2185" s="11">
        <v>109312.15000000001</v>
      </c>
      <c r="S2185" s="11">
        <v>120706.03</v>
      </c>
      <c r="T2185" s="6">
        <f t="shared" si="57"/>
        <v>82043.170416666675</v>
      </c>
    </row>
    <row r="2186" spans="2:20" hidden="1" x14ac:dyDescent="0.2">
      <c r="B2186" t="s">
        <v>2302</v>
      </c>
      <c r="C2186" t="s">
        <v>9</v>
      </c>
      <c r="D2186" t="s">
        <v>12</v>
      </c>
      <c r="E2186" t="s">
        <v>2301</v>
      </c>
      <c r="F2186" t="s">
        <v>4655</v>
      </c>
      <c r="G2186" s="11">
        <v>32816.82</v>
      </c>
      <c r="H2186" s="11">
        <v>894.35</v>
      </c>
      <c r="I2186" s="11">
        <v>3404.67</v>
      </c>
      <c r="J2186" s="11">
        <v>5239.0600000000004</v>
      </c>
      <c r="K2186" s="11">
        <v>9607.880000000001</v>
      </c>
      <c r="L2186" s="11">
        <v>10380.52</v>
      </c>
      <c r="M2186" s="11">
        <v>11038.43</v>
      </c>
      <c r="N2186" s="11">
        <v>12822.44</v>
      </c>
      <c r="O2186" s="11">
        <v>17257.689999999999</v>
      </c>
      <c r="P2186" s="11">
        <v>17238.260000000002</v>
      </c>
      <c r="Q2186" s="11">
        <v>17942.45</v>
      </c>
      <c r="R2186" s="11">
        <v>19250.010000000002</v>
      </c>
      <c r="S2186" s="11">
        <v>20450.740000000002</v>
      </c>
      <c r="T2186" s="6">
        <f t="shared" si="57"/>
        <v>12642.461666666668</v>
      </c>
    </row>
    <row r="2187" spans="2:20" hidden="1" x14ac:dyDescent="0.2">
      <c r="B2187" t="s">
        <v>2302</v>
      </c>
      <c r="C2187" t="s">
        <v>9</v>
      </c>
      <c r="D2187" t="s">
        <v>6</v>
      </c>
      <c r="E2187" t="s">
        <v>2301</v>
      </c>
      <c r="F2187" t="s">
        <v>4656</v>
      </c>
      <c r="G2187" s="11">
        <v>72260.160000000003</v>
      </c>
      <c r="H2187" s="11">
        <v>54287.61</v>
      </c>
      <c r="I2187" s="11">
        <v>62174.6</v>
      </c>
      <c r="J2187" s="11">
        <v>68748.800000000003</v>
      </c>
      <c r="K2187" s="11">
        <v>83863.740000000005</v>
      </c>
      <c r="L2187" s="11">
        <v>84931.41</v>
      </c>
      <c r="M2187" s="11">
        <v>107134.92</v>
      </c>
      <c r="N2187" s="11">
        <v>107094.97</v>
      </c>
      <c r="O2187" s="11">
        <v>112939.8</v>
      </c>
      <c r="P2187" s="11">
        <v>124431.04000000001</v>
      </c>
      <c r="Q2187" s="11">
        <v>125123.2</v>
      </c>
      <c r="R2187" s="11">
        <v>126411.31</v>
      </c>
      <c r="S2187" s="11">
        <v>134477.73000000001</v>
      </c>
      <c r="T2187" s="6">
        <f t="shared" si="57"/>
        <v>96709.195416666684</v>
      </c>
    </row>
    <row r="2188" spans="2:20" hidden="1" x14ac:dyDescent="0.2">
      <c r="B2188" t="s">
        <v>2303</v>
      </c>
      <c r="C2188" t="s">
        <v>9</v>
      </c>
      <c r="D2188" t="s">
        <v>4</v>
      </c>
      <c r="E2188" t="s">
        <v>2301</v>
      </c>
      <c r="F2188" t="s">
        <v>4657</v>
      </c>
      <c r="G2188" s="11">
        <v>0</v>
      </c>
      <c r="H2188" s="11">
        <v>0</v>
      </c>
      <c r="I2188" s="11">
        <v>0</v>
      </c>
      <c r="J2188" s="11">
        <v>0</v>
      </c>
      <c r="K2188" s="11">
        <v>0</v>
      </c>
      <c r="L2188" s="11">
        <v>0</v>
      </c>
      <c r="M2188" s="11">
        <v>0</v>
      </c>
      <c r="N2188" s="11">
        <v>0</v>
      </c>
      <c r="O2188" s="11">
        <v>0</v>
      </c>
      <c r="P2188" s="11">
        <v>0</v>
      </c>
      <c r="Q2188" s="11">
        <v>0</v>
      </c>
      <c r="R2188" s="11">
        <v>0</v>
      </c>
      <c r="S2188" s="11">
        <v>0</v>
      </c>
      <c r="T2188" s="6">
        <f t="shared" si="57"/>
        <v>0</v>
      </c>
    </row>
    <row r="2189" spans="2:20" hidden="1" x14ac:dyDescent="0.2">
      <c r="B2189" t="s">
        <v>2303</v>
      </c>
      <c r="C2189" t="s">
        <v>9</v>
      </c>
      <c r="D2189" t="s">
        <v>10</v>
      </c>
      <c r="E2189" t="s">
        <v>2301</v>
      </c>
      <c r="F2189" t="s">
        <v>4658</v>
      </c>
      <c r="G2189" s="11">
        <v>0</v>
      </c>
      <c r="H2189" s="11">
        <v>0</v>
      </c>
      <c r="I2189" s="11">
        <v>0</v>
      </c>
      <c r="J2189" s="11">
        <v>0</v>
      </c>
      <c r="K2189" s="11">
        <v>0</v>
      </c>
      <c r="L2189" s="11">
        <v>0</v>
      </c>
      <c r="M2189" s="11">
        <v>0</v>
      </c>
      <c r="N2189" s="11">
        <v>0</v>
      </c>
      <c r="O2189" s="11">
        <v>0</v>
      </c>
      <c r="P2189" s="11">
        <v>0</v>
      </c>
      <c r="Q2189" s="11">
        <v>0</v>
      </c>
      <c r="R2189" s="11">
        <v>0</v>
      </c>
      <c r="S2189" s="11">
        <v>0</v>
      </c>
      <c r="T2189" s="6">
        <f t="shared" si="57"/>
        <v>0</v>
      </c>
    </row>
    <row r="2190" spans="2:20" hidden="1" x14ac:dyDescent="0.2">
      <c r="B2190" t="s">
        <v>2303</v>
      </c>
      <c r="C2190" t="s">
        <v>9</v>
      </c>
      <c r="D2190" t="s">
        <v>5</v>
      </c>
      <c r="E2190" t="s">
        <v>2301</v>
      </c>
      <c r="F2190" t="s">
        <v>4659</v>
      </c>
      <c r="G2190" s="11">
        <v>15215.76</v>
      </c>
      <c r="H2190" s="11">
        <v>5179.1000000000004</v>
      </c>
      <c r="I2190" s="11">
        <v>10392.780000000001</v>
      </c>
      <c r="J2190" s="11">
        <v>15409.75</v>
      </c>
      <c r="K2190" s="11">
        <v>17893.61</v>
      </c>
      <c r="L2190" s="11">
        <v>20256.47</v>
      </c>
      <c r="M2190" s="11">
        <v>27157.8</v>
      </c>
      <c r="N2190" s="11">
        <v>27995.63</v>
      </c>
      <c r="O2190" s="11">
        <v>30428.31</v>
      </c>
      <c r="P2190" s="11">
        <v>31842.780000000002</v>
      </c>
      <c r="Q2190" s="11">
        <v>36270.5</v>
      </c>
      <c r="R2190" s="11">
        <v>41304.700000000004</v>
      </c>
      <c r="S2190" s="11">
        <v>45729.440000000002</v>
      </c>
      <c r="T2190" s="6">
        <f t="shared" si="57"/>
        <v>24550.335833333331</v>
      </c>
    </row>
    <row r="2191" spans="2:20" hidden="1" x14ac:dyDescent="0.2">
      <c r="B2191" t="s">
        <v>2303</v>
      </c>
      <c r="C2191" t="s">
        <v>9</v>
      </c>
      <c r="D2191" t="s">
        <v>12</v>
      </c>
      <c r="E2191" t="s">
        <v>2301</v>
      </c>
      <c r="F2191" t="s">
        <v>4660</v>
      </c>
      <c r="G2191" s="11">
        <v>7461.6100000000006</v>
      </c>
      <c r="H2191" s="11">
        <v>1099.94</v>
      </c>
      <c r="I2191" s="11">
        <v>2235.84</v>
      </c>
      <c r="J2191" s="11">
        <v>2122.13</v>
      </c>
      <c r="K2191" s="11">
        <v>2459.62</v>
      </c>
      <c r="L2191" s="11">
        <v>3016.91</v>
      </c>
      <c r="M2191" s="11">
        <v>3492.5</v>
      </c>
      <c r="N2191" s="11">
        <v>4549.3</v>
      </c>
      <c r="O2191" s="11">
        <v>5389.32</v>
      </c>
      <c r="P2191" s="11">
        <v>5334.03</v>
      </c>
      <c r="Q2191" s="11">
        <v>5844.3</v>
      </c>
      <c r="R2191" s="11">
        <v>6644.54</v>
      </c>
      <c r="S2191" s="11">
        <v>9108.4</v>
      </c>
      <c r="T2191" s="6">
        <f t="shared" si="57"/>
        <v>4206.1195833333331</v>
      </c>
    </row>
    <row r="2192" spans="2:20" hidden="1" x14ac:dyDescent="0.2">
      <c r="B2192" t="s">
        <v>2303</v>
      </c>
      <c r="C2192" t="s">
        <v>9</v>
      </c>
      <c r="D2192" t="s">
        <v>6</v>
      </c>
      <c r="E2192" t="s">
        <v>2301</v>
      </c>
      <c r="F2192" t="s">
        <v>4661</v>
      </c>
      <c r="G2192" s="11">
        <v>50319.78</v>
      </c>
      <c r="H2192" s="11">
        <v>10041.35</v>
      </c>
      <c r="I2192" s="11">
        <v>21001.94</v>
      </c>
      <c r="J2192" s="11">
        <v>22068.420000000002</v>
      </c>
      <c r="K2192" s="11">
        <v>22011.81</v>
      </c>
      <c r="L2192" s="11">
        <v>25742.38</v>
      </c>
      <c r="M2192" s="11">
        <v>29180.63</v>
      </c>
      <c r="N2192" s="11">
        <v>29081.510000000002</v>
      </c>
      <c r="O2192" s="11">
        <v>34909.550000000003</v>
      </c>
      <c r="P2192" s="11">
        <v>39198.300000000003</v>
      </c>
      <c r="Q2192" s="11">
        <v>46465.760000000002</v>
      </c>
      <c r="R2192" s="11">
        <v>47224.950000000004</v>
      </c>
      <c r="S2192" s="11">
        <v>48741.68</v>
      </c>
      <c r="T2192" s="6">
        <f t="shared" si="57"/>
        <v>31371.444166666668</v>
      </c>
    </row>
    <row r="2193" spans="2:20" hidden="1" x14ac:dyDescent="0.2">
      <c r="B2193" t="s">
        <v>2304</v>
      </c>
      <c r="C2193" t="s">
        <v>1560</v>
      </c>
      <c r="D2193" t="s">
        <v>4</v>
      </c>
      <c r="E2193" t="s">
        <v>2305</v>
      </c>
      <c r="F2193" t="s">
        <v>4662</v>
      </c>
      <c r="G2193" s="11">
        <v>299.59000000000003</v>
      </c>
      <c r="H2193" s="11">
        <v>0</v>
      </c>
      <c r="I2193" s="11">
        <v>0</v>
      </c>
      <c r="J2193" s="11">
        <v>0</v>
      </c>
      <c r="K2193" s="11">
        <v>0</v>
      </c>
      <c r="L2193" s="11">
        <v>0</v>
      </c>
      <c r="M2193" s="11">
        <v>0</v>
      </c>
      <c r="N2193" s="11">
        <v>0</v>
      </c>
      <c r="O2193" s="11">
        <v>0</v>
      </c>
      <c r="P2193" s="11">
        <v>0</v>
      </c>
      <c r="Q2193" s="11">
        <v>0</v>
      </c>
      <c r="R2193" s="11">
        <v>0</v>
      </c>
      <c r="S2193" s="11">
        <v>0</v>
      </c>
      <c r="T2193" s="6">
        <f t="shared" si="57"/>
        <v>12.482916666666668</v>
      </c>
    </row>
    <row r="2194" spans="2:20" hidden="1" x14ac:dyDescent="0.2">
      <c r="B2194" t="s">
        <v>2304</v>
      </c>
      <c r="C2194" t="s">
        <v>1560</v>
      </c>
      <c r="D2194" t="s">
        <v>10</v>
      </c>
      <c r="E2194" t="s">
        <v>2305</v>
      </c>
      <c r="F2194" t="s">
        <v>4663</v>
      </c>
      <c r="G2194" s="11">
        <v>120.41</v>
      </c>
      <c r="H2194" s="11">
        <v>0</v>
      </c>
      <c r="I2194" s="11">
        <v>0</v>
      </c>
      <c r="J2194" s="11">
        <v>0</v>
      </c>
      <c r="K2194" s="11">
        <v>0</v>
      </c>
      <c r="L2194" s="11">
        <v>0</v>
      </c>
      <c r="M2194" s="11">
        <v>0</v>
      </c>
      <c r="N2194" s="11">
        <v>0</v>
      </c>
      <c r="O2194" s="11">
        <v>0</v>
      </c>
      <c r="P2194" s="11">
        <v>0</v>
      </c>
      <c r="Q2194" s="11">
        <v>0</v>
      </c>
      <c r="R2194" s="11">
        <v>0</v>
      </c>
      <c r="S2194" s="11">
        <v>0</v>
      </c>
      <c r="T2194" s="6">
        <f t="shared" si="57"/>
        <v>5.0170833333333329</v>
      </c>
    </row>
    <row r="2195" spans="2:20" hidden="1" x14ac:dyDescent="0.2">
      <c r="B2195" t="s">
        <v>2304</v>
      </c>
      <c r="C2195" t="s">
        <v>9</v>
      </c>
      <c r="D2195" t="s">
        <v>3</v>
      </c>
      <c r="E2195" t="s">
        <v>2305</v>
      </c>
      <c r="F2195" t="s">
        <v>4664</v>
      </c>
      <c r="G2195" s="11">
        <v>420</v>
      </c>
      <c r="H2195" s="11">
        <v>0</v>
      </c>
      <c r="I2195" s="11">
        <v>0</v>
      </c>
      <c r="J2195" s="11">
        <v>0</v>
      </c>
      <c r="K2195" s="11">
        <v>0</v>
      </c>
      <c r="L2195" s="11">
        <v>0</v>
      </c>
      <c r="M2195" s="11">
        <v>0</v>
      </c>
      <c r="N2195" s="11">
        <v>0</v>
      </c>
      <c r="O2195" s="11">
        <v>0</v>
      </c>
      <c r="P2195" s="11">
        <v>0</v>
      </c>
      <c r="Q2195" s="11">
        <v>0</v>
      </c>
      <c r="R2195" s="11">
        <v>0</v>
      </c>
      <c r="S2195" s="11">
        <v>0</v>
      </c>
      <c r="T2195" s="6">
        <f t="shared" si="57"/>
        <v>17.5</v>
      </c>
    </row>
    <row r="2196" spans="2:20" hidden="1" x14ac:dyDescent="0.2">
      <c r="B2196" t="s">
        <v>2304</v>
      </c>
      <c r="C2196" t="s">
        <v>9</v>
      </c>
      <c r="D2196" t="s">
        <v>4</v>
      </c>
      <c r="E2196" t="s">
        <v>2305</v>
      </c>
      <c r="F2196" t="s">
        <v>4665</v>
      </c>
      <c r="G2196" s="11">
        <v>48471.56</v>
      </c>
      <c r="H2196" s="11">
        <v>2295.08</v>
      </c>
      <c r="I2196" s="11">
        <v>4130.78</v>
      </c>
      <c r="J2196" s="11">
        <v>5664.2</v>
      </c>
      <c r="K2196" s="11">
        <v>6984.63</v>
      </c>
      <c r="L2196" s="11">
        <v>8455.17</v>
      </c>
      <c r="M2196" s="11">
        <v>9709.8700000000008</v>
      </c>
      <c r="N2196" s="11">
        <v>11301.09</v>
      </c>
      <c r="O2196" s="11">
        <v>13465.18</v>
      </c>
      <c r="P2196" s="11">
        <v>16738.95</v>
      </c>
      <c r="Q2196" s="11">
        <v>18065.16</v>
      </c>
      <c r="R2196" s="11">
        <v>19153.71</v>
      </c>
      <c r="S2196" s="11">
        <v>22320.240000000002</v>
      </c>
      <c r="T2196" s="6">
        <f t="shared" si="57"/>
        <v>12613.31</v>
      </c>
    </row>
    <row r="2197" spans="2:20" hidden="1" x14ac:dyDescent="0.2">
      <c r="B2197" t="s">
        <v>2304</v>
      </c>
      <c r="C2197" t="s">
        <v>9</v>
      </c>
      <c r="D2197" t="s">
        <v>10</v>
      </c>
      <c r="E2197" t="s">
        <v>2305</v>
      </c>
      <c r="F2197" t="s">
        <v>4666</v>
      </c>
      <c r="G2197" s="11">
        <v>0</v>
      </c>
      <c r="H2197" s="11">
        <v>0</v>
      </c>
      <c r="I2197" s="11">
        <v>0</v>
      </c>
      <c r="J2197" s="11">
        <v>0</v>
      </c>
      <c r="K2197" s="11">
        <v>0</v>
      </c>
      <c r="L2197" s="11">
        <v>0</v>
      </c>
      <c r="M2197" s="11">
        <v>0</v>
      </c>
      <c r="N2197" s="11">
        <v>0</v>
      </c>
      <c r="O2197" s="11">
        <v>0</v>
      </c>
      <c r="P2197" s="11">
        <v>0</v>
      </c>
      <c r="Q2197" s="11">
        <v>0</v>
      </c>
      <c r="R2197" s="11">
        <v>0</v>
      </c>
      <c r="S2197" s="11">
        <v>0</v>
      </c>
      <c r="T2197" s="6">
        <f t="shared" si="57"/>
        <v>0</v>
      </c>
    </row>
    <row r="2198" spans="2:20" hidden="1" x14ac:dyDescent="0.2">
      <c r="B2198" t="s">
        <v>2304</v>
      </c>
      <c r="C2198" t="s">
        <v>9</v>
      </c>
      <c r="D2198" t="s">
        <v>11</v>
      </c>
      <c r="E2198" t="s">
        <v>2305</v>
      </c>
      <c r="F2198" t="s">
        <v>4667</v>
      </c>
      <c r="G2198" s="11">
        <v>0</v>
      </c>
      <c r="H2198" s="11">
        <v>0</v>
      </c>
      <c r="I2198" s="11">
        <v>0</v>
      </c>
      <c r="J2198" s="11">
        <v>0</v>
      </c>
      <c r="K2198" s="11">
        <v>0</v>
      </c>
      <c r="L2198" s="11">
        <v>0</v>
      </c>
      <c r="M2198" s="11">
        <v>0</v>
      </c>
      <c r="N2198" s="11">
        <v>0</v>
      </c>
      <c r="O2198" s="11">
        <v>0</v>
      </c>
      <c r="P2198" s="11">
        <v>0</v>
      </c>
      <c r="Q2198" s="11">
        <v>0</v>
      </c>
      <c r="R2198" s="11">
        <v>0</v>
      </c>
      <c r="S2198" s="11">
        <v>0</v>
      </c>
      <c r="T2198" s="6">
        <f t="shared" si="57"/>
        <v>0</v>
      </c>
    </row>
    <row r="2199" spans="2:20" hidden="1" x14ac:dyDescent="0.2">
      <c r="B2199" t="s">
        <v>2304</v>
      </c>
      <c r="C2199" t="s">
        <v>9</v>
      </c>
      <c r="D2199" t="s">
        <v>5</v>
      </c>
      <c r="E2199" t="s">
        <v>2305</v>
      </c>
      <c r="F2199" t="s">
        <v>4668</v>
      </c>
      <c r="G2199" s="11">
        <v>372602.67</v>
      </c>
      <c r="H2199" s="11">
        <v>14452.01</v>
      </c>
      <c r="I2199" s="11">
        <v>61252.22</v>
      </c>
      <c r="J2199" s="11">
        <v>73290.36</v>
      </c>
      <c r="K2199" s="11">
        <v>93065.26</v>
      </c>
      <c r="L2199" s="11">
        <v>125877.77</v>
      </c>
      <c r="M2199" s="11">
        <v>155986.57</v>
      </c>
      <c r="N2199" s="11">
        <v>194087.56</v>
      </c>
      <c r="O2199" s="11">
        <v>226959.47</v>
      </c>
      <c r="P2199" s="11">
        <v>272604.88</v>
      </c>
      <c r="Q2199" s="11">
        <v>325631.32</v>
      </c>
      <c r="R2199" s="11">
        <v>360539.22000000003</v>
      </c>
      <c r="S2199" s="11">
        <v>399462.01</v>
      </c>
      <c r="T2199" s="6">
        <f t="shared" si="57"/>
        <v>190814.91500000001</v>
      </c>
    </row>
    <row r="2200" spans="2:20" hidden="1" x14ac:dyDescent="0.2">
      <c r="B2200" t="s">
        <v>2304</v>
      </c>
      <c r="C2200" t="s">
        <v>9</v>
      </c>
      <c r="D2200" t="s">
        <v>12</v>
      </c>
      <c r="E2200" t="s">
        <v>2305</v>
      </c>
      <c r="F2200" t="s">
        <v>4669</v>
      </c>
      <c r="G2200" s="11">
        <v>467321.23</v>
      </c>
      <c r="H2200" s="11">
        <v>26015.23</v>
      </c>
      <c r="I2200" s="11">
        <v>56486.1</v>
      </c>
      <c r="J2200" s="11">
        <v>74845.740000000005</v>
      </c>
      <c r="K2200" s="11">
        <v>99081.930000000008</v>
      </c>
      <c r="L2200" s="11">
        <v>129340.71</v>
      </c>
      <c r="M2200" s="11">
        <v>152095.64000000001</v>
      </c>
      <c r="N2200" s="11">
        <v>168876.21</v>
      </c>
      <c r="O2200" s="11">
        <v>206190.98</v>
      </c>
      <c r="P2200" s="11">
        <v>269969.26</v>
      </c>
      <c r="Q2200" s="11">
        <v>352822.97000000003</v>
      </c>
      <c r="R2200" s="11">
        <v>428714.23</v>
      </c>
      <c r="S2200" s="11">
        <v>589525.9</v>
      </c>
      <c r="T2200" s="6">
        <f t="shared" si="57"/>
        <v>207738.54708333334</v>
      </c>
    </row>
    <row r="2201" spans="2:20" hidden="1" x14ac:dyDescent="0.2">
      <c r="B2201" t="s">
        <v>2304</v>
      </c>
      <c r="C2201" t="s">
        <v>9</v>
      </c>
      <c r="D2201" t="s">
        <v>1555</v>
      </c>
      <c r="E2201" t="s">
        <v>2305</v>
      </c>
      <c r="F2201" t="s">
        <v>4670</v>
      </c>
      <c r="G2201" s="11">
        <v>-420</v>
      </c>
      <c r="H2201" s="11">
        <v>0</v>
      </c>
      <c r="I2201" s="11">
        <v>0</v>
      </c>
      <c r="J2201" s="11">
        <v>0</v>
      </c>
      <c r="K2201" s="11">
        <v>0</v>
      </c>
      <c r="L2201" s="11">
        <v>0</v>
      </c>
      <c r="M2201" s="11">
        <v>0</v>
      </c>
      <c r="N2201" s="11">
        <v>0</v>
      </c>
      <c r="O2201" s="11">
        <v>0</v>
      </c>
      <c r="P2201" s="11">
        <v>0</v>
      </c>
      <c r="Q2201" s="11">
        <v>0</v>
      </c>
      <c r="R2201" s="11">
        <v>0</v>
      </c>
      <c r="S2201" s="11">
        <v>0</v>
      </c>
      <c r="T2201" s="6">
        <f t="shared" si="57"/>
        <v>-17.5</v>
      </c>
    </row>
    <row r="2202" spans="2:20" hidden="1" x14ac:dyDescent="0.2">
      <c r="B2202" t="s">
        <v>2304</v>
      </c>
      <c r="C2202" t="s">
        <v>9</v>
      </c>
      <c r="D2202" t="s">
        <v>6</v>
      </c>
      <c r="E2202" t="s">
        <v>2305</v>
      </c>
      <c r="F2202" t="s">
        <v>4671</v>
      </c>
      <c r="G2202" s="11">
        <v>790261.48</v>
      </c>
      <c r="H2202" s="11">
        <v>47871.53</v>
      </c>
      <c r="I2202" s="11">
        <v>120770.39</v>
      </c>
      <c r="J2202" s="11">
        <v>185370.48</v>
      </c>
      <c r="K2202" s="11">
        <v>234224</v>
      </c>
      <c r="L2202" s="11">
        <v>426454.71</v>
      </c>
      <c r="M2202" s="11">
        <v>551666.64</v>
      </c>
      <c r="N2202" s="11">
        <v>689978.99</v>
      </c>
      <c r="O2202" s="11">
        <v>749364.62</v>
      </c>
      <c r="P2202" s="11">
        <v>820921.49</v>
      </c>
      <c r="Q2202" s="11">
        <v>888114.19000000006</v>
      </c>
      <c r="R2202" s="11">
        <v>1041341.36</v>
      </c>
      <c r="S2202" s="11">
        <v>1070089.7</v>
      </c>
      <c r="T2202" s="6">
        <f t="shared" si="57"/>
        <v>557187.83250000014</v>
      </c>
    </row>
    <row r="2203" spans="2:20" hidden="1" x14ac:dyDescent="0.2">
      <c r="B2203" t="s">
        <v>2306</v>
      </c>
      <c r="C2203" t="s">
        <v>1560</v>
      </c>
      <c r="D2203" t="s">
        <v>4</v>
      </c>
      <c r="E2203" t="s">
        <v>2307</v>
      </c>
      <c r="F2203" t="s">
        <v>4672</v>
      </c>
      <c r="G2203" s="11">
        <v>2476.41</v>
      </c>
      <c r="H2203" s="11">
        <v>0</v>
      </c>
      <c r="I2203" s="11">
        <v>0</v>
      </c>
      <c r="J2203" s="11">
        <v>0</v>
      </c>
      <c r="K2203" s="11">
        <v>0</v>
      </c>
      <c r="L2203" s="11">
        <v>0</v>
      </c>
      <c r="M2203" s="11">
        <v>0</v>
      </c>
      <c r="N2203" s="11">
        <v>0</v>
      </c>
      <c r="O2203" s="11">
        <v>0</v>
      </c>
      <c r="P2203" s="11">
        <v>0</v>
      </c>
      <c r="Q2203" s="11">
        <v>0</v>
      </c>
      <c r="R2203" s="11">
        <v>0</v>
      </c>
      <c r="S2203" s="11">
        <v>0</v>
      </c>
      <c r="T2203" s="6">
        <f t="shared" si="57"/>
        <v>103.18374999999999</v>
      </c>
    </row>
    <row r="2204" spans="2:20" hidden="1" x14ac:dyDescent="0.2">
      <c r="B2204" t="s">
        <v>2306</v>
      </c>
      <c r="C2204" t="s">
        <v>1560</v>
      </c>
      <c r="D2204" t="s">
        <v>10</v>
      </c>
      <c r="E2204" t="s">
        <v>2307</v>
      </c>
      <c r="F2204" t="s">
        <v>4673</v>
      </c>
      <c r="G2204" s="11">
        <v>995.30000000000007</v>
      </c>
      <c r="H2204" s="11">
        <v>0</v>
      </c>
      <c r="I2204" s="11">
        <v>0</v>
      </c>
      <c r="J2204" s="11">
        <v>0</v>
      </c>
      <c r="K2204" s="11">
        <v>0</v>
      </c>
      <c r="L2204" s="11">
        <v>0</v>
      </c>
      <c r="M2204" s="11">
        <v>0</v>
      </c>
      <c r="N2204" s="11">
        <v>0</v>
      </c>
      <c r="O2204" s="11">
        <v>0</v>
      </c>
      <c r="P2204" s="11">
        <v>0</v>
      </c>
      <c r="Q2204" s="11">
        <v>0</v>
      </c>
      <c r="R2204" s="11">
        <v>0</v>
      </c>
      <c r="S2204" s="11">
        <v>0</v>
      </c>
      <c r="T2204" s="6">
        <f t="shared" si="57"/>
        <v>41.470833333333339</v>
      </c>
    </row>
    <row r="2205" spans="2:20" hidden="1" x14ac:dyDescent="0.2">
      <c r="B2205" t="s">
        <v>2306</v>
      </c>
      <c r="C2205" t="s">
        <v>9</v>
      </c>
      <c r="D2205" t="s">
        <v>3</v>
      </c>
      <c r="E2205" t="s">
        <v>2307</v>
      </c>
      <c r="F2205" t="s">
        <v>4674</v>
      </c>
      <c r="G2205" s="11">
        <v>3471.71</v>
      </c>
      <c r="H2205" s="11">
        <v>0</v>
      </c>
      <c r="I2205" s="11">
        <v>0</v>
      </c>
      <c r="J2205" s="11">
        <v>0</v>
      </c>
      <c r="K2205" s="11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0</v>
      </c>
      <c r="Q2205" s="11">
        <v>0</v>
      </c>
      <c r="R2205" s="11">
        <v>0</v>
      </c>
      <c r="S2205" s="11">
        <v>0</v>
      </c>
      <c r="T2205" s="6">
        <f t="shared" si="57"/>
        <v>144.65458333333333</v>
      </c>
    </row>
    <row r="2206" spans="2:20" hidden="1" x14ac:dyDescent="0.2">
      <c r="B2206" t="s">
        <v>2306</v>
      </c>
      <c r="C2206" t="s">
        <v>9</v>
      </c>
      <c r="D2206" t="s">
        <v>4</v>
      </c>
      <c r="E2206" t="s">
        <v>2307</v>
      </c>
      <c r="F2206" t="s">
        <v>4675</v>
      </c>
      <c r="G2206" s="11">
        <v>677003.16</v>
      </c>
      <c r="H2206" s="11">
        <v>107584.73</v>
      </c>
      <c r="I2206" s="11">
        <v>179906.21</v>
      </c>
      <c r="J2206" s="11">
        <v>233942.72</v>
      </c>
      <c r="K2206" s="11">
        <v>307849.06</v>
      </c>
      <c r="L2206" s="11">
        <v>373392.36</v>
      </c>
      <c r="M2206" s="11">
        <v>430338.83</v>
      </c>
      <c r="N2206" s="11">
        <v>518044.14</v>
      </c>
      <c r="O2206" s="11">
        <v>590819.81000000006</v>
      </c>
      <c r="P2206" s="11">
        <v>656589.98</v>
      </c>
      <c r="Q2206" s="11">
        <v>718592.63</v>
      </c>
      <c r="R2206" s="11">
        <v>790821.32000000007</v>
      </c>
      <c r="S2206" s="11">
        <v>837401.69000000006</v>
      </c>
      <c r="T2206" s="6">
        <f t="shared" si="57"/>
        <v>472090.35125000001</v>
      </c>
    </row>
    <row r="2207" spans="2:20" hidden="1" x14ac:dyDescent="0.2">
      <c r="B2207" t="s">
        <v>2306</v>
      </c>
      <c r="C2207" t="s">
        <v>9</v>
      </c>
      <c r="D2207" t="s">
        <v>10</v>
      </c>
      <c r="E2207" t="s">
        <v>2307</v>
      </c>
      <c r="F2207" t="s">
        <v>4676</v>
      </c>
      <c r="G2207" s="11">
        <v>0</v>
      </c>
      <c r="H2207" s="11">
        <v>0</v>
      </c>
      <c r="I2207" s="11">
        <v>0</v>
      </c>
      <c r="J2207" s="11">
        <v>0</v>
      </c>
      <c r="K2207" s="11">
        <v>0</v>
      </c>
      <c r="L2207" s="11">
        <v>0</v>
      </c>
      <c r="M2207" s="11">
        <v>0</v>
      </c>
      <c r="N2207" s="11">
        <v>0</v>
      </c>
      <c r="O2207" s="11">
        <v>0</v>
      </c>
      <c r="P2207" s="11">
        <v>0</v>
      </c>
      <c r="Q2207" s="11">
        <v>0</v>
      </c>
      <c r="R2207" s="11">
        <v>0</v>
      </c>
      <c r="S2207" s="11">
        <v>0</v>
      </c>
      <c r="T2207" s="6">
        <f t="shared" si="57"/>
        <v>0</v>
      </c>
    </row>
    <row r="2208" spans="2:20" hidden="1" x14ac:dyDescent="0.2">
      <c r="B2208" t="s">
        <v>2306</v>
      </c>
      <c r="C2208" t="s">
        <v>9</v>
      </c>
      <c r="D2208" t="s">
        <v>11</v>
      </c>
      <c r="E2208" t="s">
        <v>2307</v>
      </c>
      <c r="F2208" t="s">
        <v>4677</v>
      </c>
      <c r="G2208" s="11">
        <v>0</v>
      </c>
      <c r="H2208" s="11">
        <v>0</v>
      </c>
      <c r="I2208" s="11">
        <v>0</v>
      </c>
      <c r="J2208" s="11">
        <v>0</v>
      </c>
      <c r="K2208" s="11">
        <v>0</v>
      </c>
      <c r="L2208" s="11">
        <v>0</v>
      </c>
      <c r="M2208" s="11">
        <v>0</v>
      </c>
      <c r="N2208" s="11">
        <v>0</v>
      </c>
      <c r="O2208" s="11">
        <v>0</v>
      </c>
      <c r="P2208" s="11">
        <v>0</v>
      </c>
      <c r="Q2208" s="11">
        <v>0</v>
      </c>
      <c r="R2208" s="11">
        <v>0</v>
      </c>
      <c r="S2208" s="11">
        <v>0</v>
      </c>
      <c r="T2208" s="6">
        <f t="shared" si="57"/>
        <v>0</v>
      </c>
    </row>
    <row r="2209" spans="2:20" hidden="1" x14ac:dyDescent="0.2">
      <c r="B2209" t="s">
        <v>2306</v>
      </c>
      <c r="C2209" t="s">
        <v>9</v>
      </c>
      <c r="D2209" t="s">
        <v>5</v>
      </c>
      <c r="E2209" t="s">
        <v>2307</v>
      </c>
      <c r="F2209" t="s">
        <v>4678</v>
      </c>
      <c r="G2209" s="11">
        <v>188466.04</v>
      </c>
      <c r="H2209" s="11">
        <v>24850.350000000002</v>
      </c>
      <c r="I2209" s="11">
        <v>56984.91</v>
      </c>
      <c r="J2209" s="11">
        <v>76818.080000000002</v>
      </c>
      <c r="K2209" s="11">
        <v>122932.6</v>
      </c>
      <c r="L2209" s="11">
        <v>145569.19</v>
      </c>
      <c r="M2209" s="11">
        <v>168622.96</v>
      </c>
      <c r="N2209" s="11">
        <v>188531.97</v>
      </c>
      <c r="O2209" s="11">
        <v>193936.6</v>
      </c>
      <c r="P2209" s="11">
        <v>202252.48</v>
      </c>
      <c r="Q2209" s="11">
        <v>210832.84</v>
      </c>
      <c r="R2209" s="11">
        <v>227541.89</v>
      </c>
      <c r="S2209" s="11">
        <v>238748.24</v>
      </c>
      <c r="T2209" s="6">
        <f t="shared" si="57"/>
        <v>152706.75083333335</v>
      </c>
    </row>
    <row r="2210" spans="2:20" hidden="1" x14ac:dyDescent="0.2">
      <c r="B2210" t="s">
        <v>2306</v>
      </c>
      <c r="C2210" t="s">
        <v>9</v>
      </c>
      <c r="D2210" t="s">
        <v>12</v>
      </c>
      <c r="E2210" t="s">
        <v>2307</v>
      </c>
      <c r="F2210" t="s">
        <v>4679</v>
      </c>
      <c r="G2210" s="11">
        <v>445167.08</v>
      </c>
      <c r="H2210" s="11">
        <v>23010.52</v>
      </c>
      <c r="I2210" s="11">
        <v>37205.75</v>
      </c>
      <c r="J2210" s="11">
        <v>66682.100000000006</v>
      </c>
      <c r="K2210" s="11">
        <v>109170.04000000001</v>
      </c>
      <c r="L2210" s="11">
        <v>146478.15</v>
      </c>
      <c r="M2210" s="11">
        <v>183453.08000000002</v>
      </c>
      <c r="N2210" s="11">
        <v>210488.03</v>
      </c>
      <c r="O2210" s="11">
        <v>262576.03000000003</v>
      </c>
      <c r="P2210" s="11">
        <v>308044.68</v>
      </c>
      <c r="Q2210" s="11">
        <v>368417.68</v>
      </c>
      <c r="R2210" s="11">
        <v>453235.34</v>
      </c>
      <c r="S2210" s="11">
        <v>537258.26</v>
      </c>
      <c r="T2210" s="6">
        <f t="shared" si="57"/>
        <v>221664.50583333333</v>
      </c>
    </row>
    <row r="2211" spans="2:20" hidden="1" x14ac:dyDescent="0.2">
      <c r="B2211" t="s">
        <v>2306</v>
      </c>
      <c r="C2211" t="s">
        <v>9</v>
      </c>
      <c r="D2211" t="s">
        <v>1555</v>
      </c>
      <c r="E2211" t="s">
        <v>2307</v>
      </c>
      <c r="F2211" t="s">
        <v>4680</v>
      </c>
      <c r="G2211" s="11">
        <v>-3471.71</v>
      </c>
      <c r="H2211" s="11">
        <v>0</v>
      </c>
      <c r="I2211" s="11">
        <v>0</v>
      </c>
      <c r="J2211" s="11">
        <v>0</v>
      </c>
      <c r="K2211" s="11">
        <v>0</v>
      </c>
      <c r="L2211" s="11">
        <v>0</v>
      </c>
      <c r="M2211" s="11">
        <v>0</v>
      </c>
      <c r="N2211" s="11">
        <v>0</v>
      </c>
      <c r="O2211" s="11">
        <v>0</v>
      </c>
      <c r="P2211" s="11">
        <v>0</v>
      </c>
      <c r="Q2211" s="11">
        <v>0</v>
      </c>
      <c r="R2211" s="11">
        <v>0</v>
      </c>
      <c r="S2211" s="11">
        <v>0</v>
      </c>
      <c r="T2211" s="6">
        <f t="shared" si="57"/>
        <v>-144.65458333333333</v>
      </c>
    </row>
    <row r="2212" spans="2:20" hidden="1" x14ac:dyDescent="0.2">
      <c r="B2212" t="s">
        <v>2306</v>
      </c>
      <c r="C2212" t="s">
        <v>9</v>
      </c>
      <c r="D2212" t="s">
        <v>6</v>
      </c>
      <c r="E2212" t="s">
        <v>2307</v>
      </c>
      <c r="F2212" t="s">
        <v>4681</v>
      </c>
      <c r="G2212" s="11">
        <v>414109.72000000003</v>
      </c>
      <c r="H2212" s="11">
        <v>47955.450000000004</v>
      </c>
      <c r="I2212" s="11">
        <v>70954.58</v>
      </c>
      <c r="J2212" s="11">
        <v>102941.36</v>
      </c>
      <c r="K2212" s="11">
        <v>141471.06</v>
      </c>
      <c r="L2212" s="11">
        <v>187663.81</v>
      </c>
      <c r="M2212" s="11">
        <v>207356.30000000002</v>
      </c>
      <c r="N2212" s="11">
        <v>258304.19</v>
      </c>
      <c r="O2212" s="11">
        <v>320879.43</v>
      </c>
      <c r="P2212" s="11">
        <v>380308.34</v>
      </c>
      <c r="Q2212" s="11">
        <v>418314.15</v>
      </c>
      <c r="R2212" s="11">
        <v>456002.60000000003</v>
      </c>
      <c r="S2212" s="11">
        <v>485782.48</v>
      </c>
      <c r="T2212" s="6">
        <f t="shared" si="57"/>
        <v>253508.11416666667</v>
      </c>
    </row>
    <row r="2213" spans="2:20" hidden="1" x14ac:dyDescent="0.2">
      <c r="B2213" t="s">
        <v>2308</v>
      </c>
      <c r="C2213" t="s">
        <v>1560</v>
      </c>
      <c r="D2213" t="s">
        <v>4</v>
      </c>
      <c r="E2213" t="s">
        <v>2309</v>
      </c>
      <c r="F2213" t="s">
        <v>4682</v>
      </c>
      <c r="G2213" s="11">
        <v>1632.68</v>
      </c>
      <c r="H2213" s="11">
        <v>0</v>
      </c>
      <c r="I2213" s="11">
        <v>0</v>
      </c>
      <c r="J2213" s="11">
        <v>164.08</v>
      </c>
      <c r="K2213" s="11">
        <v>164.08</v>
      </c>
      <c r="L2213" s="11">
        <v>328.16</v>
      </c>
      <c r="M2213" s="11">
        <v>328.16</v>
      </c>
      <c r="N2213" s="11">
        <v>328.16</v>
      </c>
      <c r="O2213" s="11">
        <v>328.16</v>
      </c>
      <c r="P2213" s="11">
        <v>328.16</v>
      </c>
      <c r="Q2213" s="11">
        <v>328.16</v>
      </c>
      <c r="R2213" s="11">
        <v>328.16</v>
      </c>
      <c r="S2213" s="11">
        <v>328.16</v>
      </c>
      <c r="T2213" s="6">
        <f t="shared" si="57"/>
        <v>300.47500000000002</v>
      </c>
    </row>
    <row r="2214" spans="2:20" hidden="1" x14ac:dyDescent="0.2">
      <c r="B2214" t="s">
        <v>2308</v>
      </c>
      <c r="C2214" t="s">
        <v>1560</v>
      </c>
      <c r="D2214" t="s">
        <v>10</v>
      </c>
      <c r="E2214" t="s">
        <v>2309</v>
      </c>
      <c r="F2214" t="s">
        <v>4683</v>
      </c>
      <c r="G2214" s="11">
        <v>656.2</v>
      </c>
      <c r="H2214" s="11">
        <v>0</v>
      </c>
      <c r="I2214" s="11">
        <v>0</v>
      </c>
      <c r="J2214" s="11">
        <v>69.260000000000005</v>
      </c>
      <c r="K2214" s="11">
        <v>69.260000000000005</v>
      </c>
      <c r="L2214" s="11">
        <v>138.51</v>
      </c>
      <c r="M2214" s="11">
        <v>138.51</v>
      </c>
      <c r="N2214" s="11">
        <v>138.51</v>
      </c>
      <c r="O2214" s="11">
        <v>138.51</v>
      </c>
      <c r="P2214" s="11">
        <v>138.51</v>
      </c>
      <c r="Q2214" s="11">
        <v>138.51</v>
      </c>
      <c r="R2214" s="11">
        <v>138.51</v>
      </c>
      <c r="S2214" s="11">
        <v>138.51</v>
      </c>
      <c r="T2214" s="6">
        <f t="shared" si="57"/>
        <v>125.45375</v>
      </c>
    </row>
    <row r="2215" spans="2:20" hidden="1" x14ac:dyDescent="0.2">
      <c r="B2215" t="s">
        <v>2308</v>
      </c>
      <c r="C2215" t="s">
        <v>9</v>
      </c>
      <c r="D2215" t="s">
        <v>3</v>
      </c>
      <c r="E2215" t="s">
        <v>2309</v>
      </c>
      <c r="F2215" t="s">
        <v>4684</v>
      </c>
      <c r="G2215" s="11">
        <v>2288.88</v>
      </c>
      <c r="H2215" s="11">
        <v>0</v>
      </c>
      <c r="I2215" s="11">
        <v>0</v>
      </c>
      <c r="J2215" s="11">
        <v>233.34</v>
      </c>
      <c r="K2215" s="11">
        <v>233.34</v>
      </c>
      <c r="L2215" s="11">
        <v>466.67</v>
      </c>
      <c r="M2215" s="11">
        <v>466.67</v>
      </c>
      <c r="N2215" s="11">
        <v>466.67</v>
      </c>
      <c r="O2215" s="11">
        <v>466.67</v>
      </c>
      <c r="P2215" s="11">
        <v>466.67</v>
      </c>
      <c r="Q2215" s="11">
        <v>466.67</v>
      </c>
      <c r="R2215" s="11">
        <v>466.67</v>
      </c>
      <c r="S2215" s="11">
        <v>466.67</v>
      </c>
      <c r="T2215" s="6">
        <f t="shared" si="57"/>
        <v>425.92875000000004</v>
      </c>
    </row>
    <row r="2216" spans="2:20" hidden="1" x14ac:dyDescent="0.2">
      <c r="B2216" t="s">
        <v>2308</v>
      </c>
      <c r="C2216" t="s">
        <v>9</v>
      </c>
      <c r="D2216" t="s">
        <v>4</v>
      </c>
      <c r="E2216" t="s">
        <v>2309</v>
      </c>
      <c r="F2216" t="s">
        <v>4685</v>
      </c>
      <c r="G2216" s="11">
        <v>201260.03</v>
      </c>
      <c r="H2216" s="11">
        <v>10325.960000000001</v>
      </c>
      <c r="I2216" s="11">
        <v>24573.64</v>
      </c>
      <c r="J2216" s="11">
        <v>34091.31</v>
      </c>
      <c r="K2216" s="11">
        <v>43882.99</v>
      </c>
      <c r="L2216" s="11">
        <v>62688.21</v>
      </c>
      <c r="M2216" s="11">
        <v>86542.53</v>
      </c>
      <c r="N2216" s="11">
        <v>115275.27</v>
      </c>
      <c r="O2216" s="11">
        <v>124692.36</v>
      </c>
      <c r="P2216" s="11">
        <v>135991.39000000001</v>
      </c>
      <c r="Q2216" s="11">
        <v>153024.58000000002</v>
      </c>
      <c r="R2216" s="11">
        <v>179620.36000000002</v>
      </c>
      <c r="S2216" s="11">
        <v>183743.75</v>
      </c>
      <c r="T2216" s="6">
        <f t="shared" si="57"/>
        <v>96934.207500000004</v>
      </c>
    </row>
    <row r="2217" spans="2:20" hidden="1" x14ac:dyDescent="0.2">
      <c r="B2217" t="s">
        <v>2308</v>
      </c>
      <c r="C2217" t="s">
        <v>9</v>
      </c>
      <c r="D2217" t="s">
        <v>10</v>
      </c>
      <c r="E2217" t="s">
        <v>2309</v>
      </c>
      <c r="F2217" t="s">
        <v>4686</v>
      </c>
      <c r="G2217" s="11">
        <v>0</v>
      </c>
      <c r="H2217" s="11">
        <v>0</v>
      </c>
      <c r="I2217" s="11">
        <v>0</v>
      </c>
      <c r="J2217" s="11">
        <v>0</v>
      </c>
      <c r="K2217" s="11">
        <v>0</v>
      </c>
      <c r="L2217" s="11">
        <v>0</v>
      </c>
      <c r="M2217" s="11">
        <v>0</v>
      </c>
      <c r="N2217" s="11">
        <v>0</v>
      </c>
      <c r="O2217" s="11">
        <v>0</v>
      </c>
      <c r="P2217" s="11">
        <v>0</v>
      </c>
      <c r="Q2217" s="11">
        <v>0</v>
      </c>
      <c r="R2217" s="11">
        <v>0</v>
      </c>
      <c r="S2217" s="11">
        <v>0</v>
      </c>
      <c r="T2217" s="6">
        <f t="shared" si="57"/>
        <v>0</v>
      </c>
    </row>
    <row r="2218" spans="2:20" hidden="1" x14ac:dyDescent="0.2">
      <c r="B2218" t="s">
        <v>2308</v>
      </c>
      <c r="C2218" t="s">
        <v>9</v>
      </c>
      <c r="D2218" t="s">
        <v>11</v>
      </c>
      <c r="E2218" t="s">
        <v>2309</v>
      </c>
      <c r="F2218" t="s">
        <v>4687</v>
      </c>
      <c r="G2218" s="11">
        <v>0</v>
      </c>
      <c r="H2218" s="11">
        <v>0</v>
      </c>
      <c r="I2218" s="11">
        <v>0</v>
      </c>
      <c r="J2218" s="11">
        <v>0</v>
      </c>
      <c r="K2218" s="11">
        <v>0</v>
      </c>
      <c r="L2218" s="11">
        <v>0</v>
      </c>
      <c r="M2218" s="11">
        <v>0</v>
      </c>
      <c r="N2218" s="11">
        <v>0</v>
      </c>
      <c r="O2218" s="11">
        <v>0</v>
      </c>
      <c r="P2218" s="11">
        <v>0</v>
      </c>
      <c r="Q2218" s="11">
        <v>0</v>
      </c>
      <c r="R2218" s="11">
        <v>0</v>
      </c>
      <c r="S2218" s="11">
        <v>0</v>
      </c>
      <c r="T2218" s="6">
        <f t="shared" si="57"/>
        <v>0</v>
      </c>
    </row>
    <row r="2219" spans="2:20" hidden="1" x14ac:dyDescent="0.2">
      <c r="B2219" t="s">
        <v>2308</v>
      </c>
      <c r="C2219" t="s">
        <v>9</v>
      </c>
      <c r="D2219" t="s">
        <v>5</v>
      </c>
      <c r="E2219" t="s">
        <v>2309</v>
      </c>
      <c r="F2219" t="s">
        <v>4688</v>
      </c>
      <c r="G2219" s="11">
        <v>159.78</v>
      </c>
      <c r="H2219" s="11">
        <v>0</v>
      </c>
      <c r="I2219" s="11">
        <v>0</v>
      </c>
      <c r="J2219" s="11">
        <v>0</v>
      </c>
      <c r="K2219" s="11">
        <v>0</v>
      </c>
      <c r="L2219" s="11">
        <v>0</v>
      </c>
      <c r="M2219" s="11">
        <v>0</v>
      </c>
      <c r="N2219" s="11">
        <v>0</v>
      </c>
      <c r="O2219" s="11">
        <v>0</v>
      </c>
      <c r="P2219" s="11">
        <v>0</v>
      </c>
      <c r="Q2219" s="11">
        <v>0</v>
      </c>
      <c r="R2219" s="11">
        <v>0</v>
      </c>
      <c r="S2219" s="11">
        <v>0</v>
      </c>
      <c r="T2219" s="6">
        <f t="shared" si="57"/>
        <v>6.6574999999999998</v>
      </c>
    </row>
    <row r="2220" spans="2:20" hidden="1" x14ac:dyDescent="0.2">
      <c r="B2220" t="s">
        <v>2308</v>
      </c>
      <c r="C2220" t="s">
        <v>9</v>
      </c>
      <c r="D2220" t="s">
        <v>12</v>
      </c>
      <c r="E2220" t="s">
        <v>2309</v>
      </c>
      <c r="F2220" t="s">
        <v>4689</v>
      </c>
      <c r="G2220" s="11">
        <v>175582.1</v>
      </c>
      <c r="H2220" s="11">
        <v>24649.05</v>
      </c>
      <c r="I2220" s="11">
        <v>34643.43</v>
      </c>
      <c r="J2220" s="11">
        <v>50590.99</v>
      </c>
      <c r="K2220" s="11">
        <v>64050.19</v>
      </c>
      <c r="L2220" s="11">
        <v>88104.95</v>
      </c>
      <c r="M2220" s="11">
        <v>90286.900000000009</v>
      </c>
      <c r="N2220" s="11">
        <v>98372.45</v>
      </c>
      <c r="O2220" s="11">
        <v>114782.37</v>
      </c>
      <c r="P2220" s="11">
        <v>124694.41</v>
      </c>
      <c r="Q2220" s="11">
        <v>146546.26</v>
      </c>
      <c r="R2220" s="11">
        <v>142540.55000000002</v>
      </c>
      <c r="S2220" s="11">
        <v>149411</v>
      </c>
      <c r="T2220" s="6">
        <f t="shared" si="57"/>
        <v>95146.508333333346</v>
      </c>
    </row>
    <row r="2221" spans="2:20" hidden="1" x14ac:dyDescent="0.2">
      <c r="B2221" t="s">
        <v>2308</v>
      </c>
      <c r="C2221" t="s">
        <v>9</v>
      </c>
      <c r="D2221" t="s">
        <v>1555</v>
      </c>
      <c r="E2221" t="s">
        <v>2309</v>
      </c>
      <c r="F2221" t="s">
        <v>4690</v>
      </c>
      <c r="G2221" s="11">
        <v>-2288.88</v>
      </c>
      <c r="H2221" s="11">
        <v>0</v>
      </c>
      <c r="I2221" s="11">
        <v>0</v>
      </c>
      <c r="J2221" s="11">
        <v>-233.34</v>
      </c>
      <c r="K2221" s="11">
        <v>-233.34</v>
      </c>
      <c r="L2221" s="11">
        <v>-466.67</v>
      </c>
      <c r="M2221" s="11">
        <v>-466.67</v>
      </c>
      <c r="N2221" s="11">
        <v>-466.67</v>
      </c>
      <c r="O2221" s="11">
        <v>-466.67</v>
      </c>
      <c r="P2221" s="11">
        <v>-466.67</v>
      </c>
      <c r="Q2221" s="11">
        <v>-466.67</v>
      </c>
      <c r="R2221" s="11">
        <v>-466.67</v>
      </c>
      <c r="S2221" s="11">
        <v>-466.67</v>
      </c>
      <c r="T2221" s="6">
        <f t="shared" si="57"/>
        <v>-425.92875000000004</v>
      </c>
    </row>
    <row r="2222" spans="2:20" hidden="1" x14ac:dyDescent="0.2">
      <c r="B2222" t="s">
        <v>2308</v>
      </c>
      <c r="C2222" t="s">
        <v>9</v>
      </c>
      <c r="D2222" t="s">
        <v>6</v>
      </c>
      <c r="E2222" t="s">
        <v>2309</v>
      </c>
      <c r="F2222" t="s">
        <v>4691</v>
      </c>
      <c r="G2222" s="11">
        <v>115.79</v>
      </c>
      <c r="H2222" s="11">
        <v>2104.27</v>
      </c>
      <c r="I2222" s="11">
        <v>911.56000000000006</v>
      </c>
      <c r="J2222" s="11">
        <v>911.56000000000006</v>
      </c>
      <c r="K2222" s="11">
        <v>911.56000000000006</v>
      </c>
      <c r="L2222" s="11">
        <v>911.56000000000006</v>
      </c>
      <c r="M2222" s="11">
        <v>911.56000000000006</v>
      </c>
      <c r="N2222" s="11">
        <v>911.56000000000006</v>
      </c>
      <c r="O2222" s="11">
        <v>911.56000000000006</v>
      </c>
      <c r="P2222" s="11">
        <v>911.56000000000006</v>
      </c>
      <c r="Q2222" s="11">
        <v>911.56000000000006</v>
      </c>
      <c r="R2222" s="11">
        <v>911.56000000000006</v>
      </c>
      <c r="S2222" s="11">
        <v>911.56000000000006</v>
      </c>
      <c r="T2222" s="6">
        <f t="shared" si="57"/>
        <v>977.79541666666648</v>
      </c>
    </row>
    <row r="2223" spans="2:20" hidden="1" x14ac:dyDescent="0.2">
      <c r="B2223" t="s">
        <v>2310</v>
      </c>
      <c r="C2223" t="s">
        <v>2</v>
      </c>
      <c r="D2223" t="s">
        <v>3</v>
      </c>
      <c r="E2223" t="s">
        <v>2311</v>
      </c>
      <c r="F2223" t="s">
        <v>4692</v>
      </c>
      <c r="G2223" s="11">
        <v>1092095.82</v>
      </c>
      <c r="H2223" s="11">
        <v>49065.51</v>
      </c>
      <c r="I2223" s="11">
        <v>106004.15000000001</v>
      </c>
      <c r="J2223" s="11">
        <v>157165.93</v>
      </c>
      <c r="K2223" s="11">
        <v>219646.52000000002</v>
      </c>
      <c r="L2223" s="11">
        <v>272841.48</v>
      </c>
      <c r="M2223" s="11">
        <v>321131.35000000003</v>
      </c>
      <c r="N2223" s="11">
        <v>352011.69</v>
      </c>
      <c r="O2223" s="11">
        <v>404266.92</v>
      </c>
      <c r="P2223" s="11">
        <v>456865.43</v>
      </c>
      <c r="Q2223" s="11">
        <v>532573.97</v>
      </c>
      <c r="R2223" s="11">
        <v>596218.20000000007</v>
      </c>
      <c r="S2223" s="11">
        <v>669270.37</v>
      </c>
      <c r="T2223" s="6">
        <f t="shared" si="57"/>
        <v>362372.85375000001</v>
      </c>
    </row>
    <row r="2224" spans="2:20" hidden="1" x14ac:dyDescent="0.2">
      <c r="B2224" t="s">
        <v>2310</v>
      </c>
      <c r="C2224" t="s">
        <v>2</v>
      </c>
      <c r="D2224" t="s">
        <v>12</v>
      </c>
      <c r="E2224" t="s">
        <v>2311</v>
      </c>
      <c r="F2224" t="s">
        <v>4693</v>
      </c>
      <c r="G2224" s="11">
        <v>0</v>
      </c>
      <c r="H2224" s="11">
        <v>0</v>
      </c>
      <c r="I2224" s="11">
        <v>0</v>
      </c>
      <c r="J2224" s="11">
        <v>0</v>
      </c>
      <c r="K2224" s="11">
        <v>0</v>
      </c>
      <c r="L2224" s="11">
        <v>0</v>
      </c>
      <c r="M2224" s="11">
        <v>0</v>
      </c>
      <c r="N2224" s="11">
        <v>0</v>
      </c>
      <c r="O2224" s="11">
        <v>0</v>
      </c>
      <c r="P2224" s="11">
        <v>0</v>
      </c>
      <c r="Q2224" s="11">
        <v>0</v>
      </c>
      <c r="R2224" s="11">
        <v>0</v>
      </c>
      <c r="S2224" s="11">
        <v>0</v>
      </c>
      <c r="T2224" s="6">
        <f t="shared" si="57"/>
        <v>0</v>
      </c>
    </row>
    <row r="2225" spans="2:20" hidden="1" x14ac:dyDescent="0.2">
      <c r="B2225" t="s">
        <v>2310</v>
      </c>
      <c r="C2225" t="s">
        <v>2</v>
      </c>
      <c r="D2225" t="s">
        <v>1555</v>
      </c>
      <c r="E2225" t="s">
        <v>2311</v>
      </c>
      <c r="F2225" t="s">
        <v>4694</v>
      </c>
      <c r="G2225" s="11">
        <v>-1092095.81</v>
      </c>
      <c r="H2225" s="11">
        <v>-49065.51</v>
      </c>
      <c r="I2225" s="11">
        <v>-106004.16</v>
      </c>
      <c r="J2225" s="11">
        <v>-157165.94</v>
      </c>
      <c r="K2225" s="11">
        <v>-219646.53</v>
      </c>
      <c r="L2225" s="11">
        <v>-272841.49</v>
      </c>
      <c r="M2225" s="11">
        <v>-321131.36</v>
      </c>
      <c r="N2225" s="11">
        <v>-352011.69</v>
      </c>
      <c r="O2225" s="11">
        <v>-404266.93</v>
      </c>
      <c r="P2225" s="11">
        <v>-456865.44</v>
      </c>
      <c r="Q2225" s="11">
        <v>-532573.98</v>
      </c>
      <c r="R2225" s="11">
        <v>-596218.21</v>
      </c>
      <c r="S2225" s="11">
        <v>-669270.38</v>
      </c>
      <c r="T2225" s="6">
        <f t="shared" si="57"/>
        <v>-362372.86125000002</v>
      </c>
    </row>
    <row r="2226" spans="2:20" hidden="1" x14ac:dyDescent="0.2">
      <c r="B2226" t="s">
        <v>2310</v>
      </c>
      <c r="C2226" t="s">
        <v>1556</v>
      </c>
      <c r="D2226" t="s">
        <v>4</v>
      </c>
      <c r="E2226" t="s">
        <v>2311</v>
      </c>
      <c r="F2226" t="s">
        <v>4695</v>
      </c>
      <c r="G2226" s="11">
        <v>577882.5</v>
      </c>
      <c r="H2226" s="11">
        <v>25949.77</v>
      </c>
      <c r="I2226" s="11">
        <v>56063.48</v>
      </c>
      <c r="J2226" s="11">
        <v>83121.919999999998</v>
      </c>
      <c r="K2226" s="11">
        <v>116166.65000000001</v>
      </c>
      <c r="L2226" s="11">
        <v>144300.4</v>
      </c>
      <c r="M2226" s="11">
        <v>169839.95</v>
      </c>
      <c r="N2226" s="11">
        <v>186171.94</v>
      </c>
      <c r="O2226" s="11">
        <v>213808.69</v>
      </c>
      <c r="P2226" s="11">
        <v>241626.99</v>
      </c>
      <c r="Q2226" s="11">
        <v>281667.72000000003</v>
      </c>
      <c r="R2226" s="11">
        <v>315327.88</v>
      </c>
      <c r="S2226" s="11">
        <v>353963.71</v>
      </c>
      <c r="T2226" s="6">
        <f t="shared" si="57"/>
        <v>191664.04124999998</v>
      </c>
    </row>
    <row r="2227" spans="2:20" hidden="1" x14ac:dyDescent="0.2">
      <c r="B2227" t="s">
        <v>2310</v>
      </c>
      <c r="C2227" t="s">
        <v>7</v>
      </c>
      <c r="D2227" t="s">
        <v>4</v>
      </c>
      <c r="E2227" t="s">
        <v>2311</v>
      </c>
      <c r="F2227" t="s">
        <v>4696</v>
      </c>
      <c r="G2227" s="11">
        <v>0</v>
      </c>
      <c r="H2227" s="11">
        <v>0</v>
      </c>
      <c r="I2227" s="11">
        <v>0</v>
      </c>
      <c r="J2227" s="11">
        <v>0</v>
      </c>
      <c r="K2227" s="11">
        <v>0</v>
      </c>
      <c r="L2227" s="11">
        <v>0</v>
      </c>
      <c r="M2227" s="11">
        <v>0</v>
      </c>
      <c r="N2227" s="11">
        <v>0</v>
      </c>
      <c r="O2227" s="11">
        <v>0</v>
      </c>
      <c r="P2227" s="11">
        <v>0</v>
      </c>
      <c r="Q2227" s="11">
        <v>0</v>
      </c>
      <c r="R2227" s="11">
        <v>0</v>
      </c>
      <c r="S2227" s="11">
        <v>0</v>
      </c>
      <c r="T2227" s="6">
        <f t="shared" si="57"/>
        <v>0</v>
      </c>
    </row>
    <row r="2228" spans="2:20" hidden="1" x14ac:dyDescent="0.2">
      <c r="B2228" t="s">
        <v>2310</v>
      </c>
      <c r="C2228" t="s">
        <v>1558</v>
      </c>
      <c r="D2228" t="s">
        <v>4</v>
      </c>
      <c r="E2228" t="s">
        <v>2311</v>
      </c>
      <c r="F2228" t="s">
        <v>4697</v>
      </c>
      <c r="G2228" s="11">
        <v>360009.39</v>
      </c>
      <c r="H2228" s="11">
        <v>16196.03</v>
      </c>
      <c r="I2228" s="11">
        <v>34990.910000000003</v>
      </c>
      <c r="J2228" s="11">
        <v>51878.9</v>
      </c>
      <c r="K2228" s="11">
        <v>72503.12</v>
      </c>
      <c r="L2228" s="11">
        <v>90062.24</v>
      </c>
      <c r="M2228" s="11">
        <v>106002.24000000001</v>
      </c>
      <c r="N2228" s="11">
        <v>116195.53</v>
      </c>
      <c r="O2228" s="11">
        <v>133444.46</v>
      </c>
      <c r="P2228" s="11">
        <v>150806.70000000001</v>
      </c>
      <c r="Q2228" s="11">
        <v>175797.33000000002</v>
      </c>
      <c r="R2228" s="11">
        <v>196805.65</v>
      </c>
      <c r="S2228" s="11">
        <v>220919.44</v>
      </c>
      <c r="T2228" s="6">
        <f t="shared" ref="T2228:T2291" si="58">(G2228+S2228+SUM(H2228:R2228)*2)/24</f>
        <v>119595.62708333333</v>
      </c>
    </row>
    <row r="2229" spans="2:20" hidden="1" x14ac:dyDescent="0.2">
      <c r="B2229" t="s">
        <v>2310</v>
      </c>
      <c r="C2229" t="s">
        <v>1558</v>
      </c>
      <c r="D2229" t="s">
        <v>10</v>
      </c>
      <c r="E2229" t="s">
        <v>2311</v>
      </c>
      <c r="F2229" t="s">
        <v>4698</v>
      </c>
      <c r="G2229" s="11">
        <v>154203.92000000001</v>
      </c>
      <c r="H2229" s="11">
        <v>6919.71</v>
      </c>
      <c r="I2229" s="11">
        <v>14949.77</v>
      </c>
      <c r="J2229" s="11">
        <v>22165.119999999999</v>
      </c>
      <c r="K2229" s="11">
        <v>30976.760000000002</v>
      </c>
      <c r="L2229" s="11">
        <v>38478.85</v>
      </c>
      <c r="M2229" s="11">
        <v>45289.17</v>
      </c>
      <c r="N2229" s="11">
        <v>49644.22</v>
      </c>
      <c r="O2229" s="11">
        <v>57013.78</v>
      </c>
      <c r="P2229" s="11">
        <v>64431.75</v>
      </c>
      <c r="Q2229" s="11">
        <v>75108.930000000008</v>
      </c>
      <c r="R2229" s="11">
        <v>84084.680000000008</v>
      </c>
      <c r="S2229" s="11">
        <v>94387.23</v>
      </c>
      <c r="T2229" s="6">
        <f t="shared" si="58"/>
        <v>51113.19291666666</v>
      </c>
    </row>
    <row r="2230" spans="2:20" hidden="1" x14ac:dyDescent="0.2">
      <c r="B2230" t="s">
        <v>2310</v>
      </c>
      <c r="C2230" t="s">
        <v>9</v>
      </c>
      <c r="D2230" t="s">
        <v>4</v>
      </c>
      <c r="E2230" t="s">
        <v>2311</v>
      </c>
      <c r="F2230" t="s">
        <v>4699</v>
      </c>
      <c r="G2230" s="11">
        <v>0</v>
      </c>
      <c r="H2230" s="11">
        <v>0</v>
      </c>
      <c r="I2230" s="11">
        <v>0</v>
      </c>
      <c r="J2230" s="11">
        <v>0</v>
      </c>
      <c r="K2230" s="11">
        <v>0</v>
      </c>
      <c r="L2230" s="11">
        <v>0</v>
      </c>
      <c r="M2230" s="11">
        <v>0</v>
      </c>
      <c r="N2230" s="11">
        <v>0</v>
      </c>
      <c r="O2230" s="11">
        <v>0</v>
      </c>
      <c r="P2230" s="11">
        <v>0</v>
      </c>
      <c r="Q2230" s="11">
        <v>0</v>
      </c>
      <c r="R2230" s="11">
        <v>0</v>
      </c>
      <c r="S2230" s="11">
        <v>0</v>
      </c>
      <c r="T2230" s="6">
        <f t="shared" si="58"/>
        <v>0</v>
      </c>
    </row>
    <row r="2231" spans="2:20" hidden="1" x14ac:dyDescent="0.2">
      <c r="B2231" t="s">
        <v>2310</v>
      </c>
      <c r="C2231" t="s">
        <v>9</v>
      </c>
      <c r="D2231" t="s">
        <v>12</v>
      </c>
      <c r="E2231" t="s">
        <v>2311</v>
      </c>
      <c r="F2231" t="s">
        <v>4700</v>
      </c>
      <c r="G2231" s="11">
        <v>0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11">
        <v>0</v>
      </c>
      <c r="N2231" s="11">
        <v>0</v>
      </c>
      <c r="O2231" s="11">
        <v>0</v>
      </c>
      <c r="P2231" s="11">
        <v>0</v>
      </c>
      <c r="Q2231" s="11">
        <v>0</v>
      </c>
      <c r="R2231" s="11">
        <v>0</v>
      </c>
      <c r="S2231" s="11">
        <v>0</v>
      </c>
      <c r="T2231" s="6">
        <f t="shared" si="58"/>
        <v>0</v>
      </c>
    </row>
    <row r="2232" spans="2:20" hidden="1" x14ac:dyDescent="0.2">
      <c r="B2232" t="s">
        <v>2312</v>
      </c>
      <c r="C2232" t="s">
        <v>2</v>
      </c>
      <c r="D2232" t="s">
        <v>3</v>
      </c>
      <c r="E2232" t="s">
        <v>2313</v>
      </c>
      <c r="F2232" t="s">
        <v>4701</v>
      </c>
      <c r="G2232" s="11">
        <v>0</v>
      </c>
      <c r="H2232" s="11">
        <v>0</v>
      </c>
      <c r="I2232" s="11">
        <v>0</v>
      </c>
      <c r="J2232" s="11">
        <v>0</v>
      </c>
      <c r="K2232" s="11">
        <v>0</v>
      </c>
      <c r="L2232" s="11">
        <v>0</v>
      </c>
      <c r="M2232" s="11">
        <v>0</v>
      </c>
      <c r="N2232" s="11">
        <v>0</v>
      </c>
      <c r="O2232" s="11">
        <v>0</v>
      </c>
      <c r="P2232" s="11">
        <v>0</v>
      </c>
      <c r="Q2232" s="11">
        <v>0</v>
      </c>
      <c r="R2232" s="11">
        <v>0</v>
      </c>
      <c r="S2232" s="11">
        <v>0</v>
      </c>
      <c r="T2232" s="6">
        <f t="shared" si="58"/>
        <v>0</v>
      </c>
    </row>
    <row r="2233" spans="2:20" hidden="1" x14ac:dyDescent="0.2">
      <c r="B2233" t="s">
        <v>2312</v>
      </c>
      <c r="C2233" t="s">
        <v>2</v>
      </c>
      <c r="D2233" t="s">
        <v>4</v>
      </c>
      <c r="E2233" t="s">
        <v>2313</v>
      </c>
      <c r="F2233" t="s">
        <v>4702</v>
      </c>
      <c r="G2233" s="11">
        <v>150008.99</v>
      </c>
      <c r="H2233" s="11">
        <v>13694.29</v>
      </c>
      <c r="I2233" s="11">
        <v>30348.41</v>
      </c>
      <c r="J2233" s="11">
        <v>44599.53</v>
      </c>
      <c r="K2233" s="11">
        <v>61710.69</v>
      </c>
      <c r="L2233" s="11">
        <v>77799.39</v>
      </c>
      <c r="M2233" s="11">
        <v>91615.8</v>
      </c>
      <c r="N2233" s="11">
        <v>109115.23</v>
      </c>
      <c r="O2233" s="11">
        <v>122714.78</v>
      </c>
      <c r="P2233" s="11">
        <v>137245.83000000002</v>
      </c>
      <c r="Q2233" s="11">
        <v>153137.01</v>
      </c>
      <c r="R2233" s="11">
        <v>166028.69</v>
      </c>
      <c r="S2233" s="11">
        <v>184960.61000000002</v>
      </c>
      <c r="T2233" s="6">
        <f t="shared" si="58"/>
        <v>97957.870833333334</v>
      </c>
    </row>
    <row r="2234" spans="2:20" hidden="1" x14ac:dyDescent="0.2">
      <c r="B2234" t="s">
        <v>2312</v>
      </c>
      <c r="C2234" t="s">
        <v>2</v>
      </c>
      <c r="D2234" t="s">
        <v>5</v>
      </c>
      <c r="E2234" t="s">
        <v>2313</v>
      </c>
      <c r="F2234" t="s">
        <v>4703</v>
      </c>
      <c r="G2234" s="11">
        <v>601471.16</v>
      </c>
      <c r="H2234" s="11">
        <v>40386.340000000004</v>
      </c>
      <c r="I2234" s="11">
        <v>104470.85</v>
      </c>
      <c r="J2234" s="11">
        <v>162594.99</v>
      </c>
      <c r="K2234" s="11">
        <v>224953.77000000002</v>
      </c>
      <c r="L2234" s="11">
        <v>279036.41000000003</v>
      </c>
      <c r="M2234" s="11">
        <v>319260.23</v>
      </c>
      <c r="N2234" s="11">
        <v>351889.22000000003</v>
      </c>
      <c r="O2234" s="11">
        <v>410177.2</v>
      </c>
      <c r="P2234" s="11">
        <v>462763.86</v>
      </c>
      <c r="Q2234" s="11">
        <v>520556.71</v>
      </c>
      <c r="R2234" s="11">
        <v>575076.94000000006</v>
      </c>
      <c r="S2234" s="11">
        <v>615987.74</v>
      </c>
      <c r="T2234" s="6">
        <f t="shared" si="58"/>
        <v>338324.66416666663</v>
      </c>
    </row>
    <row r="2235" spans="2:20" hidden="1" x14ac:dyDescent="0.2">
      <c r="B2235" t="s">
        <v>2312</v>
      </c>
      <c r="C2235" t="s">
        <v>2</v>
      </c>
      <c r="D2235" t="s">
        <v>1555</v>
      </c>
      <c r="E2235" t="s">
        <v>2313</v>
      </c>
      <c r="F2235" t="s">
        <v>4704</v>
      </c>
      <c r="G2235" s="11">
        <v>-4577784.3</v>
      </c>
      <c r="H2235" s="11">
        <v>-364725.15</v>
      </c>
      <c r="I2235" s="11">
        <v>-782411.71</v>
      </c>
      <c r="J2235" s="11">
        <v>-1187825.6200000001</v>
      </c>
      <c r="K2235" s="11">
        <v>-1655307.6099999999</v>
      </c>
      <c r="L2235" s="11">
        <v>-2114880.5699999998</v>
      </c>
      <c r="M2235" s="11">
        <v>-2488530.4900000002</v>
      </c>
      <c r="N2235" s="11">
        <v>-2929941.42</v>
      </c>
      <c r="O2235" s="11">
        <v>-3408686.38</v>
      </c>
      <c r="P2235" s="11">
        <v>-3830462</v>
      </c>
      <c r="Q2235" s="11">
        <v>-4318800.53</v>
      </c>
      <c r="R2235" s="11">
        <v>-4697518.4000000004</v>
      </c>
      <c r="S2235" s="11">
        <v>-5068453.28</v>
      </c>
      <c r="T2235" s="6">
        <f t="shared" si="58"/>
        <v>-2716850.7225000001</v>
      </c>
    </row>
    <row r="2236" spans="2:20" hidden="1" x14ac:dyDescent="0.2">
      <c r="B2236" t="s">
        <v>2312</v>
      </c>
      <c r="C2236" t="s">
        <v>2</v>
      </c>
      <c r="D2236" t="s">
        <v>6</v>
      </c>
      <c r="E2236" t="s">
        <v>2313</v>
      </c>
      <c r="F2236" t="s">
        <v>4705</v>
      </c>
      <c r="G2236" s="11">
        <v>3826304.15</v>
      </c>
      <c r="H2236" s="11">
        <v>310644.52</v>
      </c>
      <c r="I2236" s="11">
        <v>647592.45000000007</v>
      </c>
      <c r="J2236" s="11">
        <v>980631.1</v>
      </c>
      <c r="K2236" s="11">
        <v>1368643.15</v>
      </c>
      <c r="L2236" s="11">
        <v>1758044.77</v>
      </c>
      <c r="M2236" s="11">
        <v>2077654.46</v>
      </c>
      <c r="N2236" s="11">
        <v>2468936.9700000002</v>
      </c>
      <c r="O2236" s="11">
        <v>2875794.4</v>
      </c>
      <c r="P2236" s="11">
        <v>3230452.31</v>
      </c>
      <c r="Q2236" s="11">
        <v>3645106.81</v>
      </c>
      <c r="R2236" s="11">
        <v>3956412.77</v>
      </c>
      <c r="S2236" s="11">
        <v>4267504.93</v>
      </c>
      <c r="T2236" s="6">
        <f t="shared" si="58"/>
        <v>2280568.1875</v>
      </c>
    </row>
    <row r="2237" spans="2:20" hidden="1" x14ac:dyDescent="0.2">
      <c r="B2237" t="s">
        <v>2312</v>
      </c>
      <c r="C2237" t="s">
        <v>1556</v>
      </c>
      <c r="D2237" t="s">
        <v>4</v>
      </c>
      <c r="E2237" t="s">
        <v>2313</v>
      </c>
      <c r="F2237" t="s">
        <v>4706</v>
      </c>
      <c r="G2237" s="11">
        <v>0</v>
      </c>
      <c r="H2237" s="11">
        <v>0</v>
      </c>
      <c r="I2237" s="11">
        <v>0</v>
      </c>
      <c r="J2237" s="11">
        <v>0</v>
      </c>
      <c r="K2237" s="11">
        <v>0</v>
      </c>
      <c r="L2237" s="11">
        <v>0</v>
      </c>
      <c r="M2237" s="11">
        <v>0</v>
      </c>
      <c r="N2237" s="11">
        <v>0</v>
      </c>
      <c r="O2237" s="11">
        <v>0</v>
      </c>
      <c r="P2237" s="11">
        <v>0</v>
      </c>
      <c r="Q2237" s="11">
        <v>0</v>
      </c>
      <c r="R2237" s="11">
        <v>0</v>
      </c>
      <c r="S2237" s="11">
        <v>0</v>
      </c>
      <c r="T2237" s="6">
        <f t="shared" si="58"/>
        <v>0</v>
      </c>
    </row>
    <row r="2238" spans="2:20" hidden="1" x14ac:dyDescent="0.2">
      <c r="B2238" t="s">
        <v>2312</v>
      </c>
      <c r="C2238" t="s">
        <v>1557</v>
      </c>
      <c r="D2238" t="s">
        <v>4</v>
      </c>
      <c r="E2238" t="s">
        <v>2313</v>
      </c>
      <c r="F2238" t="s">
        <v>4707</v>
      </c>
      <c r="G2238" s="11">
        <v>92428.05</v>
      </c>
      <c r="H2238" s="11">
        <v>8431.85</v>
      </c>
      <c r="I2238" s="11">
        <v>18686.12</v>
      </c>
      <c r="J2238" s="11">
        <v>27460.82</v>
      </c>
      <c r="K2238" s="11">
        <v>37996.5</v>
      </c>
      <c r="L2238" s="11">
        <v>47902.63</v>
      </c>
      <c r="M2238" s="11">
        <v>56409.67</v>
      </c>
      <c r="N2238" s="11">
        <v>67184.42</v>
      </c>
      <c r="O2238" s="11">
        <v>75557.930000000008</v>
      </c>
      <c r="P2238" s="11">
        <v>84504.99</v>
      </c>
      <c r="Q2238" s="11">
        <v>94289.51</v>
      </c>
      <c r="R2238" s="11">
        <v>102227.18000000001</v>
      </c>
      <c r="S2238" s="11">
        <v>113883.94</v>
      </c>
      <c r="T2238" s="6">
        <f t="shared" si="58"/>
        <v>60317.301249999997</v>
      </c>
    </row>
    <row r="2239" spans="2:20" hidden="1" x14ac:dyDescent="0.2">
      <c r="B2239" t="s">
        <v>2312</v>
      </c>
      <c r="C2239" t="s">
        <v>1557</v>
      </c>
      <c r="D2239" t="s">
        <v>5</v>
      </c>
      <c r="E2239" t="s">
        <v>2313</v>
      </c>
      <c r="F2239" t="s">
        <v>4708</v>
      </c>
      <c r="G2239" s="11">
        <v>370596.46</v>
      </c>
      <c r="H2239" s="11">
        <v>24866.68</v>
      </c>
      <c r="I2239" s="11">
        <v>64324.79</v>
      </c>
      <c r="J2239" s="11">
        <v>100112.99</v>
      </c>
      <c r="K2239" s="11">
        <v>138508.54</v>
      </c>
      <c r="L2239" s="11">
        <v>171808.30000000002</v>
      </c>
      <c r="M2239" s="11">
        <v>196574.91</v>
      </c>
      <c r="N2239" s="11">
        <v>216665.23</v>
      </c>
      <c r="O2239" s="11">
        <v>252554.31</v>
      </c>
      <c r="P2239" s="11">
        <v>284932.97000000003</v>
      </c>
      <c r="Q2239" s="11">
        <v>320517.18</v>
      </c>
      <c r="R2239" s="11">
        <v>354086.38</v>
      </c>
      <c r="S2239" s="11">
        <v>379275.98</v>
      </c>
      <c r="T2239" s="6">
        <f t="shared" si="58"/>
        <v>208324.04166666666</v>
      </c>
    </row>
    <row r="2240" spans="2:20" hidden="1" x14ac:dyDescent="0.2">
      <c r="B2240" t="s">
        <v>2312</v>
      </c>
      <c r="C2240" t="s">
        <v>1557</v>
      </c>
      <c r="D2240" t="s">
        <v>6</v>
      </c>
      <c r="E2240" t="s">
        <v>2313</v>
      </c>
      <c r="F2240" t="s">
        <v>4709</v>
      </c>
      <c r="G2240" s="11">
        <v>2357577.31</v>
      </c>
      <c r="H2240" s="11">
        <v>191270.04</v>
      </c>
      <c r="I2240" s="11">
        <v>398735.62</v>
      </c>
      <c r="J2240" s="11">
        <v>603794.18000000005</v>
      </c>
      <c r="K2240" s="11">
        <v>842700.96</v>
      </c>
      <c r="L2240" s="11">
        <v>1082463.33</v>
      </c>
      <c r="M2240" s="11">
        <v>1279253.4100000001</v>
      </c>
      <c r="N2240" s="11">
        <v>1520173.88</v>
      </c>
      <c r="O2240" s="11">
        <v>1770684.1400000001</v>
      </c>
      <c r="P2240" s="11">
        <v>1989054.1099999999</v>
      </c>
      <c r="Q2240" s="11">
        <v>2244365.1800000002</v>
      </c>
      <c r="R2240" s="11">
        <v>2436042.4900000002</v>
      </c>
      <c r="S2240" s="11">
        <v>2627588.15</v>
      </c>
      <c r="T2240" s="6">
        <f t="shared" si="58"/>
        <v>1404260.0058333334</v>
      </c>
    </row>
    <row r="2241" spans="2:20" hidden="1" x14ac:dyDescent="0.2">
      <c r="B2241" t="s">
        <v>2312</v>
      </c>
      <c r="C2241" t="s">
        <v>7</v>
      </c>
      <c r="D2241" t="s">
        <v>4</v>
      </c>
      <c r="E2241" t="s">
        <v>2313</v>
      </c>
      <c r="F2241" t="s">
        <v>4710</v>
      </c>
      <c r="G2241" s="11">
        <v>0</v>
      </c>
      <c r="H2241" s="11">
        <v>0</v>
      </c>
      <c r="I2241" s="11">
        <v>0</v>
      </c>
      <c r="J2241" s="11">
        <v>0</v>
      </c>
      <c r="K2241" s="11">
        <v>0</v>
      </c>
      <c r="L2241" s="11">
        <v>0</v>
      </c>
      <c r="M2241" s="11">
        <v>0</v>
      </c>
      <c r="N2241" s="11">
        <v>0</v>
      </c>
      <c r="O2241" s="11">
        <v>0</v>
      </c>
      <c r="P2241" s="11">
        <v>0</v>
      </c>
      <c r="Q2241" s="11">
        <v>0</v>
      </c>
      <c r="R2241" s="11">
        <v>0</v>
      </c>
      <c r="S2241" s="11">
        <v>0</v>
      </c>
      <c r="T2241" s="6">
        <f t="shared" si="58"/>
        <v>0</v>
      </c>
    </row>
    <row r="2242" spans="2:20" hidden="1" x14ac:dyDescent="0.2">
      <c r="B2242" t="s">
        <v>2312</v>
      </c>
      <c r="C2242" t="s">
        <v>7</v>
      </c>
      <c r="D2242" t="s">
        <v>5</v>
      </c>
      <c r="E2242" t="s">
        <v>2313</v>
      </c>
      <c r="F2242" t="s">
        <v>4711</v>
      </c>
      <c r="G2242" s="11">
        <v>-256.58</v>
      </c>
      <c r="H2242" s="11">
        <v>0</v>
      </c>
      <c r="I2242" s="11">
        <v>0</v>
      </c>
      <c r="J2242" s="11">
        <v>0</v>
      </c>
      <c r="K2242" s="11">
        <v>0</v>
      </c>
      <c r="L2242" s="11">
        <v>0</v>
      </c>
      <c r="M2242" s="11">
        <v>207.84</v>
      </c>
      <c r="N2242" s="11">
        <v>151.42000000000002</v>
      </c>
      <c r="O2242" s="11">
        <v>238.52</v>
      </c>
      <c r="P2242" s="11">
        <v>238.52</v>
      </c>
      <c r="Q2242" s="11">
        <v>704.05000000000007</v>
      </c>
      <c r="R2242" s="11">
        <v>941.84</v>
      </c>
      <c r="S2242" s="11">
        <v>810.22</v>
      </c>
      <c r="T2242" s="6">
        <f t="shared" si="58"/>
        <v>229.91750000000002</v>
      </c>
    </row>
    <row r="2243" spans="2:20" hidden="1" x14ac:dyDescent="0.2">
      <c r="B2243" t="s">
        <v>2312</v>
      </c>
      <c r="C2243" t="s">
        <v>7</v>
      </c>
      <c r="D2243" t="s">
        <v>6</v>
      </c>
      <c r="E2243" t="s">
        <v>2313</v>
      </c>
      <c r="F2243" t="s">
        <v>4712</v>
      </c>
      <c r="G2243" s="11">
        <v>85367.180000000008</v>
      </c>
      <c r="H2243" s="11">
        <v>6221.1</v>
      </c>
      <c r="I2243" s="11">
        <v>13182</v>
      </c>
      <c r="J2243" s="11">
        <v>20605.48</v>
      </c>
      <c r="K2243" s="11">
        <v>29372.9</v>
      </c>
      <c r="L2243" s="11">
        <v>36214.86</v>
      </c>
      <c r="M2243" s="11">
        <v>43355.18</v>
      </c>
      <c r="N2243" s="11">
        <v>46527.18</v>
      </c>
      <c r="O2243" s="11">
        <v>59032.35</v>
      </c>
      <c r="P2243" s="11">
        <v>62691.15</v>
      </c>
      <c r="Q2243" s="11">
        <v>72284.759999999995</v>
      </c>
      <c r="R2243" s="11">
        <v>80900.13</v>
      </c>
      <c r="S2243" s="11">
        <v>88414.96</v>
      </c>
      <c r="T2243" s="6">
        <f t="shared" si="58"/>
        <v>46439.846666666672</v>
      </c>
    </row>
    <row r="2244" spans="2:20" hidden="1" x14ac:dyDescent="0.2">
      <c r="B2244" t="s">
        <v>2312</v>
      </c>
      <c r="C2244" t="s">
        <v>1558</v>
      </c>
      <c r="D2244" t="s">
        <v>4</v>
      </c>
      <c r="E2244" t="s">
        <v>2313</v>
      </c>
      <c r="F2244" t="s">
        <v>4713</v>
      </c>
      <c r="G2244" s="11">
        <v>0</v>
      </c>
      <c r="H2244" s="11">
        <v>0</v>
      </c>
      <c r="I2244" s="11">
        <v>0</v>
      </c>
      <c r="J2244" s="11">
        <v>0</v>
      </c>
      <c r="K2244" s="11">
        <v>0</v>
      </c>
      <c r="L2244" s="11">
        <v>0</v>
      </c>
      <c r="M2244" s="11">
        <v>0</v>
      </c>
      <c r="N2244" s="11">
        <v>0</v>
      </c>
      <c r="O2244" s="11">
        <v>0</v>
      </c>
      <c r="P2244" s="11">
        <v>0</v>
      </c>
      <c r="Q2244" s="11">
        <v>0</v>
      </c>
      <c r="R2244" s="11">
        <v>0</v>
      </c>
      <c r="S2244" s="11">
        <v>0</v>
      </c>
      <c r="T2244" s="6">
        <f t="shared" si="58"/>
        <v>0</v>
      </c>
    </row>
    <row r="2245" spans="2:20" hidden="1" x14ac:dyDescent="0.2">
      <c r="B2245" t="s">
        <v>2312</v>
      </c>
      <c r="C2245" t="s">
        <v>1558</v>
      </c>
      <c r="D2245" t="s">
        <v>10</v>
      </c>
      <c r="E2245" t="s">
        <v>2313</v>
      </c>
      <c r="F2245" t="s">
        <v>4714</v>
      </c>
      <c r="G2245" s="11">
        <v>0</v>
      </c>
      <c r="H2245" s="11">
        <v>0</v>
      </c>
      <c r="I2245" s="11">
        <v>0</v>
      </c>
      <c r="J2245" s="11">
        <v>0</v>
      </c>
      <c r="K2245" s="11">
        <v>0</v>
      </c>
      <c r="L2245" s="11">
        <v>0</v>
      </c>
      <c r="M2245" s="11">
        <v>0</v>
      </c>
      <c r="N2245" s="11">
        <v>0</v>
      </c>
      <c r="O2245" s="11">
        <v>0</v>
      </c>
      <c r="P2245" s="11">
        <v>0</v>
      </c>
      <c r="Q2245" s="11">
        <v>0</v>
      </c>
      <c r="R2245" s="11">
        <v>0</v>
      </c>
      <c r="S2245" s="11">
        <v>0</v>
      </c>
      <c r="T2245" s="6">
        <f t="shared" si="58"/>
        <v>0</v>
      </c>
    </row>
    <row r="2246" spans="2:20" hidden="1" x14ac:dyDescent="0.2">
      <c r="B2246" t="s">
        <v>2312</v>
      </c>
      <c r="C2246" t="s">
        <v>1559</v>
      </c>
      <c r="D2246" t="s">
        <v>4</v>
      </c>
      <c r="E2246" t="s">
        <v>2313</v>
      </c>
      <c r="F2246" t="s">
        <v>4715</v>
      </c>
      <c r="G2246" s="11">
        <v>57580.94</v>
      </c>
      <c r="H2246" s="11">
        <v>5262.4400000000005</v>
      </c>
      <c r="I2246" s="11">
        <v>11662.29</v>
      </c>
      <c r="J2246" s="11">
        <v>17138.71</v>
      </c>
      <c r="K2246" s="11">
        <v>23714.19</v>
      </c>
      <c r="L2246" s="11">
        <v>29896.760000000002</v>
      </c>
      <c r="M2246" s="11">
        <v>35206.129999999997</v>
      </c>
      <c r="N2246" s="11">
        <v>41930.81</v>
      </c>
      <c r="O2246" s="11">
        <v>47156.85</v>
      </c>
      <c r="P2246" s="11">
        <v>52740.840000000004</v>
      </c>
      <c r="Q2246" s="11">
        <v>58847.5</v>
      </c>
      <c r="R2246" s="11">
        <v>63801.51</v>
      </c>
      <c r="S2246" s="11">
        <v>71076.67</v>
      </c>
      <c r="T2246" s="6">
        <f t="shared" si="58"/>
        <v>37640.569583333338</v>
      </c>
    </row>
    <row r="2247" spans="2:20" hidden="1" x14ac:dyDescent="0.2">
      <c r="B2247" t="s">
        <v>2312</v>
      </c>
      <c r="C2247" t="s">
        <v>1559</v>
      </c>
      <c r="D2247" t="s">
        <v>5</v>
      </c>
      <c r="E2247" t="s">
        <v>2313</v>
      </c>
      <c r="F2247" t="s">
        <v>4716</v>
      </c>
      <c r="G2247" s="11">
        <v>230874.7</v>
      </c>
      <c r="H2247" s="11">
        <v>15519.66</v>
      </c>
      <c r="I2247" s="11">
        <v>40146.06</v>
      </c>
      <c r="J2247" s="11">
        <v>62482</v>
      </c>
      <c r="K2247" s="11">
        <v>86445.23</v>
      </c>
      <c r="L2247" s="11">
        <v>107228.11</v>
      </c>
      <c r="M2247" s="11">
        <v>122685.32</v>
      </c>
      <c r="N2247" s="11">
        <v>135223.99</v>
      </c>
      <c r="O2247" s="11">
        <v>157622.89000000001</v>
      </c>
      <c r="P2247" s="11">
        <v>177830.89</v>
      </c>
      <c r="Q2247" s="11">
        <v>200039.53</v>
      </c>
      <c r="R2247" s="11">
        <v>220990.56</v>
      </c>
      <c r="S2247" s="11">
        <v>236711.76</v>
      </c>
      <c r="T2247" s="6">
        <f t="shared" si="58"/>
        <v>130000.6225</v>
      </c>
    </row>
    <row r="2248" spans="2:20" hidden="1" x14ac:dyDescent="0.2">
      <c r="B2248" t="s">
        <v>2312</v>
      </c>
      <c r="C2248" t="s">
        <v>1559</v>
      </c>
      <c r="D2248" t="s">
        <v>6</v>
      </c>
      <c r="E2248" t="s">
        <v>2313</v>
      </c>
      <c r="F2248" t="s">
        <v>4717</v>
      </c>
      <c r="G2248" s="11">
        <v>1468726.84</v>
      </c>
      <c r="H2248" s="11">
        <v>119374.48</v>
      </c>
      <c r="I2248" s="11">
        <v>248856.83000000002</v>
      </c>
      <c r="J2248" s="11">
        <v>376836.92</v>
      </c>
      <c r="K2248" s="11">
        <v>525942.19000000006</v>
      </c>
      <c r="L2248" s="11">
        <v>675581.44000000006</v>
      </c>
      <c r="M2248" s="11">
        <v>798401.05</v>
      </c>
      <c r="N2248" s="11">
        <v>948763.09</v>
      </c>
      <c r="O2248" s="11">
        <v>1105110.26</v>
      </c>
      <c r="P2248" s="11">
        <v>1241398.2</v>
      </c>
      <c r="Q2248" s="11">
        <v>1400741.63</v>
      </c>
      <c r="R2248" s="11">
        <v>1520370.28</v>
      </c>
      <c r="S2248" s="11">
        <v>1639916.78</v>
      </c>
      <c r="T2248" s="6">
        <f t="shared" si="58"/>
        <v>876308.18166666664</v>
      </c>
    </row>
    <row r="2249" spans="2:20" hidden="1" x14ac:dyDescent="0.2">
      <c r="B2249" t="s">
        <v>2312</v>
      </c>
      <c r="C2249" t="s">
        <v>9</v>
      </c>
      <c r="D2249" t="s">
        <v>4</v>
      </c>
      <c r="E2249" t="s">
        <v>2313</v>
      </c>
      <c r="F2249" t="s">
        <v>4718</v>
      </c>
      <c r="G2249" s="11">
        <v>0</v>
      </c>
      <c r="H2249" s="11">
        <v>0</v>
      </c>
      <c r="I2249" s="11">
        <v>0</v>
      </c>
      <c r="J2249" s="11">
        <v>0</v>
      </c>
      <c r="K2249" s="11">
        <v>0</v>
      </c>
      <c r="L2249" s="11">
        <v>0</v>
      </c>
      <c r="M2249" s="11">
        <v>0</v>
      </c>
      <c r="N2249" s="11">
        <v>0</v>
      </c>
      <c r="O2249" s="11">
        <v>0</v>
      </c>
      <c r="P2249" s="11">
        <v>0</v>
      </c>
      <c r="Q2249" s="11">
        <v>0</v>
      </c>
      <c r="R2249" s="11">
        <v>0</v>
      </c>
      <c r="S2249" s="11">
        <v>0</v>
      </c>
      <c r="T2249" s="6">
        <f t="shared" si="58"/>
        <v>0</v>
      </c>
    </row>
    <row r="2250" spans="2:20" hidden="1" x14ac:dyDescent="0.2">
      <c r="B2250" t="s">
        <v>2312</v>
      </c>
      <c r="C2250" t="s">
        <v>9</v>
      </c>
      <c r="D2250" t="s">
        <v>10</v>
      </c>
      <c r="E2250" t="s">
        <v>2313</v>
      </c>
      <c r="F2250" t="s">
        <v>4719</v>
      </c>
      <c r="G2250" s="11">
        <v>0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11">
        <v>0</v>
      </c>
      <c r="N2250" s="11">
        <v>0</v>
      </c>
      <c r="O2250" s="11">
        <v>0</v>
      </c>
      <c r="P2250" s="11">
        <v>0</v>
      </c>
      <c r="Q2250" s="11">
        <v>0</v>
      </c>
      <c r="R2250" s="11">
        <v>0</v>
      </c>
      <c r="S2250" s="11">
        <v>0</v>
      </c>
      <c r="T2250" s="6">
        <f t="shared" si="58"/>
        <v>0</v>
      </c>
    </row>
    <row r="2251" spans="2:20" hidden="1" x14ac:dyDescent="0.2">
      <c r="B2251" t="s">
        <v>2312</v>
      </c>
      <c r="C2251" t="s">
        <v>9</v>
      </c>
      <c r="D2251" t="s">
        <v>11</v>
      </c>
      <c r="E2251" t="s">
        <v>2313</v>
      </c>
      <c r="F2251" t="s">
        <v>4720</v>
      </c>
      <c r="G2251" s="11">
        <v>0</v>
      </c>
      <c r="H2251" s="11">
        <v>0</v>
      </c>
      <c r="I2251" s="11">
        <v>0</v>
      </c>
      <c r="J2251" s="11">
        <v>0</v>
      </c>
      <c r="K2251" s="11">
        <v>0</v>
      </c>
      <c r="L2251" s="11">
        <v>0</v>
      </c>
      <c r="M2251" s="11">
        <v>0</v>
      </c>
      <c r="N2251" s="11">
        <v>0</v>
      </c>
      <c r="O2251" s="11">
        <v>0</v>
      </c>
      <c r="P2251" s="11">
        <v>0</v>
      </c>
      <c r="Q2251" s="11">
        <v>0</v>
      </c>
      <c r="R2251" s="11">
        <v>0</v>
      </c>
      <c r="S2251" s="11">
        <v>0</v>
      </c>
      <c r="T2251" s="6">
        <f t="shared" si="58"/>
        <v>0</v>
      </c>
    </row>
    <row r="2252" spans="2:20" hidden="1" x14ac:dyDescent="0.2">
      <c r="B2252" t="s">
        <v>2312</v>
      </c>
      <c r="C2252" t="s">
        <v>9</v>
      </c>
      <c r="D2252" t="s">
        <v>5</v>
      </c>
      <c r="E2252" t="s">
        <v>2313</v>
      </c>
      <c r="F2252" t="s">
        <v>4721</v>
      </c>
      <c r="G2252" s="11">
        <v>0</v>
      </c>
      <c r="H2252" s="11">
        <v>0</v>
      </c>
      <c r="I2252" s="11">
        <v>0</v>
      </c>
      <c r="J2252" s="11">
        <v>0</v>
      </c>
      <c r="K2252" s="11">
        <v>0</v>
      </c>
      <c r="L2252" s="11">
        <v>0</v>
      </c>
      <c r="M2252" s="11">
        <v>0</v>
      </c>
      <c r="N2252" s="11">
        <v>0</v>
      </c>
      <c r="O2252" s="11">
        <v>0</v>
      </c>
      <c r="P2252" s="11">
        <v>0</v>
      </c>
      <c r="Q2252" s="11">
        <v>0</v>
      </c>
      <c r="R2252" s="11">
        <v>0</v>
      </c>
      <c r="S2252" s="11">
        <v>0</v>
      </c>
      <c r="T2252" s="6">
        <f t="shared" si="58"/>
        <v>0</v>
      </c>
    </row>
    <row r="2253" spans="2:20" hidden="1" x14ac:dyDescent="0.2">
      <c r="B2253" t="s">
        <v>2312</v>
      </c>
      <c r="C2253" t="s">
        <v>9</v>
      </c>
      <c r="D2253" t="s">
        <v>12</v>
      </c>
      <c r="E2253" t="s">
        <v>2313</v>
      </c>
      <c r="F2253" t="s">
        <v>4722</v>
      </c>
      <c r="G2253" s="11">
        <v>259231.61000000002</v>
      </c>
      <c r="H2253" s="11">
        <v>30587.7</v>
      </c>
      <c r="I2253" s="11">
        <v>48309.58</v>
      </c>
      <c r="J2253" s="11">
        <v>70567.7</v>
      </c>
      <c r="K2253" s="11">
        <v>103106.42</v>
      </c>
      <c r="L2253" s="11">
        <v>121871.43000000001</v>
      </c>
      <c r="M2253" s="11">
        <v>143785.92000000001</v>
      </c>
      <c r="N2253" s="11">
        <v>171893.12</v>
      </c>
      <c r="O2253" s="11">
        <v>197647.87</v>
      </c>
      <c r="P2253" s="11">
        <v>227794.28</v>
      </c>
      <c r="Q2253" s="11">
        <v>253317.18</v>
      </c>
      <c r="R2253" s="11">
        <v>274585.28000000003</v>
      </c>
      <c r="S2253" s="11">
        <v>296325.28000000003</v>
      </c>
      <c r="T2253" s="6">
        <f t="shared" si="58"/>
        <v>160103.74374999999</v>
      </c>
    </row>
    <row r="2254" spans="2:20" hidden="1" x14ac:dyDescent="0.2">
      <c r="B2254" t="s">
        <v>2312</v>
      </c>
      <c r="C2254" t="s">
        <v>9</v>
      </c>
      <c r="D2254" t="s">
        <v>6</v>
      </c>
      <c r="E2254" t="s">
        <v>2313</v>
      </c>
      <c r="F2254" t="s">
        <v>4723</v>
      </c>
      <c r="G2254" s="11">
        <v>11147.91</v>
      </c>
      <c r="H2254" s="11">
        <v>1606.32</v>
      </c>
      <c r="I2254" s="11">
        <v>2208.42</v>
      </c>
      <c r="J2254" s="11">
        <v>2290.35</v>
      </c>
      <c r="K2254" s="11">
        <v>2489.38</v>
      </c>
      <c r="L2254" s="11">
        <v>3794.53</v>
      </c>
      <c r="M2254" s="11">
        <v>4346.18</v>
      </c>
      <c r="N2254" s="11">
        <v>7058.67</v>
      </c>
      <c r="O2254" s="11">
        <v>7280.85</v>
      </c>
      <c r="P2254" s="11">
        <v>8429.2100000000009</v>
      </c>
      <c r="Q2254" s="11">
        <v>9147.75</v>
      </c>
      <c r="R2254" s="11">
        <v>10448.98</v>
      </c>
      <c r="S2254" s="11">
        <v>11244.56</v>
      </c>
      <c r="T2254" s="6">
        <f t="shared" si="58"/>
        <v>5858.072916666667</v>
      </c>
    </row>
    <row r="2255" spans="2:20" hidden="1" x14ac:dyDescent="0.2">
      <c r="B2255" t="s">
        <v>2314</v>
      </c>
      <c r="C2255" t="s">
        <v>2</v>
      </c>
      <c r="D2255" t="s">
        <v>3</v>
      </c>
      <c r="E2255" t="s">
        <v>2315</v>
      </c>
      <c r="F2255" t="s">
        <v>4724</v>
      </c>
      <c r="G2255" s="11">
        <v>12025516.99</v>
      </c>
      <c r="H2255" s="11">
        <v>1048118.28</v>
      </c>
      <c r="I2255" s="11">
        <v>2122897.77</v>
      </c>
      <c r="J2255" s="11">
        <v>3202899.35</v>
      </c>
      <c r="K2255" s="11">
        <v>4251389.71</v>
      </c>
      <c r="L2255" s="11">
        <v>5285527.3600000003</v>
      </c>
      <c r="M2255" s="11">
        <v>6179842.2599999998</v>
      </c>
      <c r="N2255" s="11">
        <v>7226865.0199999996</v>
      </c>
      <c r="O2255" s="11">
        <v>8303901.6100000003</v>
      </c>
      <c r="P2255" s="11">
        <v>9359940.4399999995</v>
      </c>
      <c r="Q2255" s="11">
        <v>10678375.74</v>
      </c>
      <c r="R2255" s="11">
        <v>11763625.449999999</v>
      </c>
      <c r="S2255" s="11">
        <v>12923508.77</v>
      </c>
      <c r="T2255" s="6">
        <f t="shared" si="58"/>
        <v>6824824.6558333328</v>
      </c>
    </row>
    <row r="2256" spans="2:20" hidden="1" x14ac:dyDescent="0.2">
      <c r="B2256" t="s">
        <v>2314</v>
      </c>
      <c r="C2256" t="s">
        <v>2</v>
      </c>
      <c r="D2256" t="s">
        <v>4</v>
      </c>
      <c r="E2256" t="s">
        <v>2315</v>
      </c>
      <c r="F2256" t="s">
        <v>4725</v>
      </c>
      <c r="G2256" s="11">
        <v>1959.32</v>
      </c>
      <c r="H2256" s="11">
        <v>-31.310000000000002</v>
      </c>
      <c r="I2256" s="11">
        <v>43.51</v>
      </c>
      <c r="J2256" s="11">
        <v>5.19</v>
      </c>
      <c r="K2256" s="11">
        <v>5.19</v>
      </c>
      <c r="L2256" s="11">
        <v>10.16</v>
      </c>
      <c r="M2256" s="11">
        <v>17.190000000000001</v>
      </c>
      <c r="N2256" s="11">
        <v>25.18</v>
      </c>
      <c r="O2256" s="11">
        <v>25.580000000000002</v>
      </c>
      <c r="P2256" s="11">
        <v>299.76</v>
      </c>
      <c r="Q2256" s="11">
        <v>354.17</v>
      </c>
      <c r="R2256" s="11">
        <v>355.32</v>
      </c>
      <c r="S2256" s="11">
        <v>303.43</v>
      </c>
      <c r="T2256" s="6">
        <f t="shared" si="58"/>
        <v>186.77625</v>
      </c>
    </row>
    <row r="2257" spans="2:20" hidden="1" x14ac:dyDescent="0.2">
      <c r="B2257" t="s">
        <v>2314</v>
      </c>
      <c r="C2257" t="s">
        <v>2</v>
      </c>
      <c r="D2257" t="s">
        <v>5</v>
      </c>
      <c r="E2257" t="s">
        <v>2315</v>
      </c>
      <c r="F2257" t="s">
        <v>4726</v>
      </c>
      <c r="G2257" s="11">
        <v>766811.85</v>
      </c>
      <c r="H2257" s="11">
        <v>73590.59</v>
      </c>
      <c r="I2257" s="11">
        <v>135168.46</v>
      </c>
      <c r="J2257" s="11">
        <v>228778.4</v>
      </c>
      <c r="K2257" s="11">
        <v>328192.13</v>
      </c>
      <c r="L2257" s="11">
        <v>440326.95</v>
      </c>
      <c r="M2257" s="11">
        <v>522350.72000000003</v>
      </c>
      <c r="N2257" s="11">
        <v>599224.78</v>
      </c>
      <c r="O2257" s="11">
        <v>669654.59</v>
      </c>
      <c r="P2257" s="11">
        <v>735790.87</v>
      </c>
      <c r="Q2257" s="11">
        <v>815970.73</v>
      </c>
      <c r="R2257" s="11">
        <v>876695.28</v>
      </c>
      <c r="S2257" s="11">
        <v>953245.89</v>
      </c>
      <c r="T2257" s="6">
        <f t="shared" si="58"/>
        <v>523814.36416666675</v>
      </c>
    </row>
    <row r="2258" spans="2:20" hidden="1" x14ac:dyDescent="0.2">
      <c r="B2258" t="s">
        <v>2314</v>
      </c>
      <c r="C2258" t="s">
        <v>2</v>
      </c>
      <c r="D2258" t="s">
        <v>12</v>
      </c>
      <c r="E2258" t="s">
        <v>2315</v>
      </c>
      <c r="F2258" t="s">
        <v>4727</v>
      </c>
      <c r="G2258" s="11">
        <v>0</v>
      </c>
      <c r="H2258" s="11">
        <v>0</v>
      </c>
      <c r="I2258" s="11">
        <v>0</v>
      </c>
      <c r="J2258" s="11">
        <v>0</v>
      </c>
      <c r="K2258" s="11">
        <v>0</v>
      </c>
      <c r="L2258" s="11">
        <v>0</v>
      </c>
      <c r="M2258" s="11">
        <v>0</v>
      </c>
      <c r="N2258" s="11">
        <v>0</v>
      </c>
      <c r="O2258" s="11">
        <v>0</v>
      </c>
      <c r="P2258" s="11">
        <v>0</v>
      </c>
      <c r="Q2258" s="11">
        <v>0</v>
      </c>
      <c r="R2258" s="11">
        <v>0</v>
      </c>
      <c r="S2258" s="11">
        <v>0</v>
      </c>
      <c r="T2258" s="6">
        <f t="shared" si="58"/>
        <v>0</v>
      </c>
    </row>
    <row r="2259" spans="2:20" hidden="1" x14ac:dyDescent="0.2">
      <c r="B2259" t="s">
        <v>2314</v>
      </c>
      <c r="C2259" t="s">
        <v>2</v>
      </c>
      <c r="D2259" t="s">
        <v>1555</v>
      </c>
      <c r="E2259" t="s">
        <v>2315</v>
      </c>
      <c r="F2259" t="s">
        <v>4728</v>
      </c>
      <c r="G2259" s="11">
        <v>-14555243.560000001</v>
      </c>
      <c r="H2259" s="11">
        <v>-1252834.96</v>
      </c>
      <c r="I2259" s="11">
        <v>-2563207.86</v>
      </c>
      <c r="J2259" s="11">
        <v>-3912208.88</v>
      </c>
      <c r="K2259" s="11">
        <v>-5244014.12</v>
      </c>
      <c r="L2259" s="11">
        <v>-6567593.1299999999</v>
      </c>
      <c r="M2259" s="11">
        <v>-7700388.9800000004</v>
      </c>
      <c r="N2259" s="11">
        <v>-8992445.1500000004</v>
      </c>
      <c r="O2259" s="11">
        <v>-10296645.289999999</v>
      </c>
      <c r="P2259" s="11">
        <v>-11550235.15</v>
      </c>
      <c r="Q2259" s="11">
        <v>-13114963.369999999</v>
      </c>
      <c r="R2259" s="11">
        <v>-14428803.16</v>
      </c>
      <c r="S2259" s="11">
        <v>-15794773.310000001</v>
      </c>
      <c r="T2259" s="6">
        <f t="shared" si="58"/>
        <v>-8399862.3737499993</v>
      </c>
    </row>
    <row r="2260" spans="2:20" hidden="1" x14ac:dyDescent="0.2">
      <c r="B2260" t="s">
        <v>2314</v>
      </c>
      <c r="C2260" t="s">
        <v>2</v>
      </c>
      <c r="D2260" t="s">
        <v>6</v>
      </c>
      <c r="E2260" t="s">
        <v>2315</v>
      </c>
      <c r="F2260" t="s">
        <v>4729</v>
      </c>
      <c r="G2260" s="11">
        <v>1760955.4300000002</v>
      </c>
      <c r="H2260" s="11">
        <v>131157.4</v>
      </c>
      <c r="I2260" s="11">
        <v>305098.12</v>
      </c>
      <c r="J2260" s="11">
        <v>480525.94</v>
      </c>
      <c r="K2260" s="11">
        <v>664427.09</v>
      </c>
      <c r="L2260" s="11">
        <v>841728.66</v>
      </c>
      <c r="M2260" s="11">
        <v>998178.81</v>
      </c>
      <c r="N2260" s="11">
        <v>1166330.17</v>
      </c>
      <c r="O2260" s="11">
        <v>1323063.51</v>
      </c>
      <c r="P2260" s="11">
        <v>1454204.07</v>
      </c>
      <c r="Q2260" s="11">
        <v>1620262.72</v>
      </c>
      <c r="R2260" s="11">
        <v>1788127.0899999999</v>
      </c>
      <c r="S2260" s="11">
        <v>1917715.2000000002</v>
      </c>
      <c r="T2260" s="6">
        <f t="shared" si="58"/>
        <v>1051036.5745833332</v>
      </c>
    </row>
    <row r="2261" spans="2:20" hidden="1" x14ac:dyDescent="0.2">
      <c r="B2261" t="s">
        <v>2314</v>
      </c>
      <c r="C2261" t="s">
        <v>1556</v>
      </c>
      <c r="D2261" t="s">
        <v>4</v>
      </c>
      <c r="E2261" t="s">
        <v>2315</v>
      </c>
      <c r="F2261" t="s">
        <v>4730</v>
      </c>
      <c r="G2261" s="11">
        <v>6363302.3200000003</v>
      </c>
      <c r="H2261" s="11">
        <v>554328.80000000005</v>
      </c>
      <c r="I2261" s="11">
        <v>1122758.18</v>
      </c>
      <c r="J2261" s="11">
        <v>1693949.42</v>
      </c>
      <c r="K2261" s="11">
        <v>2248475</v>
      </c>
      <c r="L2261" s="11">
        <v>2795409.7199999997</v>
      </c>
      <c r="M2261" s="11">
        <v>3268394.98</v>
      </c>
      <c r="N2261" s="11">
        <v>3822144.38</v>
      </c>
      <c r="O2261" s="11">
        <v>4391767.49</v>
      </c>
      <c r="P2261" s="11">
        <v>4950285.3100000005</v>
      </c>
      <c r="Q2261" s="11">
        <v>5647579.3700000001</v>
      </c>
      <c r="R2261" s="11">
        <v>6221546.2400000002</v>
      </c>
      <c r="S2261" s="11">
        <v>6834985.3300000001</v>
      </c>
      <c r="T2261" s="6">
        <f t="shared" si="58"/>
        <v>3609648.5595833338</v>
      </c>
    </row>
    <row r="2262" spans="2:20" hidden="1" x14ac:dyDescent="0.2">
      <c r="B2262" t="s">
        <v>2314</v>
      </c>
      <c r="C2262" t="s">
        <v>1557</v>
      </c>
      <c r="D2262" t="s">
        <v>4</v>
      </c>
      <c r="E2262" t="s">
        <v>2315</v>
      </c>
      <c r="F2262" t="s">
        <v>4731</v>
      </c>
      <c r="G2262" s="11">
        <v>1207.23</v>
      </c>
      <c r="H2262" s="11">
        <v>-19.28</v>
      </c>
      <c r="I2262" s="11">
        <v>26.79</v>
      </c>
      <c r="J2262" s="11">
        <v>3.2</v>
      </c>
      <c r="K2262" s="11">
        <v>3.2</v>
      </c>
      <c r="L2262" s="11">
        <v>6.26</v>
      </c>
      <c r="M2262" s="11">
        <v>10.59</v>
      </c>
      <c r="N2262" s="11">
        <v>15.51</v>
      </c>
      <c r="O2262" s="11">
        <v>15.76</v>
      </c>
      <c r="P2262" s="11">
        <v>184.58</v>
      </c>
      <c r="Q2262" s="11">
        <v>218.08</v>
      </c>
      <c r="R2262" s="11">
        <v>218.79</v>
      </c>
      <c r="S2262" s="11">
        <v>186.84</v>
      </c>
      <c r="T2262" s="6">
        <f t="shared" si="58"/>
        <v>115.04291666666666</v>
      </c>
    </row>
    <row r="2263" spans="2:20" hidden="1" x14ac:dyDescent="0.2">
      <c r="B2263" t="s">
        <v>2314</v>
      </c>
      <c r="C2263" t="s">
        <v>1557</v>
      </c>
      <c r="D2263" t="s">
        <v>5</v>
      </c>
      <c r="E2263" t="s">
        <v>2315</v>
      </c>
      <c r="F2263" t="s">
        <v>4732</v>
      </c>
      <c r="G2263" s="11">
        <v>472471.11</v>
      </c>
      <c r="H2263" s="11">
        <v>45311.200000000004</v>
      </c>
      <c r="I2263" s="11">
        <v>83225.930000000008</v>
      </c>
      <c r="J2263" s="11">
        <v>140863.44</v>
      </c>
      <c r="K2263" s="11">
        <v>202074.46</v>
      </c>
      <c r="L2263" s="11">
        <v>271118.11</v>
      </c>
      <c r="M2263" s="11">
        <v>321621.78999999998</v>
      </c>
      <c r="N2263" s="11">
        <v>368954.69</v>
      </c>
      <c r="O2263" s="11">
        <v>412319.73</v>
      </c>
      <c r="P2263" s="11">
        <v>453041.16000000003</v>
      </c>
      <c r="Q2263" s="11">
        <v>502409.5</v>
      </c>
      <c r="R2263" s="11">
        <v>539798.82000000007</v>
      </c>
      <c r="S2263" s="11">
        <v>586932.56000000006</v>
      </c>
      <c r="T2263" s="6">
        <f t="shared" si="58"/>
        <v>322536.72208333336</v>
      </c>
    </row>
    <row r="2264" spans="2:20" hidden="1" x14ac:dyDescent="0.2">
      <c r="B2264" t="s">
        <v>2314</v>
      </c>
      <c r="C2264" t="s">
        <v>1557</v>
      </c>
      <c r="D2264" t="s">
        <v>6</v>
      </c>
      <c r="E2264" t="s">
        <v>2315</v>
      </c>
      <c r="F2264" t="s">
        <v>4733</v>
      </c>
      <c r="G2264" s="11">
        <v>1085012.7</v>
      </c>
      <c r="H2264" s="11">
        <v>80756.23</v>
      </c>
      <c r="I2264" s="11">
        <v>187855.01</v>
      </c>
      <c r="J2264" s="11">
        <v>295869.43</v>
      </c>
      <c r="K2264" s="11">
        <v>409101.05</v>
      </c>
      <c r="L2264" s="11">
        <v>518269.17</v>
      </c>
      <c r="M2264" s="11">
        <v>614598.66</v>
      </c>
      <c r="N2264" s="11">
        <v>718132.82000000007</v>
      </c>
      <c r="O2264" s="11">
        <v>814636.67</v>
      </c>
      <c r="P2264" s="11">
        <v>895382.54</v>
      </c>
      <c r="Q2264" s="11">
        <v>997628.17</v>
      </c>
      <c r="R2264" s="11">
        <v>1100985.6200000001</v>
      </c>
      <c r="S2264" s="11">
        <v>1180775.6100000001</v>
      </c>
      <c r="T2264" s="6">
        <f t="shared" si="58"/>
        <v>647175.79375000007</v>
      </c>
    </row>
    <row r="2265" spans="2:20" hidden="1" x14ac:dyDescent="0.2">
      <c r="B2265" t="s">
        <v>2314</v>
      </c>
      <c r="C2265" t="s">
        <v>7</v>
      </c>
      <c r="D2265" t="s">
        <v>4</v>
      </c>
      <c r="E2265" t="s">
        <v>2315</v>
      </c>
      <c r="F2265" t="s">
        <v>4734</v>
      </c>
      <c r="G2265" s="11">
        <v>5064.24</v>
      </c>
      <c r="H2265" s="11">
        <v>0</v>
      </c>
      <c r="I2265" s="11">
        <v>0</v>
      </c>
      <c r="J2265" s="11">
        <v>0</v>
      </c>
      <c r="K2265" s="11">
        <v>3047.25</v>
      </c>
      <c r="L2265" s="11">
        <v>2079.23</v>
      </c>
      <c r="M2265" s="11">
        <v>2079.23</v>
      </c>
      <c r="N2265" s="11">
        <v>2079.23</v>
      </c>
      <c r="O2265" s="11">
        <v>2079.23</v>
      </c>
      <c r="P2265" s="11">
        <v>2079.23</v>
      </c>
      <c r="Q2265" s="11">
        <v>2079.23</v>
      </c>
      <c r="R2265" s="11">
        <v>2496.7800000000002</v>
      </c>
      <c r="S2265" s="11">
        <v>2496.7800000000002</v>
      </c>
      <c r="T2265" s="6">
        <f t="shared" si="58"/>
        <v>1816.6599999999999</v>
      </c>
    </row>
    <row r="2266" spans="2:20" hidden="1" x14ac:dyDescent="0.2">
      <c r="B2266" t="s">
        <v>2314</v>
      </c>
      <c r="C2266" t="s">
        <v>7</v>
      </c>
      <c r="D2266" t="s">
        <v>5</v>
      </c>
      <c r="E2266" t="s">
        <v>2315</v>
      </c>
      <c r="F2266" t="s">
        <v>4735</v>
      </c>
      <c r="G2266" s="11">
        <v>136882.28</v>
      </c>
      <c r="H2266" s="11">
        <v>5735.8</v>
      </c>
      <c r="I2266" s="11">
        <v>22437.94</v>
      </c>
      <c r="J2266" s="11">
        <v>28120.799999999999</v>
      </c>
      <c r="K2266" s="11">
        <v>45171.73</v>
      </c>
      <c r="L2266" s="11">
        <v>57662.559999999998</v>
      </c>
      <c r="M2266" s="11">
        <v>67013.259999999995</v>
      </c>
      <c r="N2266" s="11">
        <v>75481.33</v>
      </c>
      <c r="O2266" s="11">
        <v>82950.62</v>
      </c>
      <c r="P2266" s="11">
        <v>90945.67</v>
      </c>
      <c r="Q2266" s="11">
        <v>96817.1</v>
      </c>
      <c r="R2266" s="11">
        <v>112427.54000000001</v>
      </c>
      <c r="S2266" s="11">
        <v>114900.1</v>
      </c>
      <c r="T2266" s="6">
        <f t="shared" si="58"/>
        <v>67554.628333333341</v>
      </c>
    </row>
    <row r="2267" spans="2:20" hidden="1" x14ac:dyDescent="0.2">
      <c r="B2267" t="s">
        <v>2314</v>
      </c>
      <c r="C2267" t="s">
        <v>7</v>
      </c>
      <c r="D2267" t="s">
        <v>6</v>
      </c>
      <c r="E2267" t="s">
        <v>2315</v>
      </c>
      <c r="F2267" t="s">
        <v>4736</v>
      </c>
      <c r="G2267" s="11">
        <v>127530.82</v>
      </c>
      <c r="H2267" s="11">
        <v>7395.9800000000005</v>
      </c>
      <c r="I2267" s="11">
        <v>18978.080000000002</v>
      </c>
      <c r="J2267" s="11">
        <v>27528.29</v>
      </c>
      <c r="K2267" s="11">
        <v>46380.770000000004</v>
      </c>
      <c r="L2267" s="11">
        <v>51681.200000000004</v>
      </c>
      <c r="M2267" s="11">
        <v>61963.39</v>
      </c>
      <c r="N2267" s="11">
        <v>70865.11</v>
      </c>
      <c r="O2267" s="11">
        <v>83176.08</v>
      </c>
      <c r="P2267" s="11">
        <v>94433.1</v>
      </c>
      <c r="Q2267" s="11">
        <v>106164.68000000001</v>
      </c>
      <c r="R2267" s="11">
        <v>123275.71</v>
      </c>
      <c r="S2267" s="11">
        <v>130890.65000000001</v>
      </c>
      <c r="T2267" s="6">
        <f t="shared" si="58"/>
        <v>68421.09375</v>
      </c>
    </row>
    <row r="2268" spans="2:20" hidden="1" x14ac:dyDescent="0.2">
      <c r="B2268" t="s">
        <v>2314</v>
      </c>
      <c r="C2268" t="s">
        <v>1558</v>
      </c>
      <c r="D2268" t="s">
        <v>4</v>
      </c>
      <c r="E2268" t="s">
        <v>2315</v>
      </c>
      <c r="F2268" t="s">
        <v>4737</v>
      </c>
      <c r="G2268" s="11">
        <v>3964211.65</v>
      </c>
      <c r="H2268" s="11">
        <v>345973.36</v>
      </c>
      <c r="I2268" s="11">
        <v>700747.32000000007</v>
      </c>
      <c r="J2268" s="11">
        <v>1057245.04</v>
      </c>
      <c r="K2268" s="11">
        <v>1403341.22</v>
      </c>
      <c r="L2268" s="11">
        <v>1744699.72</v>
      </c>
      <c r="M2268" s="11">
        <v>2039904.13</v>
      </c>
      <c r="N2268" s="11">
        <v>2385515.87</v>
      </c>
      <c r="O2268" s="11">
        <v>2741034.88</v>
      </c>
      <c r="P2268" s="11">
        <v>3089622.74</v>
      </c>
      <c r="Q2268" s="11">
        <v>3524825.05</v>
      </c>
      <c r="R2268" s="11">
        <v>3883055.13</v>
      </c>
      <c r="S2268" s="11">
        <v>4265921.0199999996</v>
      </c>
      <c r="T2268" s="6">
        <f t="shared" si="58"/>
        <v>2252585.8995833332</v>
      </c>
    </row>
    <row r="2269" spans="2:20" hidden="1" x14ac:dyDescent="0.2">
      <c r="B2269" t="s">
        <v>2314</v>
      </c>
      <c r="C2269" t="s">
        <v>1558</v>
      </c>
      <c r="D2269" t="s">
        <v>10</v>
      </c>
      <c r="E2269" t="s">
        <v>2315</v>
      </c>
      <c r="F2269" t="s">
        <v>4738</v>
      </c>
      <c r="G2269" s="11">
        <v>1698002.99</v>
      </c>
      <c r="H2269" s="11">
        <v>147816.12</v>
      </c>
      <c r="I2269" s="11">
        <v>299392.27</v>
      </c>
      <c r="J2269" s="11">
        <v>451704.89</v>
      </c>
      <c r="K2269" s="11">
        <v>599573.49</v>
      </c>
      <c r="L2269" s="11">
        <v>745417.92</v>
      </c>
      <c r="M2269" s="11">
        <v>871543.15</v>
      </c>
      <c r="N2269" s="11">
        <v>1019204.77</v>
      </c>
      <c r="O2269" s="11">
        <v>1171099.24</v>
      </c>
      <c r="P2269" s="11">
        <v>1320032.3999999999</v>
      </c>
      <c r="Q2269" s="11">
        <v>1505971.33</v>
      </c>
      <c r="R2269" s="11">
        <v>1659024.1</v>
      </c>
      <c r="S2269" s="11">
        <v>1822602.44</v>
      </c>
      <c r="T2269" s="6">
        <f t="shared" si="58"/>
        <v>962590.19958333333</v>
      </c>
    </row>
    <row r="2270" spans="2:20" hidden="1" x14ac:dyDescent="0.2">
      <c r="B2270" t="s">
        <v>2314</v>
      </c>
      <c r="C2270" t="s">
        <v>1559</v>
      </c>
      <c r="D2270" t="s">
        <v>4</v>
      </c>
      <c r="E2270" t="s">
        <v>2315</v>
      </c>
      <c r="F2270" t="s">
        <v>4739</v>
      </c>
      <c r="G2270" s="11">
        <v>752.09</v>
      </c>
      <c r="H2270" s="11">
        <v>-12.030000000000001</v>
      </c>
      <c r="I2270" s="11">
        <v>16.72</v>
      </c>
      <c r="J2270" s="11">
        <v>1.99</v>
      </c>
      <c r="K2270" s="11">
        <v>1.99</v>
      </c>
      <c r="L2270" s="11">
        <v>3.9</v>
      </c>
      <c r="M2270" s="11">
        <v>6.6000000000000005</v>
      </c>
      <c r="N2270" s="11">
        <v>9.67</v>
      </c>
      <c r="O2270" s="11">
        <v>9.82</v>
      </c>
      <c r="P2270" s="11">
        <v>115.18</v>
      </c>
      <c r="Q2270" s="11">
        <v>136.09</v>
      </c>
      <c r="R2270" s="11">
        <v>136.53</v>
      </c>
      <c r="S2270" s="11">
        <v>116.59</v>
      </c>
      <c r="T2270" s="6">
        <f t="shared" si="58"/>
        <v>71.733333333333334</v>
      </c>
    </row>
    <row r="2271" spans="2:20" hidden="1" x14ac:dyDescent="0.2">
      <c r="B2271" t="s">
        <v>2314</v>
      </c>
      <c r="C2271" t="s">
        <v>1559</v>
      </c>
      <c r="D2271" t="s">
        <v>5</v>
      </c>
      <c r="E2271" t="s">
        <v>2315</v>
      </c>
      <c r="F2271" t="s">
        <v>4740</v>
      </c>
      <c r="G2271" s="11">
        <v>294340.74</v>
      </c>
      <c r="H2271" s="11">
        <v>28279.39</v>
      </c>
      <c r="I2271" s="11">
        <v>51942.53</v>
      </c>
      <c r="J2271" s="11">
        <v>87914.96</v>
      </c>
      <c r="K2271" s="11">
        <v>126117.67</v>
      </c>
      <c r="L2271" s="11">
        <v>169208.84</v>
      </c>
      <c r="M2271" s="11">
        <v>200728.93</v>
      </c>
      <c r="N2271" s="11">
        <v>230270.09</v>
      </c>
      <c r="O2271" s="11">
        <v>257334.86000000002</v>
      </c>
      <c r="P2271" s="11">
        <v>282749.71000000002</v>
      </c>
      <c r="Q2271" s="11">
        <v>313561.23</v>
      </c>
      <c r="R2271" s="11">
        <v>336896.46</v>
      </c>
      <c r="S2271" s="11">
        <v>366313.33</v>
      </c>
      <c r="T2271" s="6">
        <f t="shared" si="58"/>
        <v>201277.64208333334</v>
      </c>
    </row>
    <row r="2272" spans="2:20" hidden="1" x14ac:dyDescent="0.2">
      <c r="B2272" t="s">
        <v>2314</v>
      </c>
      <c r="C2272" t="s">
        <v>1559</v>
      </c>
      <c r="D2272" t="s">
        <v>6</v>
      </c>
      <c r="E2272" t="s">
        <v>2315</v>
      </c>
      <c r="F2272" t="s">
        <v>4741</v>
      </c>
      <c r="G2272" s="11">
        <v>675942.73</v>
      </c>
      <c r="H2272" s="11">
        <v>50401.17</v>
      </c>
      <c r="I2272" s="11">
        <v>117243.11</v>
      </c>
      <c r="J2272" s="11">
        <v>184656.51</v>
      </c>
      <c r="K2272" s="11">
        <v>255326.04</v>
      </c>
      <c r="L2272" s="11">
        <v>323459.49</v>
      </c>
      <c r="M2272" s="11">
        <v>383580.15</v>
      </c>
      <c r="N2272" s="11">
        <v>448197.35000000003</v>
      </c>
      <c r="O2272" s="11">
        <v>508426.84</v>
      </c>
      <c r="P2272" s="11">
        <v>558821.53</v>
      </c>
      <c r="Q2272" s="11">
        <v>622634.55000000005</v>
      </c>
      <c r="R2272" s="11">
        <v>687141.47</v>
      </c>
      <c r="S2272" s="11">
        <v>736939.59</v>
      </c>
      <c r="T2272" s="6">
        <f t="shared" si="58"/>
        <v>403860.78083333332</v>
      </c>
    </row>
    <row r="2273" spans="2:20" hidden="1" x14ac:dyDescent="0.2">
      <c r="B2273" t="s">
        <v>2314</v>
      </c>
      <c r="C2273" t="s">
        <v>9</v>
      </c>
      <c r="D2273" t="s">
        <v>4</v>
      </c>
      <c r="E2273" t="s">
        <v>2315</v>
      </c>
      <c r="F2273" t="s">
        <v>4742</v>
      </c>
      <c r="G2273" s="11">
        <v>0</v>
      </c>
      <c r="H2273" s="11">
        <v>0</v>
      </c>
      <c r="I2273" s="11">
        <v>0</v>
      </c>
      <c r="J2273" s="11">
        <v>0</v>
      </c>
      <c r="K2273" s="11">
        <v>0</v>
      </c>
      <c r="L2273" s="11">
        <v>0</v>
      </c>
      <c r="M2273" s="11">
        <v>0</v>
      </c>
      <c r="N2273" s="11">
        <v>0</v>
      </c>
      <c r="O2273" s="11">
        <v>0</v>
      </c>
      <c r="P2273" s="11">
        <v>0</v>
      </c>
      <c r="Q2273" s="11">
        <v>0</v>
      </c>
      <c r="R2273" s="11">
        <v>0</v>
      </c>
      <c r="S2273" s="11">
        <v>0</v>
      </c>
      <c r="T2273" s="6">
        <f t="shared" si="58"/>
        <v>0</v>
      </c>
    </row>
    <row r="2274" spans="2:20" hidden="1" x14ac:dyDescent="0.2">
      <c r="B2274" t="s">
        <v>2314</v>
      </c>
      <c r="C2274" t="s">
        <v>9</v>
      </c>
      <c r="D2274" t="s">
        <v>10</v>
      </c>
      <c r="E2274" t="s">
        <v>2315</v>
      </c>
      <c r="F2274" t="s">
        <v>4743</v>
      </c>
      <c r="G2274" s="11">
        <v>0</v>
      </c>
      <c r="H2274" s="11">
        <v>0</v>
      </c>
      <c r="I2274" s="11">
        <v>0</v>
      </c>
      <c r="J2274" s="11">
        <v>0</v>
      </c>
      <c r="K2274" s="11">
        <v>0</v>
      </c>
      <c r="L2274" s="11">
        <v>0</v>
      </c>
      <c r="M2274" s="11">
        <v>0</v>
      </c>
      <c r="N2274" s="11">
        <v>0</v>
      </c>
      <c r="O2274" s="11">
        <v>0</v>
      </c>
      <c r="P2274" s="11">
        <v>0</v>
      </c>
      <c r="Q2274" s="11">
        <v>0</v>
      </c>
      <c r="R2274" s="11">
        <v>0</v>
      </c>
      <c r="S2274" s="11">
        <v>0</v>
      </c>
      <c r="T2274" s="6">
        <f t="shared" si="58"/>
        <v>0</v>
      </c>
    </row>
    <row r="2275" spans="2:20" hidden="1" x14ac:dyDescent="0.2">
      <c r="B2275" t="s">
        <v>2314</v>
      </c>
      <c r="C2275" t="s">
        <v>9</v>
      </c>
      <c r="D2275" t="s">
        <v>11</v>
      </c>
      <c r="E2275" t="s">
        <v>2315</v>
      </c>
      <c r="F2275" t="s">
        <v>4744</v>
      </c>
      <c r="G2275" s="11">
        <v>0</v>
      </c>
      <c r="H2275" s="11">
        <v>0</v>
      </c>
      <c r="I2275" s="11">
        <v>0</v>
      </c>
      <c r="J2275" s="11">
        <v>0</v>
      </c>
      <c r="K2275" s="11">
        <v>0</v>
      </c>
      <c r="L2275" s="11">
        <v>0</v>
      </c>
      <c r="M2275" s="11">
        <v>0</v>
      </c>
      <c r="N2275" s="11">
        <v>0</v>
      </c>
      <c r="O2275" s="11">
        <v>0</v>
      </c>
      <c r="P2275" s="11">
        <v>0</v>
      </c>
      <c r="Q2275" s="11">
        <v>0</v>
      </c>
      <c r="R2275" s="11">
        <v>0</v>
      </c>
      <c r="S2275" s="11">
        <v>0</v>
      </c>
      <c r="T2275" s="6">
        <f t="shared" si="58"/>
        <v>0</v>
      </c>
    </row>
    <row r="2276" spans="2:20" hidden="1" x14ac:dyDescent="0.2">
      <c r="B2276" t="s">
        <v>2314</v>
      </c>
      <c r="C2276" t="s">
        <v>9</v>
      </c>
      <c r="D2276" t="s">
        <v>5</v>
      </c>
      <c r="E2276" t="s">
        <v>2315</v>
      </c>
      <c r="F2276" t="s">
        <v>4745</v>
      </c>
      <c r="G2276" s="11">
        <v>0</v>
      </c>
      <c r="H2276" s="11">
        <v>0</v>
      </c>
      <c r="I2276" s="11">
        <v>0</v>
      </c>
      <c r="J2276" s="11">
        <v>0</v>
      </c>
      <c r="K2276" s="11">
        <v>0</v>
      </c>
      <c r="L2276" s="11">
        <v>0</v>
      </c>
      <c r="M2276" s="11">
        <v>0</v>
      </c>
      <c r="N2276" s="11">
        <v>0</v>
      </c>
      <c r="O2276" s="11">
        <v>0</v>
      </c>
      <c r="P2276" s="11">
        <v>0</v>
      </c>
      <c r="Q2276" s="11">
        <v>0</v>
      </c>
      <c r="R2276" s="11">
        <v>0</v>
      </c>
      <c r="S2276" s="11">
        <v>0</v>
      </c>
      <c r="T2276" s="6">
        <f t="shared" si="58"/>
        <v>0</v>
      </c>
    </row>
    <row r="2277" spans="2:20" hidden="1" x14ac:dyDescent="0.2">
      <c r="B2277" t="s">
        <v>2314</v>
      </c>
      <c r="C2277" t="s">
        <v>9</v>
      </c>
      <c r="D2277" t="s">
        <v>12</v>
      </c>
      <c r="E2277" t="s">
        <v>2315</v>
      </c>
      <c r="F2277" t="s">
        <v>4746</v>
      </c>
      <c r="G2277" s="11">
        <v>583942.68000000005</v>
      </c>
      <c r="H2277" s="11">
        <v>41842.959999999999</v>
      </c>
      <c r="I2277" s="11">
        <v>96616.16</v>
      </c>
      <c r="J2277" s="11">
        <v>172911.9</v>
      </c>
      <c r="K2277" s="11">
        <v>247650.25</v>
      </c>
      <c r="L2277" s="11">
        <v>319397.87</v>
      </c>
      <c r="M2277" s="11">
        <v>375593.69</v>
      </c>
      <c r="N2277" s="11">
        <v>436149.92</v>
      </c>
      <c r="O2277" s="11">
        <v>483569.28</v>
      </c>
      <c r="P2277" s="11">
        <v>529019.84</v>
      </c>
      <c r="Q2277" s="11">
        <v>604130.43000000005</v>
      </c>
      <c r="R2277" s="11">
        <v>659852.56000000006</v>
      </c>
      <c r="S2277" s="11">
        <v>700269.21</v>
      </c>
      <c r="T2277" s="6">
        <f t="shared" si="58"/>
        <v>384070.06708333339</v>
      </c>
    </row>
    <row r="2278" spans="2:20" hidden="1" x14ac:dyDescent="0.2">
      <c r="B2278" t="s">
        <v>2314</v>
      </c>
      <c r="C2278" t="s">
        <v>9</v>
      </c>
      <c r="D2278" t="s">
        <v>6</v>
      </c>
      <c r="E2278" t="s">
        <v>2315</v>
      </c>
      <c r="F2278" t="s">
        <v>4747</v>
      </c>
      <c r="G2278" s="11">
        <v>29652.31</v>
      </c>
      <c r="H2278" s="11">
        <v>509.98</v>
      </c>
      <c r="I2278" s="11">
        <v>2938.59</v>
      </c>
      <c r="J2278" s="11">
        <v>4814.83</v>
      </c>
      <c r="K2278" s="11">
        <v>8282.02</v>
      </c>
      <c r="L2278" s="11">
        <v>10461.290000000001</v>
      </c>
      <c r="M2278" s="11">
        <v>12824.62</v>
      </c>
      <c r="N2278" s="11">
        <v>16536</v>
      </c>
      <c r="O2278" s="11">
        <v>18755.490000000002</v>
      </c>
      <c r="P2278" s="11">
        <v>23585.16</v>
      </c>
      <c r="Q2278" s="11">
        <v>25477.850000000002</v>
      </c>
      <c r="R2278" s="11">
        <v>25641.32</v>
      </c>
      <c r="S2278" s="11">
        <v>30782.560000000001</v>
      </c>
      <c r="T2278" s="6">
        <f t="shared" si="58"/>
        <v>15003.715416666668</v>
      </c>
    </row>
    <row r="2279" spans="2:20" hidden="1" x14ac:dyDescent="0.2">
      <c r="B2279" t="s">
        <v>2314</v>
      </c>
      <c r="C2279" t="s">
        <v>13</v>
      </c>
      <c r="D2279" t="s">
        <v>13</v>
      </c>
      <c r="E2279" t="s">
        <v>2315</v>
      </c>
      <c r="F2279" t="s">
        <v>4748</v>
      </c>
      <c r="G2279" s="11">
        <v>0</v>
      </c>
      <c r="H2279" s="11">
        <v>0</v>
      </c>
      <c r="I2279" s="11">
        <v>0</v>
      </c>
      <c r="J2279" s="11">
        <v>0</v>
      </c>
      <c r="K2279" s="11">
        <v>0</v>
      </c>
      <c r="L2279" s="11">
        <v>0</v>
      </c>
      <c r="M2279" s="11">
        <v>0</v>
      </c>
      <c r="N2279" s="11">
        <v>0</v>
      </c>
      <c r="O2279" s="11">
        <v>0</v>
      </c>
      <c r="P2279" s="11">
        <v>0</v>
      </c>
      <c r="Q2279" s="11">
        <v>0</v>
      </c>
      <c r="R2279" s="11">
        <v>0</v>
      </c>
      <c r="S2279" s="11">
        <v>0</v>
      </c>
      <c r="T2279" s="6">
        <f t="shared" si="58"/>
        <v>0</v>
      </c>
    </row>
    <row r="2280" spans="2:20" hidden="1" x14ac:dyDescent="0.2">
      <c r="B2280" t="s">
        <v>2316</v>
      </c>
      <c r="C2280" t="s">
        <v>2</v>
      </c>
      <c r="D2280" t="s">
        <v>3</v>
      </c>
      <c r="E2280" t="s">
        <v>2317</v>
      </c>
      <c r="F2280" t="s">
        <v>4749</v>
      </c>
      <c r="G2280" s="11">
        <v>0</v>
      </c>
      <c r="H2280" s="11">
        <v>0</v>
      </c>
      <c r="I2280" s="11">
        <v>0</v>
      </c>
      <c r="J2280" s="11">
        <v>0</v>
      </c>
      <c r="K2280" s="11">
        <v>0</v>
      </c>
      <c r="L2280" s="11">
        <v>0</v>
      </c>
      <c r="M2280" s="11">
        <v>0</v>
      </c>
      <c r="N2280" s="11">
        <v>0</v>
      </c>
      <c r="O2280" s="11">
        <v>0</v>
      </c>
      <c r="P2280" s="11">
        <v>0</v>
      </c>
      <c r="Q2280" s="11">
        <v>0</v>
      </c>
      <c r="R2280" s="11">
        <v>0</v>
      </c>
      <c r="S2280" s="11">
        <v>0</v>
      </c>
      <c r="T2280" s="6">
        <f t="shared" si="58"/>
        <v>0</v>
      </c>
    </row>
    <row r="2281" spans="2:20" hidden="1" x14ac:dyDescent="0.2">
      <c r="B2281" t="s">
        <v>2316</v>
      </c>
      <c r="C2281" t="s">
        <v>2</v>
      </c>
      <c r="D2281" t="s">
        <v>1555</v>
      </c>
      <c r="E2281" t="s">
        <v>2317</v>
      </c>
      <c r="F2281" t="s">
        <v>4750</v>
      </c>
      <c r="G2281" s="11">
        <v>0</v>
      </c>
      <c r="H2281" s="11">
        <v>0</v>
      </c>
      <c r="I2281" s="11">
        <v>0</v>
      </c>
      <c r="J2281" s="11">
        <v>0</v>
      </c>
      <c r="K2281" s="11">
        <v>0</v>
      </c>
      <c r="L2281" s="11">
        <v>0</v>
      </c>
      <c r="M2281" s="11">
        <v>0</v>
      </c>
      <c r="N2281" s="11">
        <v>0</v>
      </c>
      <c r="O2281" s="11">
        <v>0</v>
      </c>
      <c r="P2281" s="11">
        <v>0</v>
      </c>
      <c r="Q2281" s="11">
        <v>0</v>
      </c>
      <c r="R2281" s="11">
        <v>0</v>
      </c>
      <c r="S2281" s="11">
        <v>0</v>
      </c>
      <c r="T2281" s="6">
        <f t="shared" si="58"/>
        <v>0</v>
      </c>
    </row>
    <row r="2282" spans="2:20" hidden="1" x14ac:dyDescent="0.2">
      <c r="B2282" t="s">
        <v>2316</v>
      </c>
      <c r="C2282" t="s">
        <v>1556</v>
      </c>
      <c r="D2282" t="s">
        <v>4</v>
      </c>
      <c r="E2282" t="s">
        <v>2317</v>
      </c>
      <c r="F2282" t="s">
        <v>4751</v>
      </c>
      <c r="G2282" s="11">
        <v>0</v>
      </c>
      <c r="H2282" s="11">
        <v>0</v>
      </c>
      <c r="I2282" s="11">
        <v>0</v>
      </c>
      <c r="J2282" s="11">
        <v>0</v>
      </c>
      <c r="K2282" s="11">
        <v>0</v>
      </c>
      <c r="L2282" s="11">
        <v>0</v>
      </c>
      <c r="M2282" s="11">
        <v>0</v>
      </c>
      <c r="N2282" s="11">
        <v>0</v>
      </c>
      <c r="O2282" s="11">
        <v>0</v>
      </c>
      <c r="P2282" s="11">
        <v>0</v>
      </c>
      <c r="Q2282" s="11">
        <v>0</v>
      </c>
      <c r="R2282" s="11">
        <v>0</v>
      </c>
      <c r="S2282" s="11">
        <v>0</v>
      </c>
      <c r="T2282" s="6">
        <f t="shared" si="58"/>
        <v>0</v>
      </c>
    </row>
    <row r="2283" spans="2:20" hidden="1" x14ac:dyDescent="0.2">
      <c r="B2283" t="s">
        <v>2316</v>
      </c>
      <c r="C2283" t="s">
        <v>7</v>
      </c>
      <c r="D2283" t="s">
        <v>4</v>
      </c>
      <c r="E2283" t="s">
        <v>2317</v>
      </c>
      <c r="F2283" t="s">
        <v>4752</v>
      </c>
      <c r="G2283" s="11">
        <v>0</v>
      </c>
      <c r="H2283" s="11">
        <v>0</v>
      </c>
      <c r="I2283" s="11">
        <v>0</v>
      </c>
      <c r="J2283" s="11">
        <v>0</v>
      </c>
      <c r="K2283" s="11">
        <v>0</v>
      </c>
      <c r="L2283" s="11">
        <v>0</v>
      </c>
      <c r="M2283" s="11">
        <v>0</v>
      </c>
      <c r="N2283" s="11">
        <v>0</v>
      </c>
      <c r="O2283" s="11">
        <v>0</v>
      </c>
      <c r="P2283" s="11">
        <v>0</v>
      </c>
      <c r="Q2283" s="11">
        <v>0</v>
      </c>
      <c r="R2283" s="11">
        <v>0</v>
      </c>
      <c r="S2283" s="11">
        <v>0</v>
      </c>
      <c r="T2283" s="6">
        <f t="shared" si="58"/>
        <v>0</v>
      </c>
    </row>
    <row r="2284" spans="2:20" hidden="1" x14ac:dyDescent="0.2">
      <c r="B2284" t="s">
        <v>2316</v>
      </c>
      <c r="C2284" t="s">
        <v>1558</v>
      </c>
      <c r="D2284" t="s">
        <v>4</v>
      </c>
      <c r="E2284" t="s">
        <v>2317</v>
      </c>
      <c r="F2284" t="s">
        <v>4753</v>
      </c>
      <c r="G2284" s="11">
        <v>0</v>
      </c>
      <c r="H2284" s="11">
        <v>0</v>
      </c>
      <c r="I2284" s="11">
        <v>0</v>
      </c>
      <c r="J2284" s="11">
        <v>0</v>
      </c>
      <c r="K2284" s="11">
        <v>0</v>
      </c>
      <c r="L2284" s="11">
        <v>0</v>
      </c>
      <c r="M2284" s="11">
        <v>0</v>
      </c>
      <c r="N2284" s="11">
        <v>0</v>
      </c>
      <c r="O2284" s="11">
        <v>0</v>
      </c>
      <c r="P2284" s="11">
        <v>0</v>
      </c>
      <c r="Q2284" s="11">
        <v>0</v>
      </c>
      <c r="R2284" s="11">
        <v>0</v>
      </c>
      <c r="S2284" s="11">
        <v>0</v>
      </c>
      <c r="T2284" s="6">
        <f t="shared" si="58"/>
        <v>0</v>
      </c>
    </row>
    <row r="2285" spans="2:20" hidden="1" x14ac:dyDescent="0.2">
      <c r="B2285" t="s">
        <v>2316</v>
      </c>
      <c r="C2285" t="s">
        <v>1558</v>
      </c>
      <c r="D2285" t="s">
        <v>10</v>
      </c>
      <c r="E2285" t="s">
        <v>2317</v>
      </c>
      <c r="F2285" t="s">
        <v>4754</v>
      </c>
      <c r="G2285" s="11">
        <v>0</v>
      </c>
      <c r="H2285" s="11">
        <v>0</v>
      </c>
      <c r="I2285" s="11">
        <v>0</v>
      </c>
      <c r="J2285" s="11">
        <v>0</v>
      </c>
      <c r="K2285" s="11">
        <v>0</v>
      </c>
      <c r="L2285" s="11">
        <v>0</v>
      </c>
      <c r="M2285" s="11">
        <v>0</v>
      </c>
      <c r="N2285" s="11">
        <v>0</v>
      </c>
      <c r="O2285" s="11">
        <v>0</v>
      </c>
      <c r="P2285" s="11">
        <v>0</v>
      </c>
      <c r="Q2285" s="11">
        <v>0</v>
      </c>
      <c r="R2285" s="11">
        <v>0</v>
      </c>
      <c r="S2285" s="11">
        <v>0</v>
      </c>
      <c r="T2285" s="6">
        <f t="shared" si="58"/>
        <v>0</v>
      </c>
    </row>
    <row r="2286" spans="2:20" hidden="1" x14ac:dyDescent="0.2">
      <c r="B2286" t="s">
        <v>2316</v>
      </c>
      <c r="C2286" t="s">
        <v>9</v>
      </c>
      <c r="D2286" t="s">
        <v>4</v>
      </c>
      <c r="E2286" t="s">
        <v>2317</v>
      </c>
      <c r="F2286" t="s">
        <v>4755</v>
      </c>
      <c r="G2286" s="11">
        <v>0</v>
      </c>
      <c r="H2286" s="11">
        <v>0</v>
      </c>
      <c r="I2286" s="11">
        <v>0</v>
      </c>
      <c r="J2286" s="11">
        <v>0</v>
      </c>
      <c r="K2286" s="11">
        <v>0</v>
      </c>
      <c r="L2286" s="11">
        <v>0</v>
      </c>
      <c r="M2286" s="11">
        <v>0</v>
      </c>
      <c r="N2286" s="11">
        <v>0</v>
      </c>
      <c r="O2286" s="11">
        <v>0</v>
      </c>
      <c r="P2286" s="11">
        <v>0</v>
      </c>
      <c r="Q2286" s="11">
        <v>0</v>
      </c>
      <c r="R2286" s="11">
        <v>0</v>
      </c>
      <c r="S2286" s="11">
        <v>0</v>
      </c>
      <c r="T2286" s="6">
        <f t="shared" si="58"/>
        <v>0</v>
      </c>
    </row>
    <row r="2287" spans="2:20" hidden="1" x14ac:dyDescent="0.2">
      <c r="B2287" t="s">
        <v>2318</v>
      </c>
      <c r="C2287" t="s">
        <v>2</v>
      </c>
      <c r="D2287" t="s">
        <v>3</v>
      </c>
      <c r="E2287" t="s">
        <v>2319</v>
      </c>
      <c r="F2287" t="s">
        <v>4756</v>
      </c>
      <c r="G2287" s="11">
        <v>0</v>
      </c>
      <c r="H2287" s="11">
        <v>0</v>
      </c>
      <c r="I2287" s="11">
        <v>0</v>
      </c>
      <c r="J2287" s="11">
        <v>0</v>
      </c>
      <c r="K2287" s="11">
        <v>0</v>
      </c>
      <c r="L2287" s="11">
        <v>0</v>
      </c>
      <c r="M2287" s="11">
        <v>0</v>
      </c>
      <c r="N2287" s="11">
        <v>0</v>
      </c>
      <c r="O2287" s="11">
        <v>0</v>
      </c>
      <c r="P2287" s="11">
        <v>0</v>
      </c>
      <c r="Q2287" s="11">
        <v>0</v>
      </c>
      <c r="R2287" s="11">
        <v>0</v>
      </c>
      <c r="S2287" s="11">
        <v>0</v>
      </c>
      <c r="T2287" s="6">
        <f t="shared" si="58"/>
        <v>0</v>
      </c>
    </row>
    <row r="2288" spans="2:20" hidden="1" x14ac:dyDescent="0.2">
      <c r="B2288" t="s">
        <v>2318</v>
      </c>
      <c r="C2288" t="s">
        <v>2</v>
      </c>
      <c r="D2288" t="s">
        <v>1555</v>
      </c>
      <c r="E2288" t="s">
        <v>2319</v>
      </c>
      <c r="F2288" t="s">
        <v>4757</v>
      </c>
      <c r="G2288" s="11">
        <v>0</v>
      </c>
      <c r="H2288" s="11">
        <v>0</v>
      </c>
      <c r="I2288" s="11">
        <v>0</v>
      </c>
      <c r="J2288" s="11">
        <v>0</v>
      </c>
      <c r="K2288" s="11">
        <v>0</v>
      </c>
      <c r="L2288" s="11">
        <v>0</v>
      </c>
      <c r="M2288" s="11">
        <v>0</v>
      </c>
      <c r="N2288" s="11">
        <v>0</v>
      </c>
      <c r="O2288" s="11">
        <v>0</v>
      </c>
      <c r="P2288" s="11">
        <v>0</v>
      </c>
      <c r="Q2288" s="11">
        <v>0</v>
      </c>
      <c r="R2288" s="11">
        <v>0</v>
      </c>
      <c r="S2288" s="11">
        <v>0</v>
      </c>
      <c r="T2288" s="6">
        <f t="shared" si="58"/>
        <v>0</v>
      </c>
    </row>
    <row r="2289" spans="2:20" hidden="1" x14ac:dyDescent="0.2">
      <c r="B2289" t="s">
        <v>2318</v>
      </c>
      <c r="C2289" t="s">
        <v>1556</v>
      </c>
      <c r="D2289" t="s">
        <v>4</v>
      </c>
      <c r="E2289" t="s">
        <v>2319</v>
      </c>
      <c r="F2289" t="s">
        <v>4758</v>
      </c>
      <c r="G2289" s="11">
        <v>0</v>
      </c>
      <c r="H2289" s="11">
        <v>0</v>
      </c>
      <c r="I2289" s="11">
        <v>0</v>
      </c>
      <c r="J2289" s="11">
        <v>0</v>
      </c>
      <c r="K2289" s="11">
        <v>0</v>
      </c>
      <c r="L2289" s="11">
        <v>0</v>
      </c>
      <c r="M2289" s="11">
        <v>0</v>
      </c>
      <c r="N2289" s="11">
        <v>0</v>
      </c>
      <c r="O2289" s="11">
        <v>0</v>
      </c>
      <c r="P2289" s="11">
        <v>0</v>
      </c>
      <c r="Q2289" s="11">
        <v>0</v>
      </c>
      <c r="R2289" s="11">
        <v>0</v>
      </c>
      <c r="S2289" s="11">
        <v>0</v>
      </c>
      <c r="T2289" s="6">
        <f t="shared" si="58"/>
        <v>0</v>
      </c>
    </row>
    <row r="2290" spans="2:20" hidden="1" x14ac:dyDescent="0.2">
      <c r="B2290" t="s">
        <v>2318</v>
      </c>
      <c r="C2290" t="s">
        <v>1558</v>
      </c>
      <c r="D2290" t="s">
        <v>4</v>
      </c>
      <c r="E2290" t="s">
        <v>2319</v>
      </c>
      <c r="F2290" t="s">
        <v>4759</v>
      </c>
      <c r="G2290" s="11">
        <v>0</v>
      </c>
      <c r="H2290" s="11">
        <v>0</v>
      </c>
      <c r="I2290" s="11">
        <v>0</v>
      </c>
      <c r="J2290" s="11">
        <v>0</v>
      </c>
      <c r="K2290" s="11">
        <v>0</v>
      </c>
      <c r="L2290" s="11">
        <v>0</v>
      </c>
      <c r="M2290" s="11">
        <v>0</v>
      </c>
      <c r="N2290" s="11">
        <v>0</v>
      </c>
      <c r="O2290" s="11">
        <v>0</v>
      </c>
      <c r="P2290" s="11">
        <v>0</v>
      </c>
      <c r="Q2290" s="11">
        <v>0</v>
      </c>
      <c r="R2290" s="11">
        <v>0</v>
      </c>
      <c r="S2290" s="11">
        <v>0</v>
      </c>
      <c r="T2290" s="6">
        <f t="shared" si="58"/>
        <v>0</v>
      </c>
    </row>
    <row r="2291" spans="2:20" hidden="1" x14ac:dyDescent="0.2">
      <c r="B2291" t="s">
        <v>2318</v>
      </c>
      <c r="C2291" t="s">
        <v>1558</v>
      </c>
      <c r="D2291" t="s">
        <v>10</v>
      </c>
      <c r="E2291" t="s">
        <v>2319</v>
      </c>
      <c r="F2291" t="s">
        <v>4760</v>
      </c>
      <c r="G2291" s="11">
        <v>0</v>
      </c>
      <c r="H2291" s="11">
        <v>0</v>
      </c>
      <c r="I2291" s="11">
        <v>0</v>
      </c>
      <c r="J2291" s="11">
        <v>0</v>
      </c>
      <c r="K2291" s="11">
        <v>0</v>
      </c>
      <c r="L2291" s="11">
        <v>0</v>
      </c>
      <c r="M2291" s="11">
        <v>0</v>
      </c>
      <c r="N2291" s="11">
        <v>0</v>
      </c>
      <c r="O2291" s="11">
        <v>0</v>
      </c>
      <c r="P2291" s="11">
        <v>0</v>
      </c>
      <c r="Q2291" s="11">
        <v>0</v>
      </c>
      <c r="R2291" s="11">
        <v>0</v>
      </c>
      <c r="S2291" s="11">
        <v>0</v>
      </c>
      <c r="T2291" s="6">
        <f t="shared" si="58"/>
        <v>0</v>
      </c>
    </row>
    <row r="2292" spans="2:20" hidden="1" x14ac:dyDescent="0.2">
      <c r="B2292" t="s">
        <v>2320</v>
      </c>
      <c r="C2292" t="s">
        <v>2</v>
      </c>
      <c r="D2292" t="s">
        <v>3</v>
      </c>
      <c r="E2292" t="s">
        <v>2321</v>
      </c>
      <c r="F2292" t="s">
        <v>4761</v>
      </c>
      <c r="G2292" s="11">
        <v>4024467.67</v>
      </c>
      <c r="H2292" s="11">
        <v>391667</v>
      </c>
      <c r="I2292" s="11">
        <v>783334</v>
      </c>
      <c r="J2292" s="11">
        <v>1175001</v>
      </c>
      <c r="K2292" s="11">
        <v>1566668</v>
      </c>
      <c r="L2292" s="11">
        <v>1958335</v>
      </c>
      <c r="M2292" s="11">
        <v>2441508.66</v>
      </c>
      <c r="N2292" s="11">
        <v>2833175.66</v>
      </c>
      <c r="O2292" s="11">
        <v>3224842.66</v>
      </c>
      <c r="P2292" s="11">
        <v>3616508.66</v>
      </c>
      <c r="Q2292" s="11">
        <v>4008174.66</v>
      </c>
      <c r="R2292" s="11">
        <v>4399840.66</v>
      </c>
      <c r="S2292" s="11">
        <v>4791506.74</v>
      </c>
      <c r="T2292" s="6">
        <f t="shared" ref="T2292:T2355" si="59">(G2292+S2292+SUM(H2292:R2292)*2)/24</f>
        <v>2567253.5970833334</v>
      </c>
    </row>
    <row r="2293" spans="2:20" hidden="1" x14ac:dyDescent="0.2">
      <c r="B2293" t="s">
        <v>2320</v>
      </c>
      <c r="C2293" t="s">
        <v>2</v>
      </c>
      <c r="D2293" t="s">
        <v>4</v>
      </c>
      <c r="E2293" t="s">
        <v>2321</v>
      </c>
      <c r="F2293" t="s">
        <v>4762</v>
      </c>
      <c r="G2293" s="11">
        <v>0</v>
      </c>
      <c r="H2293" s="11">
        <v>0</v>
      </c>
      <c r="I2293" s="11">
        <v>0</v>
      </c>
      <c r="J2293" s="11">
        <v>0</v>
      </c>
      <c r="K2293" s="11">
        <v>0</v>
      </c>
      <c r="L2293" s="11">
        <v>0</v>
      </c>
      <c r="M2293" s="11">
        <v>0</v>
      </c>
      <c r="N2293" s="11">
        <v>0</v>
      </c>
      <c r="O2293" s="11">
        <v>0</v>
      </c>
      <c r="P2293" s="11">
        <v>0</v>
      </c>
      <c r="Q2293" s="11">
        <v>0</v>
      </c>
      <c r="R2293" s="11">
        <v>0</v>
      </c>
      <c r="S2293" s="11">
        <v>0</v>
      </c>
      <c r="T2293" s="6">
        <f t="shared" si="59"/>
        <v>0</v>
      </c>
    </row>
    <row r="2294" spans="2:20" hidden="1" x14ac:dyDescent="0.2">
      <c r="B2294" t="s">
        <v>2320</v>
      </c>
      <c r="C2294" t="s">
        <v>2</v>
      </c>
      <c r="D2294" t="s">
        <v>5</v>
      </c>
      <c r="E2294" t="s">
        <v>2321</v>
      </c>
      <c r="F2294" t="s">
        <v>4763</v>
      </c>
      <c r="G2294" s="11">
        <v>0</v>
      </c>
      <c r="H2294" s="11">
        <v>0</v>
      </c>
      <c r="I2294" s="11">
        <v>0</v>
      </c>
      <c r="J2294" s="11">
        <v>0</v>
      </c>
      <c r="K2294" s="11">
        <v>0</v>
      </c>
      <c r="L2294" s="11">
        <v>0</v>
      </c>
      <c r="M2294" s="11">
        <v>0</v>
      </c>
      <c r="N2294" s="11">
        <v>0</v>
      </c>
      <c r="O2294" s="11">
        <v>0</v>
      </c>
      <c r="P2294" s="11">
        <v>0</v>
      </c>
      <c r="Q2294" s="11">
        <v>0</v>
      </c>
      <c r="R2294" s="11">
        <v>901.89</v>
      </c>
      <c r="S2294" s="11">
        <v>901.89</v>
      </c>
      <c r="T2294" s="6">
        <f t="shared" si="59"/>
        <v>112.73625</v>
      </c>
    </row>
    <row r="2295" spans="2:20" hidden="1" x14ac:dyDescent="0.2">
      <c r="B2295" t="s">
        <v>2320</v>
      </c>
      <c r="C2295" t="s">
        <v>2</v>
      </c>
      <c r="D2295" t="s">
        <v>1555</v>
      </c>
      <c r="E2295" t="s">
        <v>2321</v>
      </c>
      <c r="F2295" t="s">
        <v>4764</v>
      </c>
      <c r="G2295" s="11">
        <v>-4024467.67</v>
      </c>
      <c r="H2295" s="11">
        <v>-391667</v>
      </c>
      <c r="I2295" s="11">
        <v>-783334</v>
      </c>
      <c r="J2295" s="11">
        <v>-1175001</v>
      </c>
      <c r="K2295" s="11">
        <v>-1566668</v>
      </c>
      <c r="L2295" s="11">
        <v>-1958335</v>
      </c>
      <c r="M2295" s="11">
        <v>-2441508.66</v>
      </c>
      <c r="N2295" s="11">
        <v>-2833175.66</v>
      </c>
      <c r="O2295" s="11">
        <v>-3224842.66</v>
      </c>
      <c r="P2295" s="11">
        <v>-3616508.66</v>
      </c>
      <c r="Q2295" s="11">
        <v>-4008174.66</v>
      </c>
      <c r="R2295" s="11">
        <v>-4400742.55</v>
      </c>
      <c r="S2295" s="11">
        <v>-4792408.6399999997</v>
      </c>
      <c r="T2295" s="6">
        <f t="shared" si="59"/>
        <v>-2567366.3337500002</v>
      </c>
    </row>
    <row r="2296" spans="2:20" hidden="1" x14ac:dyDescent="0.2">
      <c r="B2296" t="s">
        <v>2320</v>
      </c>
      <c r="C2296" t="s">
        <v>2</v>
      </c>
      <c r="D2296" t="s">
        <v>6</v>
      </c>
      <c r="E2296" t="s">
        <v>2321</v>
      </c>
      <c r="F2296" t="s">
        <v>4765</v>
      </c>
      <c r="G2296" s="11">
        <v>0</v>
      </c>
      <c r="H2296" s="11">
        <v>0</v>
      </c>
      <c r="I2296" s="11">
        <v>0</v>
      </c>
      <c r="J2296" s="11">
        <v>0</v>
      </c>
      <c r="K2296" s="11">
        <v>0</v>
      </c>
      <c r="L2296" s="11">
        <v>0</v>
      </c>
      <c r="M2296" s="11">
        <v>0</v>
      </c>
      <c r="N2296" s="11">
        <v>0</v>
      </c>
      <c r="O2296" s="11">
        <v>0</v>
      </c>
      <c r="P2296" s="11">
        <v>0</v>
      </c>
      <c r="Q2296" s="11">
        <v>0</v>
      </c>
      <c r="R2296" s="11">
        <v>0</v>
      </c>
      <c r="S2296" s="11">
        <v>0</v>
      </c>
      <c r="T2296" s="6">
        <f t="shared" si="59"/>
        <v>0</v>
      </c>
    </row>
    <row r="2297" spans="2:20" hidden="1" x14ac:dyDescent="0.2">
      <c r="B2297" t="s">
        <v>2320</v>
      </c>
      <c r="C2297" t="s">
        <v>1556</v>
      </c>
      <c r="D2297" t="s">
        <v>4</v>
      </c>
      <c r="E2297" t="s">
        <v>2321</v>
      </c>
      <c r="F2297" t="s">
        <v>4766</v>
      </c>
      <c r="G2297" s="11">
        <v>2129547.09</v>
      </c>
      <c r="H2297" s="11">
        <v>207144.84</v>
      </c>
      <c r="I2297" s="11">
        <v>414289.68</v>
      </c>
      <c r="J2297" s="11">
        <v>621434.52</v>
      </c>
      <c r="K2297" s="11">
        <v>828579.36</v>
      </c>
      <c r="L2297" s="11">
        <v>1035724.2</v>
      </c>
      <c r="M2297" s="11">
        <v>1291265.0900000001</v>
      </c>
      <c r="N2297" s="11">
        <v>1498409.93</v>
      </c>
      <c r="O2297" s="11">
        <v>1705554.77</v>
      </c>
      <c r="P2297" s="11">
        <v>1912699.08</v>
      </c>
      <c r="Q2297" s="11">
        <v>2119843.39</v>
      </c>
      <c r="R2297" s="11">
        <v>2326987.7000000002</v>
      </c>
      <c r="S2297" s="11">
        <v>2534132.06</v>
      </c>
      <c r="T2297" s="6">
        <f t="shared" si="59"/>
        <v>1357814.3445833332</v>
      </c>
    </row>
    <row r="2298" spans="2:20" hidden="1" x14ac:dyDescent="0.2">
      <c r="B2298" t="s">
        <v>2320</v>
      </c>
      <c r="C2298" t="s">
        <v>1557</v>
      </c>
      <c r="D2298" t="s">
        <v>4</v>
      </c>
      <c r="E2298" t="s">
        <v>2321</v>
      </c>
      <c r="F2298" t="s">
        <v>4767</v>
      </c>
      <c r="G2298" s="11">
        <v>0</v>
      </c>
      <c r="H2298" s="11">
        <v>0</v>
      </c>
      <c r="I2298" s="11">
        <v>0</v>
      </c>
      <c r="J2298" s="11">
        <v>0</v>
      </c>
      <c r="K2298" s="11">
        <v>0</v>
      </c>
      <c r="L2298" s="11">
        <v>0</v>
      </c>
      <c r="M2298" s="11">
        <v>0</v>
      </c>
      <c r="N2298" s="11">
        <v>0</v>
      </c>
      <c r="O2298" s="11">
        <v>0</v>
      </c>
      <c r="P2298" s="11">
        <v>0</v>
      </c>
      <c r="Q2298" s="11">
        <v>0</v>
      </c>
      <c r="R2298" s="11">
        <v>0</v>
      </c>
      <c r="S2298" s="11">
        <v>0</v>
      </c>
      <c r="T2298" s="6">
        <f t="shared" si="59"/>
        <v>0</v>
      </c>
    </row>
    <row r="2299" spans="2:20" hidden="1" x14ac:dyDescent="0.2">
      <c r="B2299" t="s">
        <v>2320</v>
      </c>
      <c r="C2299" t="s">
        <v>1557</v>
      </c>
      <c r="D2299" t="s">
        <v>5</v>
      </c>
      <c r="E2299" t="s">
        <v>2321</v>
      </c>
      <c r="F2299" t="s">
        <v>4768</v>
      </c>
      <c r="G2299" s="11">
        <v>0</v>
      </c>
      <c r="H2299" s="11">
        <v>0</v>
      </c>
      <c r="I2299" s="11">
        <v>0</v>
      </c>
      <c r="J2299" s="11">
        <v>0</v>
      </c>
      <c r="K2299" s="11">
        <v>0</v>
      </c>
      <c r="L2299" s="11">
        <v>0</v>
      </c>
      <c r="M2299" s="11">
        <v>0</v>
      </c>
      <c r="N2299" s="11">
        <v>0</v>
      </c>
      <c r="O2299" s="11">
        <v>0</v>
      </c>
      <c r="P2299" s="11">
        <v>0</v>
      </c>
      <c r="Q2299" s="11">
        <v>0</v>
      </c>
      <c r="R2299" s="11">
        <v>555.31000000000006</v>
      </c>
      <c r="S2299" s="11">
        <v>555.31000000000006</v>
      </c>
      <c r="T2299" s="6">
        <f t="shared" si="59"/>
        <v>69.413750000000007</v>
      </c>
    </row>
    <row r="2300" spans="2:20" hidden="1" x14ac:dyDescent="0.2">
      <c r="B2300" t="s">
        <v>2320</v>
      </c>
      <c r="C2300" t="s">
        <v>1557</v>
      </c>
      <c r="D2300" t="s">
        <v>6</v>
      </c>
      <c r="E2300" t="s">
        <v>2321</v>
      </c>
      <c r="F2300" t="s">
        <v>4769</v>
      </c>
      <c r="G2300" s="11">
        <v>0</v>
      </c>
      <c r="H2300" s="11">
        <v>0</v>
      </c>
      <c r="I2300" s="11">
        <v>0</v>
      </c>
      <c r="J2300" s="11">
        <v>0</v>
      </c>
      <c r="K2300" s="11">
        <v>0</v>
      </c>
      <c r="L2300" s="11">
        <v>0</v>
      </c>
      <c r="M2300" s="11">
        <v>0</v>
      </c>
      <c r="N2300" s="11">
        <v>0</v>
      </c>
      <c r="O2300" s="11">
        <v>0</v>
      </c>
      <c r="P2300" s="11">
        <v>0</v>
      </c>
      <c r="Q2300" s="11">
        <v>0</v>
      </c>
      <c r="R2300" s="11">
        <v>0</v>
      </c>
      <c r="S2300" s="11">
        <v>0</v>
      </c>
      <c r="T2300" s="6">
        <f t="shared" si="59"/>
        <v>0</v>
      </c>
    </row>
    <row r="2301" spans="2:20" hidden="1" x14ac:dyDescent="0.2">
      <c r="B2301" t="s">
        <v>2320</v>
      </c>
      <c r="C2301" t="s">
        <v>7</v>
      </c>
      <c r="D2301" t="s">
        <v>4</v>
      </c>
      <c r="E2301" t="s">
        <v>2321</v>
      </c>
      <c r="F2301" t="s">
        <v>4770</v>
      </c>
      <c r="G2301" s="11">
        <v>0</v>
      </c>
      <c r="H2301" s="11">
        <v>0</v>
      </c>
      <c r="I2301" s="11">
        <v>0</v>
      </c>
      <c r="J2301" s="11">
        <v>0</v>
      </c>
      <c r="K2301" s="11">
        <v>0</v>
      </c>
      <c r="L2301" s="11">
        <v>0</v>
      </c>
      <c r="M2301" s="11">
        <v>0</v>
      </c>
      <c r="N2301" s="11">
        <v>0</v>
      </c>
      <c r="O2301" s="11">
        <v>0</v>
      </c>
      <c r="P2301" s="11">
        <v>0</v>
      </c>
      <c r="Q2301" s="11">
        <v>0</v>
      </c>
      <c r="R2301" s="11">
        <v>0</v>
      </c>
      <c r="S2301" s="11">
        <v>0</v>
      </c>
      <c r="T2301" s="6">
        <f t="shared" si="59"/>
        <v>0</v>
      </c>
    </row>
    <row r="2302" spans="2:20" hidden="1" x14ac:dyDescent="0.2">
      <c r="B2302" t="s">
        <v>2320</v>
      </c>
      <c r="C2302" t="s">
        <v>1558</v>
      </c>
      <c r="D2302" t="s">
        <v>4</v>
      </c>
      <c r="E2302" t="s">
        <v>2321</v>
      </c>
      <c r="F2302" t="s">
        <v>4771</v>
      </c>
      <c r="G2302" s="11">
        <v>1326665.76</v>
      </c>
      <c r="H2302" s="11">
        <v>129285.36</v>
      </c>
      <c r="I2302" s="11">
        <v>258570.72</v>
      </c>
      <c r="J2302" s="11">
        <v>387856.08</v>
      </c>
      <c r="K2302" s="11">
        <v>517141.44</v>
      </c>
      <c r="L2302" s="11">
        <v>646426.80000000005</v>
      </c>
      <c r="M2302" s="11">
        <v>805917.59</v>
      </c>
      <c r="N2302" s="11">
        <v>935202.95000000007</v>
      </c>
      <c r="O2302" s="11">
        <v>1064488.31</v>
      </c>
      <c r="P2302" s="11">
        <v>1193773.3400000001</v>
      </c>
      <c r="Q2302" s="11">
        <v>1323058.3700000001</v>
      </c>
      <c r="R2302" s="11">
        <v>1452343.4</v>
      </c>
      <c r="S2302" s="11">
        <v>1581628.46</v>
      </c>
      <c r="T2302" s="6">
        <f t="shared" si="59"/>
        <v>847350.9558333332</v>
      </c>
    </row>
    <row r="2303" spans="2:20" hidden="1" x14ac:dyDescent="0.2">
      <c r="B2303" t="s">
        <v>2320</v>
      </c>
      <c r="C2303" t="s">
        <v>1558</v>
      </c>
      <c r="D2303" t="s">
        <v>10</v>
      </c>
      <c r="E2303" t="s">
        <v>2321</v>
      </c>
      <c r="F2303" t="s">
        <v>4772</v>
      </c>
      <c r="G2303" s="11">
        <v>568254.82000000007</v>
      </c>
      <c r="H2303" s="11">
        <v>55236.800000000003</v>
      </c>
      <c r="I2303" s="11">
        <v>110473.60000000001</v>
      </c>
      <c r="J2303" s="11">
        <v>165710.39999999999</v>
      </c>
      <c r="K2303" s="11">
        <v>220947.20000000001</v>
      </c>
      <c r="L2303" s="11">
        <v>276184</v>
      </c>
      <c r="M2303" s="11">
        <v>344325.98</v>
      </c>
      <c r="N2303" s="11">
        <v>399562.78</v>
      </c>
      <c r="O2303" s="11">
        <v>454799.58</v>
      </c>
      <c r="P2303" s="11">
        <v>510036.24</v>
      </c>
      <c r="Q2303" s="11">
        <v>565272.9</v>
      </c>
      <c r="R2303" s="11">
        <v>620509.56000000006</v>
      </c>
      <c r="S2303" s="11">
        <v>675746.23</v>
      </c>
      <c r="T2303" s="6">
        <f t="shared" si="59"/>
        <v>362088.29708333337</v>
      </c>
    </row>
    <row r="2304" spans="2:20" hidden="1" x14ac:dyDescent="0.2">
      <c r="B2304" t="s">
        <v>2320</v>
      </c>
      <c r="C2304" t="s">
        <v>1559</v>
      </c>
      <c r="D2304" t="s">
        <v>4</v>
      </c>
      <c r="E2304" t="s">
        <v>2321</v>
      </c>
      <c r="F2304" t="s">
        <v>4773</v>
      </c>
      <c r="G2304" s="11">
        <v>0</v>
      </c>
      <c r="H2304" s="11">
        <v>0</v>
      </c>
      <c r="I2304" s="11">
        <v>0</v>
      </c>
      <c r="J2304" s="11">
        <v>0</v>
      </c>
      <c r="K2304" s="11">
        <v>0</v>
      </c>
      <c r="L2304" s="11">
        <v>0</v>
      </c>
      <c r="M2304" s="11">
        <v>0</v>
      </c>
      <c r="N2304" s="11">
        <v>0</v>
      </c>
      <c r="O2304" s="11">
        <v>0</v>
      </c>
      <c r="P2304" s="11">
        <v>0</v>
      </c>
      <c r="Q2304" s="11">
        <v>0</v>
      </c>
      <c r="R2304" s="11">
        <v>0</v>
      </c>
      <c r="S2304" s="11">
        <v>0</v>
      </c>
      <c r="T2304" s="6">
        <f t="shared" si="59"/>
        <v>0</v>
      </c>
    </row>
    <row r="2305" spans="2:20" hidden="1" x14ac:dyDescent="0.2">
      <c r="B2305" t="s">
        <v>2320</v>
      </c>
      <c r="C2305" t="s">
        <v>1559</v>
      </c>
      <c r="D2305" t="s">
        <v>5</v>
      </c>
      <c r="E2305" t="s">
        <v>2321</v>
      </c>
      <c r="F2305" t="s">
        <v>4774</v>
      </c>
      <c r="G2305" s="11">
        <v>0</v>
      </c>
      <c r="H2305" s="11">
        <v>0</v>
      </c>
      <c r="I2305" s="11">
        <v>0</v>
      </c>
      <c r="J2305" s="11">
        <v>0</v>
      </c>
      <c r="K2305" s="11">
        <v>0</v>
      </c>
      <c r="L2305" s="11">
        <v>0</v>
      </c>
      <c r="M2305" s="11">
        <v>0</v>
      </c>
      <c r="N2305" s="11">
        <v>0</v>
      </c>
      <c r="O2305" s="11">
        <v>0</v>
      </c>
      <c r="P2305" s="11">
        <v>0</v>
      </c>
      <c r="Q2305" s="11">
        <v>0</v>
      </c>
      <c r="R2305" s="11">
        <v>346.58</v>
      </c>
      <c r="S2305" s="11">
        <v>346.58</v>
      </c>
      <c r="T2305" s="6">
        <f t="shared" si="59"/>
        <v>43.322499999999998</v>
      </c>
    </row>
    <row r="2306" spans="2:20" hidden="1" x14ac:dyDescent="0.2">
      <c r="B2306" t="s">
        <v>2320</v>
      </c>
      <c r="C2306" t="s">
        <v>9</v>
      </c>
      <c r="D2306" t="s">
        <v>4</v>
      </c>
      <c r="E2306" t="s">
        <v>2321</v>
      </c>
      <c r="F2306" t="s">
        <v>4775</v>
      </c>
      <c r="G2306" s="11">
        <v>0</v>
      </c>
      <c r="H2306" s="11">
        <v>0</v>
      </c>
      <c r="I2306" s="11">
        <v>0</v>
      </c>
      <c r="J2306" s="11">
        <v>0</v>
      </c>
      <c r="K2306" s="11">
        <v>0</v>
      </c>
      <c r="L2306" s="11">
        <v>0</v>
      </c>
      <c r="M2306" s="11">
        <v>0</v>
      </c>
      <c r="N2306" s="11">
        <v>0</v>
      </c>
      <c r="O2306" s="11">
        <v>0</v>
      </c>
      <c r="P2306" s="11">
        <v>0</v>
      </c>
      <c r="Q2306" s="11">
        <v>0</v>
      </c>
      <c r="R2306" s="11">
        <v>0</v>
      </c>
      <c r="S2306" s="11">
        <v>0</v>
      </c>
      <c r="T2306" s="6">
        <f t="shared" si="59"/>
        <v>0</v>
      </c>
    </row>
    <row r="2307" spans="2:20" hidden="1" x14ac:dyDescent="0.2">
      <c r="B2307" t="s">
        <v>2320</v>
      </c>
      <c r="C2307" t="s">
        <v>9</v>
      </c>
      <c r="D2307" t="s">
        <v>11</v>
      </c>
      <c r="E2307" t="s">
        <v>2321</v>
      </c>
      <c r="F2307" t="s">
        <v>4776</v>
      </c>
      <c r="G2307" s="11">
        <v>0</v>
      </c>
      <c r="H2307" s="11">
        <v>0</v>
      </c>
      <c r="I2307" s="11">
        <v>0</v>
      </c>
      <c r="J2307" s="11">
        <v>0</v>
      </c>
      <c r="K2307" s="11">
        <v>0</v>
      </c>
      <c r="L2307" s="11">
        <v>0</v>
      </c>
      <c r="M2307" s="11">
        <v>0</v>
      </c>
      <c r="N2307" s="11">
        <v>0</v>
      </c>
      <c r="O2307" s="11">
        <v>0</v>
      </c>
      <c r="P2307" s="11">
        <v>0</v>
      </c>
      <c r="Q2307" s="11">
        <v>0</v>
      </c>
      <c r="R2307" s="11">
        <v>0</v>
      </c>
      <c r="S2307" s="11">
        <v>0</v>
      </c>
      <c r="T2307" s="6">
        <f t="shared" si="59"/>
        <v>0</v>
      </c>
    </row>
    <row r="2308" spans="2:20" hidden="1" x14ac:dyDescent="0.2">
      <c r="B2308" t="s">
        <v>2320</v>
      </c>
      <c r="C2308" t="s">
        <v>9</v>
      </c>
      <c r="D2308" t="s">
        <v>12</v>
      </c>
      <c r="E2308" t="s">
        <v>2321</v>
      </c>
      <c r="F2308" t="s">
        <v>4777</v>
      </c>
      <c r="G2308" s="11">
        <v>0</v>
      </c>
      <c r="H2308" s="11">
        <v>0</v>
      </c>
      <c r="I2308" s="11">
        <v>0</v>
      </c>
      <c r="J2308" s="11">
        <v>0</v>
      </c>
      <c r="K2308" s="11">
        <v>0</v>
      </c>
      <c r="L2308" s="11">
        <v>0</v>
      </c>
      <c r="M2308" s="11">
        <v>0</v>
      </c>
      <c r="N2308" s="11">
        <v>0</v>
      </c>
      <c r="O2308" s="11">
        <v>0</v>
      </c>
      <c r="P2308" s="11">
        <v>0</v>
      </c>
      <c r="Q2308" s="11">
        <v>0</v>
      </c>
      <c r="R2308" s="11">
        <v>0</v>
      </c>
      <c r="S2308" s="11">
        <v>0</v>
      </c>
      <c r="T2308" s="6">
        <f t="shared" si="59"/>
        <v>0</v>
      </c>
    </row>
    <row r="2309" spans="2:20" hidden="1" x14ac:dyDescent="0.2">
      <c r="B2309" t="s">
        <v>2322</v>
      </c>
      <c r="C2309" t="s">
        <v>2</v>
      </c>
      <c r="D2309" t="s">
        <v>3</v>
      </c>
      <c r="E2309" t="s">
        <v>2323</v>
      </c>
      <c r="F2309" t="s">
        <v>4778</v>
      </c>
      <c r="G2309" s="11">
        <v>433612.24</v>
      </c>
      <c r="H2309" s="11">
        <v>16995.439999999999</v>
      </c>
      <c r="I2309" s="11">
        <v>32769.85</v>
      </c>
      <c r="J2309" s="11">
        <v>78392.259999999995</v>
      </c>
      <c r="K2309" s="11">
        <v>100911.29000000001</v>
      </c>
      <c r="L2309" s="11">
        <v>115321.83</v>
      </c>
      <c r="M2309" s="11">
        <v>148363.46</v>
      </c>
      <c r="N2309" s="11">
        <v>146209.45000000001</v>
      </c>
      <c r="O2309" s="11">
        <v>193676.93</v>
      </c>
      <c r="P2309" s="11">
        <v>276027.77</v>
      </c>
      <c r="Q2309" s="11">
        <v>327200.28000000003</v>
      </c>
      <c r="R2309" s="11">
        <v>371676.68</v>
      </c>
      <c r="S2309" s="11">
        <v>449362.81</v>
      </c>
      <c r="T2309" s="6">
        <f t="shared" si="59"/>
        <v>187419.39708333334</v>
      </c>
    </row>
    <row r="2310" spans="2:20" hidden="1" x14ac:dyDescent="0.2">
      <c r="B2310" t="s">
        <v>2322</v>
      </c>
      <c r="C2310" t="s">
        <v>2</v>
      </c>
      <c r="D2310" t="s">
        <v>1555</v>
      </c>
      <c r="E2310" t="s">
        <v>2323</v>
      </c>
      <c r="F2310" t="s">
        <v>4779</v>
      </c>
      <c r="G2310" s="11">
        <v>-433612.26</v>
      </c>
      <c r="H2310" s="11">
        <v>-16995.439999999999</v>
      </c>
      <c r="I2310" s="11">
        <v>-32769.85</v>
      </c>
      <c r="J2310" s="11">
        <v>-78392.259999999995</v>
      </c>
      <c r="K2310" s="11">
        <v>-100911.29000000001</v>
      </c>
      <c r="L2310" s="11">
        <v>-115321.84</v>
      </c>
      <c r="M2310" s="11">
        <v>-148363.47</v>
      </c>
      <c r="N2310" s="11">
        <v>-146209.46</v>
      </c>
      <c r="O2310" s="11">
        <v>-193676.94</v>
      </c>
      <c r="P2310" s="11">
        <v>-276027.78000000003</v>
      </c>
      <c r="Q2310" s="11">
        <v>-327200.28999999998</v>
      </c>
      <c r="R2310" s="11">
        <v>-371676.69</v>
      </c>
      <c r="S2310" s="11">
        <v>-449362.81</v>
      </c>
      <c r="T2310" s="6">
        <f t="shared" si="59"/>
        <v>-187419.40375000003</v>
      </c>
    </row>
    <row r="2311" spans="2:20" hidden="1" x14ac:dyDescent="0.2">
      <c r="B2311" t="s">
        <v>2322</v>
      </c>
      <c r="C2311" t="s">
        <v>1556</v>
      </c>
      <c r="D2311" t="s">
        <v>4</v>
      </c>
      <c r="E2311" t="s">
        <v>2323</v>
      </c>
      <c r="F2311" t="s">
        <v>4780</v>
      </c>
      <c r="G2311" s="11">
        <v>229445.92</v>
      </c>
      <c r="H2311" s="11">
        <v>8988.5500000000011</v>
      </c>
      <c r="I2311" s="11">
        <v>17331.32</v>
      </c>
      <c r="J2311" s="11">
        <v>41460.1</v>
      </c>
      <c r="K2311" s="11">
        <v>53369.96</v>
      </c>
      <c r="L2311" s="11">
        <v>60991.41</v>
      </c>
      <c r="M2311" s="11">
        <v>78466.47</v>
      </c>
      <c r="N2311" s="11">
        <v>77327.259999999995</v>
      </c>
      <c r="O2311" s="11">
        <v>102431.86</v>
      </c>
      <c r="P2311" s="11">
        <v>145985.57</v>
      </c>
      <c r="Q2311" s="11">
        <v>173049.69</v>
      </c>
      <c r="R2311" s="11">
        <v>196572.37</v>
      </c>
      <c r="S2311" s="11">
        <v>237659.01</v>
      </c>
      <c r="T2311" s="6">
        <f t="shared" si="59"/>
        <v>99127.252083333326</v>
      </c>
    </row>
    <row r="2312" spans="2:20" hidden="1" x14ac:dyDescent="0.2">
      <c r="B2312" t="s">
        <v>2322</v>
      </c>
      <c r="C2312" t="s">
        <v>1557</v>
      </c>
      <c r="D2312" t="s">
        <v>4</v>
      </c>
      <c r="E2312" t="s">
        <v>2323</v>
      </c>
      <c r="F2312" t="s">
        <v>4781</v>
      </c>
      <c r="G2312" s="11">
        <v>0</v>
      </c>
      <c r="H2312" s="11">
        <v>0</v>
      </c>
      <c r="I2312" s="11">
        <v>0</v>
      </c>
      <c r="J2312" s="11">
        <v>0</v>
      </c>
      <c r="K2312" s="11">
        <v>0</v>
      </c>
      <c r="L2312" s="11">
        <v>0</v>
      </c>
      <c r="M2312" s="11">
        <v>0</v>
      </c>
      <c r="N2312" s="11">
        <v>0</v>
      </c>
      <c r="O2312" s="11">
        <v>0</v>
      </c>
      <c r="P2312" s="11">
        <v>0</v>
      </c>
      <c r="Q2312" s="11">
        <v>0</v>
      </c>
      <c r="R2312" s="11">
        <v>0</v>
      </c>
      <c r="S2312" s="11">
        <v>0</v>
      </c>
      <c r="T2312" s="6">
        <f t="shared" si="59"/>
        <v>0</v>
      </c>
    </row>
    <row r="2313" spans="2:20" hidden="1" x14ac:dyDescent="0.2">
      <c r="B2313" t="s">
        <v>2322</v>
      </c>
      <c r="C2313" t="s">
        <v>1557</v>
      </c>
      <c r="D2313" t="s">
        <v>5</v>
      </c>
      <c r="E2313" t="s">
        <v>2323</v>
      </c>
      <c r="F2313" t="s">
        <v>4782</v>
      </c>
      <c r="G2313" s="11">
        <v>0</v>
      </c>
      <c r="H2313" s="11">
        <v>0</v>
      </c>
      <c r="I2313" s="11">
        <v>0</v>
      </c>
      <c r="J2313" s="11">
        <v>0</v>
      </c>
      <c r="K2313" s="11">
        <v>0</v>
      </c>
      <c r="L2313" s="11">
        <v>0</v>
      </c>
      <c r="M2313" s="11">
        <v>0</v>
      </c>
      <c r="N2313" s="11">
        <v>0</v>
      </c>
      <c r="O2313" s="11">
        <v>0</v>
      </c>
      <c r="P2313" s="11">
        <v>0</v>
      </c>
      <c r="Q2313" s="11">
        <v>0</v>
      </c>
      <c r="R2313" s="11">
        <v>0</v>
      </c>
      <c r="S2313" s="11">
        <v>0</v>
      </c>
      <c r="T2313" s="6">
        <f t="shared" si="59"/>
        <v>0</v>
      </c>
    </row>
    <row r="2314" spans="2:20" hidden="1" x14ac:dyDescent="0.2">
      <c r="B2314" t="s">
        <v>2322</v>
      </c>
      <c r="C2314" t="s">
        <v>1557</v>
      </c>
      <c r="D2314" t="s">
        <v>6</v>
      </c>
      <c r="E2314" t="s">
        <v>2323</v>
      </c>
      <c r="F2314" t="s">
        <v>4783</v>
      </c>
      <c r="G2314" s="11">
        <v>0</v>
      </c>
      <c r="H2314" s="11">
        <v>0</v>
      </c>
      <c r="I2314" s="11">
        <v>0</v>
      </c>
      <c r="J2314" s="11">
        <v>0</v>
      </c>
      <c r="K2314" s="11">
        <v>0</v>
      </c>
      <c r="L2314" s="11">
        <v>0</v>
      </c>
      <c r="M2314" s="11">
        <v>0</v>
      </c>
      <c r="N2314" s="11">
        <v>0</v>
      </c>
      <c r="O2314" s="11">
        <v>0</v>
      </c>
      <c r="P2314" s="11">
        <v>0</v>
      </c>
      <c r="Q2314" s="11">
        <v>0</v>
      </c>
      <c r="R2314" s="11">
        <v>0</v>
      </c>
      <c r="S2314" s="11">
        <v>0</v>
      </c>
      <c r="T2314" s="6">
        <f t="shared" si="59"/>
        <v>0</v>
      </c>
    </row>
    <row r="2315" spans="2:20" hidden="1" x14ac:dyDescent="0.2">
      <c r="B2315" t="s">
        <v>2322</v>
      </c>
      <c r="C2315" t="s">
        <v>7</v>
      </c>
      <c r="D2315" t="s">
        <v>4</v>
      </c>
      <c r="E2315" t="s">
        <v>2323</v>
      </c>
      <c r="F2315" t="s">
        <v>4784</v>
      </c>
      <c r="G2315" s="11">
        <v>0</v>
      </c>
      <c r="H2315" s="11">
        <v>0</v>
      </c>
      <c r="I2315" s="11">
        <v>0</v>
      </c>
      <c r="J2315" s="11">
        <v>0</v>
      </c>
      <c r="K2315" s="11">
        <v>0</v>
      </c>
      <c r="L2315" s="11">
        <v>0</v>
      </c>
      <c r="M2315" s="11">
        <v>0</v>
      </c>
      <c r="N2315" s="11">
        <v>0</v>
      </c>
      <c r="O2315" s="11">
        <v>0</v>
      </c>
      <c r="P2315" s="11">
        <v>0</v>
      </c>
      <c r="Q2315" s="11">
        <v>0</v>
      </c>
      <c r="R2315" s="11">
        <v>0</v>
      </c>
      <c r="S2315" s="11">
        <v>0</v>
      </c>
      <c r="T2315" s="6">
        <f t="shared" si="59"/>
        <v>0</v>
      </c>
    </row>
    <row r="2316" spans="2:20" hidden="1" x14ac:dyDescent="0.2">
      <c r="B2316" t="s">
        <v>2322</v>
      </c>
      <c r="C2316" t="s">
        <v>1558</v>
      </c>
      <c r="D2316" t="s">
        <v>4</v>
      </c>
      <c r="E2316" t="s">
        <v>2323</v>
      </c>
      <c r="F2316" t="s">
        <v>4785</v>
      </c>
      <c r="G2316" s="11">
        <v>142940.29</v>
      </c>
      <c r="H2316" s="11">
        <v>5610.02</v>
      </c>
      <c r="I2316" s="11">
        <v>10816.99</v>
      </c>
      <c r="J2316" s="11">
        <v>25876.49</v>
      </c>
      <c r="K2316" s="11">
        <v>33309.800000000003</v>
      </c>
      <c r="L2316" s="11">
        <v>38066.58</v>
      </c>
      <c r="M2316" s="11">
        <v>48973.29</v>
      </c>
      <c r="N2316" s="11">
        <v>48262.270000000004</v>
      </c>
      <c r="O2316" s="11">
        <v>63930.810000000005</v>
      </c>
      <c r="P2316" s="11">
        <v>91114</v>
      </c>
      <c r="Q2316" s="11">
        <v>108005.53</v>
      </c>
      <c r="R2316" s="11">
        <v>122686.74</v>
      </c>
      <c r="S2316" s="11">
        <v>148330.15</v>
      </c>
      <c r="T2316" s="6">
        <f t="shared" si="59"/>
        <v>61857.311666666668</v>
      </c>
    </row>
    <row r="2317" spans="2:20" hidden="1" x14ac:dyDescent="0.2">
      <c r="B2317" t="s">
        <v>2322</v>
      </c>
      <c r="C2317" t="s">
        <v>1558</v>
      </c>
      <c r="D2317" t="s">
        <v>10</v>
      </c>
      <c r="E2317" t="s">
        <v>2323</v>
      </c>
      <c r="F2317" t="s">
        <v>4786</v>
      </c>
      <c r="G2317" s="11">
        <v>61226.05</v>
      </c>
      <c r="H2317" s="11">
        <v>2396.87</v>
      </c>
      <c r="I2317" s="11">
        <v>4621.54</v>
      </c>
      <c r="J2317" s="11">
        <v>11055.67</v>
      </c>
      <c r="K2317" s="11">
        <v>14231.53</v>
      </c>
      <c r="L2317" s="11">
        <v>16263.85</v>
      </c>
      <c r="M2317" s="11">
        <v>20923.71</v>
      </c>
      <c r="N2317" s="11">
        <v>20619.93</v>
      </c>
      <c r="O2317" s="11">
        <v>27314.27</v>
      </c>
      <c r="P2317" s="11">
        <v>38928.21</v>
      </c>
      <c r="Q2317" s="11">
        <v>46145.07</v>
      </c>
      <c r="R2317" s="11">
        <v>52417.58</v>
      </c>
      <c r="S2317" s="11">
        <v>63373.65</v>
      </c>
      <c r="T2317" s="6">
        <f t="shared" si="59"/>
        <v>26434.840000000007</v>
      </c>
    </row>
    <row r="2318" spans="2:20" hidden="1" x14ac:dyDescent="0.2">
      <c r="B2318" t="s">
        <v>2322</v>
      </c>
      <c r="C2318" t="s">
        <v>1559</v>
      </c>
      <c r="D2318" t="s">
        <v>4</v>
      </c>
      <c r="E2318" t="s">
        <v>2323</v>
      </c>
      <c r="F2318" t="s">
        <v>4787</v>
      </c>
      <c r="G2318" s="11">
        <v>0</v>
      </c>
      <c r="H2318" s="11">
        <v>0</v>
      </c>
      <c r="I2318" s="11">
        <v>0</v>
      </c>
      <c r="J2318" s="11">
        <v>0</v>
      </c>
      <c r="K2318" s="11">
        <v>0</v>
      </c>
      <c r="L2318" s="11">
        <v>0</v>
      </c>
      <c r="M2318" s="11">
        <v>0</v>
      </c>
      <c r="N2318" s="11">
        <v>0</v>
      </c>
      <c r="O2318" s="11">
        <v>0</v>
      </c>
      <c r="P2318" s="11">
        <v>0</v>
      </c>
      <c r="Q2318" s="11">
        <v>0</v>
      </c>
      <c r="R2318" s="11">
        <v>0</v>
      </c>
      <c r="S2318" s="11">
        <v>0</v>
      </c>
      <c r="T2318" s="6">
        <f t="shared" si="59"/>
        <v>0</v>
      </c>
    </row>
    <row r="2319" spans="2:20" hidden="1" x14ac:dyDescent="0.2">
      <c r="B2319" t="s">
        <v>2322</v>
      </c>
      <c r="C2319" t="s">
        <v>1559</v>
      </c>
      <c r="D2319" t="s">
        <v>5</v>
      </c>
      <c r="E2319" t="s">
        <v>2323</v>
      </c>
      <c r="F2319" t="s">
        <v>4788</v>
      </c>
      <c r="G2319" s="11">
        <v>0</v>
      </c>
      <c r="H2319" s="11">
        <v>0</v>
      </c>
      <c r="I2319" s="11">
        <v>0</v>
      </c>
      <c r="J2319" s="11">
        <v>0</v>
      </c>
      <c r="K2319" s="11">
        <v>0</v>
      </c>
      <c r="L2319" s="11">
        <v>0</v>
      </c>
      <c r="M2319" s="11">
        <v>0</v>
      </c>
      <c r="N2319" s="11">
        <v>0</v>
      </c>
      <c r="O2319" s="11">
        <v>0</v>
      </c>
      <c r="P2319" s="11">
        <v>0</v>
      </c>
      <c r="Q2319" s="11">
        <v>0</v>
      </c>
      <c r="R2319" s="11">
        <v>0</v>
      </c>
      <c r="S2319" s="11">
        <v>0</v>
      </c>
      <c r="T2319" s="6">
        <f t="shared" si="59"/>
        <v>0</v>
      </c>
    </row>
    <row r="2320" spans="2:20" hidden="1" x14ac:dyDescent="0.2">
      <c r="B2320" t="s">
        <v>2322</v>
      </c>
      <c r="C2320" t="s">
        <v>1559</v>
      </c>
      <c r="D2320" t="s">
        <v>6</v>
      </c>
      <c r="E2320" t="s">
        <v>2323</v>
      </c>
      <c r="F2320" t="s">
        <v>4789</v>
      </c>
      <c r="G2320" s="11">
        <v>0</v>
      </c>
      <c r="H2320" s="11">
        <v>0</v>
      </c>
      <c r="I2320" s="11">
        <v>0</v>
      </c>
      <c r="J2320" s="11">
        <v>0</v>
      </c>
      <c r="K2320" s="11">
        <v>0</v>
      </c>
      <c r="L2320" s="11">
        <v>0</v>
      </c>
      <c r="M2320" s="11">
        <v>0</v>
      </c>
      <c r="N2320" s="11">
        <v>0</v>
      </c>
      <c r="O2320" s="11">
        <v>0</v>
      </c>
      <c r="P2320" s="11">
        <v>0</v>
      </c>
      <c r="Q2320" s="11">
        <v>0</v>
      </c>
      <c r="R2320" s="11">
        <v>0</v>
      </c>
      <c r="S2320" s="11">
        <v>0</v>
      </c>
      <c r="T2320" s="6">
        <f t="shared" si="59"/>
        <v>0</v>
      </c>
    </row>
    <row r="2321" spans="2:20" hidden="1" x14ac:dyDescent="0.2">
      <c r="B2321" t="s">
        <v>2322</v>
      </c>
      <c r="C2321" t="s">
        <v>9</v>
      </c>
      <c r="D2321" t="s">
        <v>4</v>
      </c>
      <c r="E2321" t="s">
        <v>2323</v>
      </c>
      <c r="F2321" t="s">
        <v>4790</v>
      </c>
      <c r="G2321" s="11">
        <v>0</v>
      </c>
      <c r="H2321" s="11">
        <v>0</v>
      </c>
      <c r="I2321" s="11">
        <v>0</v>
      </c>
      <c r="J2321" s="11">
        <v>0</v>
      </c>
      <c r="K2321" s="11">
        <v>0</v>
      </c>
      <c r="L2321" s="11">
        <v>0</v>
      </c>
      <c r="M2321" s="11">
        <v>0</v>
      </c>
      <c r="N2321" s="11">
        <v>0</v>
      </c>
      <c r="O2321" s="11">
        <v>0</v>
      </c>
      <c r="P2321" s="11">
        <v>0</v>
      </c>
      <c r="Q2321" s="11">
        <v>0</v>
      </c>
      <c r="R2321" s="11">
        <v>0</v>
      </c>
      <c r="S2321" s="11">
        <v>0</v>
      </c>
      <c r="T2321" s="6">
        <f t="shared" si="59"/>
        <v>0</v>
      </c>
    </row>
    <row r="2322" spans="2:20" hidden="1" x14ac:dyDescent="0.2">
      <c r="B2322" t="s">
        <v>2322</v>
      </c>
      <c r="C2322" t="s">
        <v>9</v>
      </c>
      <c r="D2322" t="s">
        <v>10</v>
      </c>
      <c r="E2322" t="s">
        <v>2323</v>
      </c>
      <c r="F2322" t="s">
        <v>4791</v>
      </c>
      <c r="G2322" s="11">
        <v>0</v>
      </c>
      <c r="H2322" s="11">
        <v>0</v>
      </c>
      <c r="I2322" s="11">
        <v>0</v>
      </c>
      <c r="J2322" s="11">
        <v>0</v>
      </c>
      <c r="K2322" s="11">
        <v>0</v>
      </c>
      <c r="L2322" s="11">
        <v>0</v>
      </c>
      <c r="M2322" s="11">
        <v>0</v>
      </c>
      <c r="N2322" s="11">
        <v>0</v>
      </c>
      <c r="O2322" s="11">
        <v>0</v>
      </c>
      <c r="P2322" s="11">
        <v>0</v>
      </c>
      <c r="Q2322" s="11">
        <v>0</v>
      </c>
      <c r="R2322" s="11">
        <v>0</v>
      </c>
      <c r="S2322" s="11">
        <v>0</v>
      </c>
      <c r="T2322" s="6">
        <f t="shared" si="59"/>
        <v>0</v>
      </c>
    </row>
    <row r="2323" spans="2:20" hidden="1" x14ac:dyDescent="0.2">
      <c r="B2323" t="s">
        <v>2322</v>
      </c>
      <c r="C2323" t="s">
        <v>9</v>
      </c>
      <c r="D2323" t="s">
        <v>12</v>
      </c>
      <c r="E2323" t="s">
        <v>2323</v>
      </c>
      <c r="F2323" t="s">
        <v>4792</v>
      </c>
      <c r="G2323" s="11">
        <v>0</v>
      </c>
      <c r="H2323" s="11">
        <v>0</v>
      </c>
      <c r="I2323" s="11">
        <v>0</v>
      </c>
      <c r="J2323" s="11">
        <v>0</v>
      </c>
      <c r="K2323" s="11">
        <v>0</v>
      </c>
      <c r="L2323" s="11">
        <v>0</v>
      </c>
      <c r="M2323" s="11">
        <v>0</v>
      </c>
      <c r="N2323" s="11">
        <v>0</v>
      </c>
      <c r="O2323" s="11">
        <v>0</v>
      </c>
      <c r="P2323" s="11">
        <v>0</v>
      </c>
      <c r="Q2323" s="11">
        <v>0</v>
      </c>
      <c r="R2323" s="11">
        <v>0</v>
      </c>
      <c r="S2323" s="11">
        <v>0</v>
      </c>
      <c r="T2323" s="6">
        <f t="shared" si="59"/>
        <v>0</v>
      </c>
    </row>
    <row r="2324" spans="2:20" hidden="1" x14ac:dyDescent="0.2">
      <c r="B2324" t="s">
        <v>2324</v>
      </c>
      <c r="C2324" t="s">
        <v>2</v>
      </c>
      <c r="D2324" t="s">
        <v>3</v>
      </c>
      <c r="E2324" t="s">
        <v>2325</v>
      </c>
      <c r="F2324" t="s">
        <v>4793</v>
      </c>
      <c r="G2324" s="11">
        <v>92.820000000000007</v>
      </c>
      <c r="H2324" s="11">
        <v>0</v>
      </c>
      <c r="I2324" s="11">
        <v>0</v>
      </c>
      <c r="J2324" s="11">
        <v>0</v>
      </c>
      <c r="K2324" s="11">
        <v>0</v>
      </c>
      <c r="L2324" s="11">
        <v>0</v>
      </c>
      <c r="M2324" s="11">
        <v>0</v>
      </c>
      <c r="N2324" s="11">
        <v>411.34000000000003</v>
      </c>
      <c r="O2324" s="11">
        <v>511.5</v>
      </c>
      <c r="P2324" s="11">
        <v>586.11</v>
      </c>
      <c r="Q2324" s="11">
        <v>586.11</v>
      </c>
      <c r="R2324" s="11">
        <v>586.11</v>
      </c>
      <c r="S2324" s="11">
        <v>638.09</v>
      </c>
      <c r="T2324" s="6">
        <f t="shared" si="59"/>
        <v>253.88541666666666</v>
      </c>
    </row>
    <row r="2325" spans="2:20" hidden="1" x14ac:dyDescent="0.2">
      <c r="B2325" t="s">
        <v>2324</v>
      </c>
      <c r="C2325" t="s">
        <v>2</v>
      </c>
      <c r="D2325" t="s">
        <v>4</v>
      </c>
      <c r="E2325" t="s">
        <v>2325</v>
      </c>
      <c r="F2325" t="s">
        <v>4794</v>
      </c>
      <c r="G2325" s="11">
        <v>524026.33</v>
      </c>
      <c r="H2325" s="11">
        <v>30742.18</v>
      </c>
      <c r="I2325" s="11">
        <v>65914.63</v>
      </c>
      <c r="J2325" s="11">
        <v>97140.69</v>
      </c>
      <c r="K2325" s="11">
        <v>155069.01</v>
      </c>
      <c r="L2325" s="11">
        <v>198886.39999999999</v>
      </c>
      <c r="M2325" s="11">
        <v>235957.41</v>
      </c>
      <c r="N2325" s="11">
        <v>272406.68</v>
      </c>
      <c r="O2325" s="11">
        <v>324872.46000000002</v>
      </c>
      <c r="P2325" s="11">
        <v>354488.64</v>
      </c>
      <c r="Q2325" s="11">
        <v>399749.2</v>
      </c>
      <c r="R2325" s="11">
        <v>431116.43</v>
      </c>
      <c r="S2325" s="11">
        <v>476477.56</v>
      </c>
      <c r="T2325" s="6">
        <f t="shared" si="59"/>
        <v>255549.63958333337</v>
      </c>
    </row>
    <row r="2326" spans="2:20" hidden="1" x14ac:dyDescent="0.2">
      <c r="B2326" t="s">
        <v>2324</v>
      </c>
      <c r="C2326" t="s">
        <v>2</v>
      </c>
      <c r="D2326" t="s">
        <v>5</v>
      </c>
      <c r="E2326" t="s">
        <v>2325</v>
      </c>
      <c r="F2326" t="s">
        <v>4795</v>
      </c>
      <c r="G2326" s="11">
        <v>133731.82</v>
      </c>
      <c r="H2326" s="11">
        <v>1376.9</v>
      </c>
      <c r="I2326" s="11">
        <v>5971.42</v>
      </c>
      <c r="J2326" s="11">
        <v>8615.1200000000008</v>
      </c>
      <c r="K2326" s="11">
        <v>13448.5</v>
      </c>
      <c r="L2326" s="11">
        <v>22616.240000000002</v>
      </c>
      <c r="M2326" s="11">
        <v>43673.39</v>
      </c>
      <c r="N2326" s="11">
        <v>54397.57</v>
      </c>
      <c r="O2326" s="11">
        <v>74258.320000000007</v>
      </c>
      <c r="P2326" s="11">
        <v>88468.430000000008</v>
      </c>
      <c r="Q2326" s="11">
        <v>109674.62</v>
      </c>
      <c r="R2326" s="11">
        <v>126095.22</v>
      </c>
      <c r="S2326" s="11">
        <v>136236.26</v>
      </c>
      <c r="T2326" s="6">
        <f t="shared" si="59"/>
        <v>56964.980833333335</v>
      </c>
    </row>
    <row r="2327" spans="2:20" hidden="1" x14ac:dyDescent="0.2">
      <c r="B2327" t="s">
        <v>2324</v>
      </c>
      <c r="C2327" t="s">
        <v>2</v>
      </c>
      <c r="D2327" t="s">
        <v>1555</v>
      </c>
      <c r="E2327" t="s">
        <v>2325</v>
      </c>
      <c r="F2327" t="s">
        <v>4796</v>
      </c>
      <c r="G2327" s="11">
        <v>-1139473.8</v>
      </c>
      <c r="H2327" s="11">
        <v>-61138.48</v>
      </c>
      <c r="I2327" s="11">
        <v>-139562.19</v>
      </c>
      <c r="J2327" s="11">
        <v>-208157.29</v>
      </c>
      <c r="K2327" s="11">
        <v>-304541.97000000003</v>
      </c>
      <c r="L2327" s="11">
        <v>-397255.42</v>
      </c>
      <c r="M2327" s="11">
        <v>-490143.62</v>
      </c>
      <c r="N2327" s="11">
        <v>-566382.42000000004</v>
      </c>
      <c r="O2327" s="11">
        <v>-673005.51</v>
      </c>
      <c r="P2327" s="11">
        <v>-749185.99</v>
      </c>
      <c r="Q2327" s="11">
        <v>-861746.85</v>
      </c>
      <c r="R2327" s="11">
        <v>-946255.15</v>
      </c>
      <c r="S2327" s="11">
        <v>-1039623.39</v>
      </c>
      <c r="T2327" s="6">
        <f t="shared" si="59"/>
        <v>-540576.9570833334</v>
      </c>
    </row>
    <row r="2328" spans="2:20" hidden="1" x14ac:dyDescent="0.2">
      <c r="B2328" t="s">
        <v>2324</v>
      </c>
      <c r="C2328" t="s">
        <v>2</v>
      </c>
      <c r="D2328" t="s">
        <v>6</v>
      </c>
      <c r="E2328" t="s">
        <v>2325</v>
      </c>
      <c r="F2328" t="s">
        <v>4797</v>
      </c>
      <c r="G2328" s="11">
        <v>481622.82</v>
      </c>
      <c r="H2328" s="11">
        <v>29019.4</v>
      </c>
      <c r="I2328" s="11">
        <v>67676.14</v>
      </c>
      <c r="J2328" s="11">
        <v>102401.48</v>
      </c>
      <c r="K2328" s="11">
        <v>136024.46</v>
      </c>
      <c r="L2328" s="11">
        <v>175752.78</v>
      </c>
      <c r="M2328" s="11">
        <v>210512.82</v>
      </c>
      <c r="N2328" s="11">
        <v>239166.83000000002</v>
      </c>
      <c r="O2328" s="11">
        <v>273363.23</v>
      </c>
      <c r="P2328" s="11">
        <v>305642.81</v>
      </c>
      <c r="Q2328" s="11">
        <v>351736.92</v>
      </c>
      <c r="R2328" s="11">
        <v>388457.39</v>
      </c>
      <c r="S2328" s="11">
        <v>426271.48</v>
      </c>
      <c r="T2328" s="6">
        <f t="shared" si="59"/>
        <v>227808.45083333334</v>
      </c>
    </row>
    <row r="2329" spans="2:20" hidden="1" x14ac:dyDescent="0.2">
      <c r="B2329" t="s">
        <v>2324</v>
      </c>
      <c r="C2329" t="s">
        <v>1556</v>
      </c>
      <c r="D2329" t="s">
        <v>4</v>
      </c>
      <c r="E2329" t="s">
        <v>2325</v>
      </c>
      <c r="F2329" t="s">
        <v>4798</v>
      </c>
      <c r="G2329" s="11">
        <v>49.120000000000005</v>
      </c>
      <c r="H2329" s="11">
        <v>0</v>
      </c>
      <c r="I2329" s="11">
        <v>0</v>
      </c>
      <c r="J2329" s="11">
        <v>0</v>
      </c>
      <c r="K2329" s="11">
        <v>0</v>
      </c>
      <c r="L2329" s="11">
        <v>0</v>
      </c>
      <c r="M2329" s="11">
        <v>0</v>
      </c>
      <c r="N2329" s="11">
        <v>217.55</v>
      </c>
      <c r="O2329" s="11">
        <v>270.52</v>
      </c>
      <c r="P2329" s="11">
        <v>309.98</v>
      </c>
      <c r="Q2329" s="11">
        <v>309.98</v>
      </c>
      <c r="R2329" s="11">
        <v>309.98</v>
      </c>
      <c r="S2329" s="11">
        <v>337.47</v>
      </c>
      <c r="T2329" s="6">
        <f t="shared" si="59"/>
        <v>134.27541666666667</v>
      </c>
    </row>
    <row r="2330" spans="2:20" hidden="1" x14ac:dyDescent="0.2">
      <c r="B2330" t="s">
        <v>2324</v>
      </c>
      <c r="C2330" t="s">
        <v>1557</v>
      </c>
      <c r="D2330" t="s">
        <v>4</v>
      </c>
      <c r="E2330" t="s">
        <v>2325</v>
      </c>
      <c r="F2330" t="s">
        <v>4799</v>
      </c>
      <c r="G2330" s="11">
        <v>322878.81</v>
      </c>
      <c r="H2330" s="11">
        <v>18928.580000000002</v>
      </c>
      <c r="I2330" s="11">
        <v>40584.959999999999</v>
      </c>
      <c r="J2330" s="11">
        <v>59811.47</v>
      </c>
      <c r="K2330" s="11">
        <v>95479.1</v>
      </c>
      <c r="L2330" s="11">
        <v>122458.34</v>
      </c>
      <c r="M2330" s="11">
        <v>145283.70000000001</v>
      </c>
      <c r="N2330" s="11">
        <v>167726.24</v>
      </c>
      <c r="O2330" s="11">
        <v>200030.47</v>
      </c>
      <c r="P2330" s="11">
        <v>218265.74</v>
      </c>
      <c r="Q2330" s="11">
        <v>246133.57</v>
      </c>
      <c r="R2330" s="11">
        <v>265447</v>
      </c>
      <c r="S2330" s="11">
        <v>293376.75</v>
      </c>
      <c r="T2330" s="6">
        <f t="shared" si="59"/>
        <v>157356.41250000001</v>
      </c>
    </row>
    <row r="2331" spans="2:20" hidden="1" x14ac:dyDescent="0.2">
      <c r="B2331" t="s">
        <v>2324</v>
      </c>
      <c r="C2331" t="s">
        <v>1557</v>
      </c>
      <c r="D2331" t="s">
        <v>5</v>
      </c>
      <c r="E2331" t="s">
        <v>2325</v>
      </c>
      <c r="F2331" t="s">
        <v>4800</v>
      </c>
      <c r="G2331" s="11">
        <v>82398.86</v>
      </c>
      <c r="H2331" s="11">
        <v>847.78</v>
      </c>
      <c r="I2331" s="11">
        <v>3676.7200000000003</v>
      </c>
      <c r="J2331" s="11">
        <v>5304.5</v>
      </c>
      <c r="K2331" s="11">
        <v>8280.51</v>
      </c>
      <c r="L2331" s="11">
        <v>13925.27</v>
      </c>
      <c r="M2331" s="11">
        <v>26890.58</v>
      </c>
      <c r="N2331" s="11">
        <v>33493.67</v>
      </c>
      <c r="O2331" s="11">
        <v>45722.33</v>
      </c>
      <c r="P2331" s="11">
        <v>54471.78</v>
      </c>
      <c r="Q2331" s="11">
        <v>67528.86</v>
      </c>
      <c r="R2331" s="11">
        <v>77639.350000000006</v>
      </c>
      <c r="S2331" s="11">
        <v>83883.39</v>
      </c>
      <c r="T2331" s="6">
        <f t="shared" si="59"/>
        <v>35076.872916666667</v>
      </c>
    </row>
    <row r="2332" spans="2:20" hidden="1" x14ac:dyDescent="0.2">
      <c r="B2332" t="s">
        <v>2324</v>
      </c>
      <c r="C2332" t="s">
        <v>1557</v>
      </c>
      <c r="D2332" t="s">
        <v>6</v>
      </c>
      <c r="E2332" t="s">
        <v>2325</v>
      </c>
      <c r="F2332" t="s">
        <v>4801</v>
      </c>
      <c r="G2332" s="11">
        <v>296751.91000000003</v>
      </c>
      <c r="H2332" s="11">
        <v>17867.82</v>
      </c>
      <c r="I2332" s="11">
        <v>41669.550000000003</v>
      </c>
      <c r="J2332" s="11">
        <v>63050.64</v>
      </c>
      <c r="K2332" s="11">
        <v>83752.98</v>
      </c>
      <c r="L2332" s="11">
        <v>108214.5</v>
      </c>
      <c r="M2332" s="11">
        <v>129616.95</v>
      </c>
      <c r="N2332" s="11">
        <v>147259.80000000002</v>
      </c>
      <c r="O2332" s="11">
        <v>168315.21</v>
      </c>
      <c r="P2332" s="11">
        <v>188190.39</v>
      </c>
      <c r="Q2332" s="11">
        <v>216571.46</v>
      </c>
      <c r="R2332" s="11">
        <v>239180.99</v>
      </c>
      <c r="S2332" s="11">
        <v>262463.88</v>
      </c>
      <c r="T2332" s="6">
        <f t="shared" si="59"/>
        <v>140274.84875</v>
      </c>
    </row>
    <row r="2333" spans="2:20" hidden="1" x14ac:dyDescent="0.2">
      <c r="B2333" t="s">
        <v>2324</v>
      </c>
      <c r="C2333" t="s">
        <v>7</v>
      </c>
      <c r="D2333" t="s">
        <v>4</v>
      </c>
      <c r="E2333" t="s">
        <v>2325</v>
      </c>
      <c r="F2333" t="s">
        <v>4802</v>
      </c>
      <c r="G2333" s="11">
        <v>0</v>
      </c>
      <c r="H2333" s="11">
        <v>0</v>
      </c>
      <c r="I2333" s="11">
        <v>0</v>
      </c>
      <c r="J2333" s="11">
        <v>0</v>
      </c>
      <c r="K2333" s="11">
        <v>0</v>
      </c>
      <c r="L2333" s="11">
        <v>0</v>
      </c>
      <c r="M2333" s="11">
        <v>0</v>
      </c>
      <c r="N2333" s="11">
        <v>0</v>
      </c>
      <c r="O2333" s="11">
        <v>0</v>
      </c>
      <c r="P2333" s="11">
        <v>0</v>
      </c>
      <c r="Q2333" s="11">
        <v>0</v>
      </c>
      <c r="R2333" s="11">
        <v>0</v>
      </c>
      <c r="S2333" s="11">
        <v>0</v>
      </c>
      <c r="T2333" s="6">
        <f t="shared" si="59"/>
        <v>0</v>
      </c>
    </row>
    <row r="2334" spans="2:20" hidden="1" x14ac:dyDescent="0.2">
      <c r="B2334" t="s">
        <v>2324</v>
      </c>
      <c r="C2334" t="s">
        <v>7</v>
      </c>
      <c r="D2334" t="s">
        <v>5</v>
      </c>
      <c r="E2334" t="s">
        <v>2325</v>
      </c>
      <c r="F2334" t="s">
        <v>4803</v>
      </c>
      <c r="G2334" s="11">
        <v>600</v>
      </c>
      <c r="H2334" s="11">
        <v>0</v>
      </c>
      <c r="I2334" s="11">
        <v>0</v>
      </c>
      <c r="J2334" s="11">
        <v>0</v>
      </c>
      <c r="K2334" s="11">
        <v>0</v>
      </c>
      <c r="L2334" s="11">
        <v>600</v>
      </c>
      <c r="M2334" s="11">
        <v>600</v>
      </c>
      <c r="N2334" s="11">
        <v>600</v>
      </c>
      <c r="O2334" s="11">
        <v>600</v>
      </c>
      <c r="P2334" s="11">
        <v>600</v>
      </c>
      <c r="Q2334" s="11">
        <v>600</v>
      </c>
      <c r="R2334" s="11">
        <v>600</v>
      </c>
      <c r="S2334" s="11">
        <v>600</v>
      </c>
      <c r="T2334" s="6">
        <f t="shared" si="59"/>
        <v>400</v>
      </c>
    </row>
    <row r="2335" spans="2:20" hidden="1" x14ac:dyDescent="0.2">
      <c r="B2335" t="s">
        <v>2324</v>
      </c>
      <c r="C2335" t="s">
        <v>7</v>
      </c>
      <c r="D2335" t="s">
        <v>6</v>
      </c>
      <c r="E2335" t="s">
        <v>2325</v>
      </c>
      <c r="F2335" t="s">
        <v>4804</v>
      </c>
      <c r="G2335" s="11">
        <v>0</v>
      </c>
      <c r="H2335" s="11">
        <v>0</v>
      </c>
      <c r="I2335" s="11">
        <v>0</v>
      </c>
      <c r="J2335" s="11">
        <v>0</v>
      </c>
      <c r="K2335" s="11">
        <v>0</v>
      </c>
      <c r="L2335" s="11">
        <v>0</v>
      </c>
      <c r="M2335" s="11">
        <v>0</v>
      </c>
      <c r="N2335" s="11">
        <v>0</v>
      </c>
      <c r="O2335" s="11">
        <v>0</v>
      </c>
      <c r="P2335" s="11">
        <v>0</v>
      </c>
      <c r="Q2335" s="11">
        <v>0</v>
      </c>
      <c r="R2335" s="11">
        <v>0</v>
      </c>
      <c r="S2335" s="11">
        <v>0</v>
      </c>
      <c r="T2335" s="6">
        <f t="shared" si="59"/>
        <v>0</v>
      </c>
    </row>
    <row r="2336" spans="2:20" hidden="1" x14ac:dyDescent="0.2">
      <c r="B2336" t="s">
        <v>2324</v>
      </c>
      <c r="C2336" t="s">
        <v>1558</v>
      </c>
      <c r="D2336" t="s">
        <v>4</v>
      </c>
      <c r="E2336" t="s">
        <v>2325</v>
      </c>
      <c r="F2336" t="s">
        <v>4805</v>
      </c>
      <c r="G2336" s="11">
        <v>30.6</v>
      </c>
      <c r="H2336" s="11">
        <v>0</v>
      </c>
      <c r="I2336" s="11">
        <v>0</v>
      </c>
      <c r="J2336" s="11">
        <v>0</v>
      </c>
      <c r="K2336" s="11">
        <v>0</v>
      </c>
      <c r="L2336" s="11">
        <v>0</v>
      </c>
      <c r="M2336" s="11">
        <v>0</v>
      </c>
      <c r="N2336" s="11">
        <v>135.78</v>
      </c>
      <c r="O2336" s="11">
        <v>168.84</v>
      </c>
      <c r="P2336" s="11">
        <v>193.47</v>
      </c>
      <c r="Q2336" s="11">
        <v>193.47</v>
      </c>
      <c r="R2336" s="11">
        <v>193.47</v>
      </c>
      <c r="S2336" s="11">
        <v>210.63</v>
      </c>
      <c r="T2336" s="6">
        <f t="shared" si="59"/>
        <v>83.803750000000008</v>
      </c>
    </row>
    <row r="2337" spans="2:20" hidden="1" x14ac:dyDescent="0.2">
      <c r="B2337" t="s">
        <v>2324</v>
      </c>
      <c r="C2337" t="s">
        <v>1558</v>
      </c>
      <c r="D2337" t="s">
        <v>10</v>
      </c>
      <c r="E2337" t="s">
        <v>2325</v>
      </c>
      <c r="F2337" t="s">
        <v>4806</v>
      </c>
      <c r="G2337" s="11">
        <v>13.11</v>
      </c>
      <c r="H2337" s="11">
        <v>0</v>
      </c>
      <c r="I2337" s="11">
        <v>0</v>
      </c>
      <c r="J2337" s="11">
        <v>0</v>
      </c>
      <c r="K2337" s="11">
        <v>0</v>
      </c>
      <c r="L2337" s="11">
        <v>0</v>
      </c>
      <c r="M2337" s="11">
        <v>0</v>
      </c>
      <c r="N2337" s="11">
        <v>58.01</v>
      </c>
      <c r="O2337" s="11">
        <v>72.14</v>
      </c>
      <c r="P2337" s="11">
        <v>82.66</v>
      </c>
      <c r="Q2337" s="11">
        <v>82.66</v>
      </c>
      <c r="R2337" s="11">
        <v>82.66</v>
      </c>
      <c r="S2337" s="11">
        <v>89.99</v>
      </c>
      <c r="T2337" s="6">
        <f t="shared" si="59"/>
        <v>35.806666666666665</v>
      </c>
    </row>
    <row r="2338" spans="2:20" hidden="1" x14ac:dyDescent="0.2">
      <c r="B2338" t="s">
        <v>2324</v>
      </c>
      <c r="C2338" t="s">
        <v>1559</v>
      </c>
      <c r="D2338" t="s">
        <v>4</v>
      </c>
      <c r="E2338" t="s">
        <v>2325</v>
      </c>
      <c r="F2338" t="s">
        <v>4807</v>
      </c>
      <c r="G2338" s="11">
        <v>201147.52000000002</v>
      </c>
      <c r="H2338" s="11">
        <v>11813.6</v>
      </c>
      <c r="I2338" s="11">
        <v>25329.670000000002</v>
      </c>
      <c r="J2338" s="11">
        <v>37329.22</v>
      </c>
      <c r="K2338" s="11">
        <v>59589.91</v>
      </c>
      <c r="L2338" s="11">
        <v>76428.06</v>
      </c>
      <c r="M2338" s="11">
        <v>90673.71</v>
      </c>
      <c r="N2338" s="11">
        <v>104680.44</v>
      </c>
      <c r="O2338" s="11">
        <v>124841.99</v>
      </c>
      <c r="P2338" s="11">
        <v>136222.9</v>
      </c>
      <c r="Q2338" s="11">
        <v>153615.63</v>
      </c>
      <c r="R2338" s="11">
        <v>165669.43</v>
      </c>
      <c r="S2338" s="11">
        <v>183100.81</v>
      </c>
      <c r="T2338" s="6">
        <f t="shared" si="59"/>
        <v>98193.227083333346</v>
      </c>
    </row>
    <row r="2339" spans="2:20" hidden="1" x14ac:dyDescent="0.2">
      <c r="B2339" t="s">
        <v>2324</v>
      </c>
      <c r="C2339" t="s">
        <v>1559</v>
      </c>
      <c r="D2339" t="s">
        <v>5</v>
      </c>
      <c r="E2339" t="s">
        <v>2325</v>
      </c>
      <c r="F2339" t="s">
        <v>4808</v>
      </c>
      <c r="G2339" s="11">
        <v>51332.959999999999</v>
      </c>
      <c r="H2339" s="11">
        <v>529.12</v>
      </c>
      <c r="I2339" s="11">
        <v>2294.7000000000003</v>
      </c>
      <c r="J2339" s="11">
        <v>3310.62</v>
      </c>
      <c r="K2339" s="11">
        <v>5167.99</v>
      </c>
      <c r="L2339" s="11">
        <v>8690.9699999999993</v>
      </c>
      <c r="M2339" s="11">
        <v>16782.810000000001</v>
      </c>
      <c r="N2339" s="11">
        <v>20903.900000000001</v>
      </c>
      <c r="O2339" s="11">
        <v>28535.99</v>
      </c>
      <c r="P2339" s="11">
        <v>33996.65</v>
      </c>
      <c r="Q2339" s="11">
        <v>42145.760000000002</v>
      </c>
      <c r="R2339" s="11">
        <v>48455.87</v>
      </c>
      <c r="S2339" s="11">
        <v>52352.87</v>
      </c>
      <c r="T2339" s="6">
        <f t="shared" si="59"/>
        <v>21888.107916666664</v>
      </c>
    </row>
    <row r="2340" spans="2:20" hidden="1" x14ac:dyDescent="0.2">
      <c r="B2340" t="s">
        <v>2324</v>
      </c>
      <c r="C2340" t="s">
        <v>1559</v>
      </c>
      <c r="D2340" t="s">
        <v>6</v>
      </c>
      <c r="E2340" t="s">
        <v>2325</v>
      </c>
      <c r="F2340" t="s">
        <v>4809</v>
      </c>
      <c r="G2340" s="11">
        <v>184870.91</v>
      </c>
      <c r="H2340" s="11">
        <v>11151.58</v>
      </c>
      <c r="I2340" s="11">
        <v>26006.59</v>
      </c>
      <c r="J2340" s="11">
        <v>39350.840000000004</v>
      </c>
      <c r="K2340" s="11">
        <v>52271.48</v>
      </c>
      <c r="L2340" s="11">
        <v>67538.28</v>
      </c>
      <c r="M2340" s="11">
        <v>80895.87</v>
      </c>
      <c r="N2340" s="11">
        <v>91907.03</v>
      </c>
      <c r="O2340" s="11">
        <v>105048.02</v>
      </c>
      <c r="P2340" s="11">
        <v>117452.42</v>
      </c>
      <c r="Q2340" s="11">
        <v>135165.46</v>
      </c>
      <c r="R2340" s="11">
        <v>149276.4</v>
      </c>
      <c r="S2340" s="11">
        <v>163807.6</v>
      </c>
      <c r="T2340" s="6">
        <f t="shared" si="59"/>
        <v>87533.602083333346</v>
      </c>
    </row>
    <row r="2341" spans="2:20" hidden="1" x14ac:dyDescent="0.2">
      <c r="B2341" t="s">
        <v>2324</v>
      </c>
      <c r="C2341" t="s">
        <v>1560</v>
      </c>
      <c r="D2341" t="s">
        <v>4</v>
      </c>
      <c r="E2341" t="s">
        <v>2325</v>
      </c>
      <c r="F2341" t="s">
        <v>4810</v>
      </c>
      <c r="G2341" s="11">
        <v>0</v>
      </c>
      <c r="H2341" s="11">
        <v>0</v>
      </c>
      <c r="I2341" s="11">
        <v>0</v>
      </c>
      <c r="J2341" s="11">
        <v>0</v>
      </c>
      <c r="K2341" s="11">
        <v>0</v>
      </c>
      <c r="L2341" s="11">
        <v>0</v>
      </c>
      <c r="M2341" s="11">
        <v>0</v>
      </c>
      <c r="N2341" s="11">
        <v>0</v>
      </c>
      <c r="O2341" s="11">
        <v>0</v>
      </c>
      <c r="P2341" s="11">
        <v>0</v>
      </c>
      <c r="Q2341" s="11">
        <v>0</v>
      </c>
      <c r="R2341" s="11">
        <v>0</v>
      </c>
      <c r="S2341" s="11">
        <v>0</v>
      </c>
      <c r="T2341" s="6">
        <f t="shared" si="59"/>
        <v>0</v>
      </c>
    </row>
    <row r="2342" spans="2:20" hidden="1" x14ac:dyDescent="0.2">
      <c r="B2342" t="s">
        <v>2324</v>
      </c>
      <c r="C2342" t="s">
        <v>1560</v>
      </c>
      <c r="D2342" t="s">
        <v>10</v>
      </c>
      <c r="E2342" t="s">
        <v>2325</v>
      </c>
      <c r="F2342" t="s">
        <v>4811</v>
      </c>
      <c r="G2342" s="11">
        <v>0</v>
      </c>
      <c r="H2342" s="11">
        <v>0</v>
      </c>
      <c r="I2342" s="11">
        <v>0</v>
      </c>
      <c r="J2342" s="11">
        <v>0</v>
      </c>
      <c r="K2342" s="11">
        <v>0</v>
      </c>
      <c r="L2342" s="11">
        <v>0</v>
      </c>
      <c r="M2342" s="11">
        <v>0</v>
      </c>
      <c r="N2342" s="11">
        <v>0</v>
      </c>
      <c r="O2342" s="11">
        <v>0</v>
      </c>
      <c r="P2342" s="11">
        <v>0</v>
      </c>
      <c r="Q2342" s="11">
        <v>0</v>
      </c>
      <c r="R2342" s="11">
        <v>0</v>
      </c>
      <c r="S2342" s="11">
        <v>0</v>
      </c>
      <c r="T2342" s="6">
        <f t="shared" si="59"/>
        <v>0</v>
      </c>
    </row>
    <row r="2343" spans="2:20" hidden="1" x14ac:dyDescent="0.2">
      <c r="B2343" t="s">
        <v>2324</v>
      </c>
      <c r="C2343" t="s">
        <v>9</v>
      </c>
      <c r="D2343" t="s">
        <v>3</v>
      </c>
      <c r="E2343" t="s">
        <v>2325</v>
      </c>
      <c r="F2343" t="s">
        <v>4812</v>
      </c>
      <c r="G2343" s="11">
        <v>0</v>
      </c>
      <c r="H2343" s="11">
        <v>0</v>
      </c>
      <c r="I2343" s="11">
        <v>0</v>
      </c>
      <c r="J2343" s="11">
        <v>0</v>
      </c>
      <c r="K2343" s="11">
        <v>0</v>
      </c>
      <c r="L2343" s="11">
        <v>0</v>
      </c>
      <c r="M2343" s="11">
        <v>0</v>
      </c>
      <c r="N2343" s="11">
        <v>0</v>
      </c>
      <c r="O2343" s="11">
        <v>0</v>
      </c>
      <c r="P2343" s="11">
        <v>0</v>
      </c>
      <c r="Q2343" s="11">
        <v>0</v>
      </c>
      <c r="R2343" s="11">
        <v>0</v>
      </c>
      <c r="S2343" s="11">
        <v>0</v>
      </c>
      <c r="T2343" s="6">
        <f t="shared" si="59"/>
        <v>0</v>
      </c>
    </row>
    <row r="2344" spans="2:20" hidden="1" x14ac:dyDescent="0.2">
      <c r="B2344" t="s">
        <v>2324</v>
      </c>
      <c r="C2344" t="s">
        <v>9</v>
      </c>
      <c r="D2344" t="s">
        <v>4</v>
      </c>
      <c r="E2344" t="s">
        <v>2325</v>
      </c>
      <c r="F2344" t="s">
        <v>4813</v>
      </c>
      <c r="G2344" s="11">
        <v>0</v>
      </c>
      <c r="H2344" s="11">
        <v>0</v>
      </c>
      <c r="I2344" s="11">
        <v>0</v>
      </c>
      <c r="J2344" s="11">
        <v>0</v>
      </c>
      <c r="K2344" s="11">
        <v>0</v>
      </c>
      <c r="L2344" s="11">
        <v>0</v>
      </c>
      <c r="M2344" s="11">
        <v>0</v>
      </c>
      <c r="N2344" s="11">
        <v>0</v>
      </c>
      <c r="O2344" s="11">
        <v>0</v>
      </c>
      <c r="P2344" s="11">
        <v>0</v>
      </c>
      <c r="Q2344" s="11">
        <v>0</v>
      </c>
      <c r="R2344" s="11">
        <v>0</v>
      </c>
      <c r="S2344" s="11">
        <v>0</v>
      </c>
      <c r="T2344" s="6">
        <f t="shared" si="59"/>
        <v>0</v>
      </c>
    </row>
    <row r="2345" spans="2:20" hidden="1" x14ac:dyDescent="0.2">
      <c r="B2345" t="s">
        <v>2324</v>
      </c>
      <c r="C2345" t="s">
        <v>9</v>
      </c>
      <c r="D2345" t="s">
        <v>10</v>
      </c>
      <c r="E2345" t="s">
        <v>2325</v>
      </c>
      <c r="F2345" t="s">
        <v>4814</v>
      </c>
      <c r="G2345" s="11">
        <v>0</v>
      </c>
      <c r="H2345" s="11">
        <v>0</v>
      </c>
      <c r="I2345" s="11">
        <v>0</v>
      </c>
      <c r="J2345" s="11">
        <v>0</v>
      </c>
      <c r="K2345" s="11">
        <v>0</v>
      </c>
      <c r="L2345" s="11">
        <v>0</v>
      </c>
      <c r="M2345" s="11">
        <v>0</v>
      </c>
      <c r="N2345" s="11">
        <v>0</v>
      </c>
      <c r="O2345" s="11">
        <v>0</v>
      </c>
      <c r="P2345" s="11">
        <v>0</v>
      </c>
      <c r="Q2345" s="11">
        <v>0</v>
      </c>
      <c r="R2345" s="11">
        <v>0</v>
      </c>
      <c r="S2345" s="11">
        <v>0</v>
      </c>
      <c r="T2345" s="6">
        <f t="shared" si="59"/>
        <v>0</v>
      </c>
    </row>
    <row r="2346" spans="2:20" hidden="1" x14ac:dyDescent="0.2">
      <c r="B2346" t="s">
        <v>2324</v>
      </c>
      <c r="C2346" t="s">
        <v>9</v>
      </c>
      <c r="D2346" t="s">
        <v>5</v>
      </c>
      <c r="E2346" t="s">
        <v>2325</v>
      </c>
      <c r="F2346" t="s">
        <v>4815</v>
      </c>
      <c r="G2346" s="11">
        <v>0</v>
      </c>
      <c r="H2346" s="11">
        <v>0</v>
      </c>
      <c r="I2346" s="11">
        <v>0</v>
      </c>
      <c r="J2346" s="11">
        <v>0</v>
      </c>
      <c r="K2346" s="11">
        <v>0</v>
      </c>
      <c r="L2346" s="11">
        <v>0</v>
      </c>
      <c r="M2346" s="11">
        <v>0</v>
      </c>
      <c r="N2346" s="11">
        <v>0</v>
      </c>
      <c r="O2346" s="11">
        <v>0</v>
      </c>
      <c r="P2346" s="11">
        <v>0</v>
      </c>
      <c r="Q2346" s="11">
        <v>0</v>
      </c>
      <c r="R2346" s="11">
        <v>0</v>
      </c>
      <c r="S2346" s="11">
        <v>0</v>
      </c>
      <c r="T2346" s="6">
        <f t="shared" si="59"/>
        <v>0</v>
      </c>
    </row>
    <row r="2347" spans="2:20" hidden="1" x14ac:dyDescent="0.2">
      <c r="B2347" t="s">
        <v>2324</v>
      </c>
      <c r="C2347" t="s">
        <v>9</v>
      </c>
      <c r="D2347" t="s">
        <v>12</v>
      </c>
      <c r="E2347" t="s">
        <v>2325</v>
      </c>
      <c r="F2347" t="s">
        <v>4816</v>
      </c>
      <c r="G2347" s="11">
        <v>237683.35</v>
      </c>
      <c r="H2347" s="11">
        <v>12683.32</v>
      </c>
      <c r="I2347" s="11">
        <v>27550.400000000001</v>
      </c>
      <c r="J2347" s="11">
        <v>46552.83</v>
      </c>
      <c r="K2347" s="11">
        <v>62518.66</v>
      </c>
      <c r="L2347" s="11">
        <v>80407.62</v>
      </c>
      <c r="M2347" s="11">
        <v>91763.24</v>
      </c>
      <c r="N2347" s="11">
        <v>108868.49</v>
      </c>
      <c r="O2347" s="11">
        <v>128993.18000000001</v>
      </c>
      <c r="P2347" s="11">
        <v>143399.36000000002</v>
      </c>
      <c r="Q2347" s="11">
        <v>163887.61000000002</v>
      </c>
      <c r="R2347" s="11">
        <v>181268.68</v>
      </c>
      <c r="S2347" s="11">
        <v>189485.99</v>
      </c>
      <c r="T2347" s="6">
        <f t="shared" si="59"/>
        <v>105123.17166666665</v>
      </c>
    </row>
    <row r="2348" spans="2:20" hidden="1" x14ac:dyDescent="0.2">
      <c r="B2348" t="s">
        <v>2324</v>
      </c>
      <c r="C2348" t="s">
        <v>9</v>
      </c>
      <c r="D2348" t="s">
        <v>1555</v>
      </c>
      <c r="E2348" t="s">
        <v>2325</v>
      </c>
      <c r="F2348" t="s">
        <v>4817</v>
      </c>
      <c r="G2348" s="11">
        <v>0</v>
      </c>
      <c r="H2348" s="11">
        <v>0</v>
      </c>
      <c r="I2348" s="11">
        <v>0</v>
      </c>
      <c r="J2348" s="11">
        <v>0</v>
      </c>
      <c r="K2348" s="11">
        <v>0</v>
      </c>
      <c r="L2348" s="11">
        <v>0</v>
      </c>
      <c r="M2348" s="11">
        <v>0</v>
      </c>
      <c r="N2348" s="11">
        <v>0</v>
      </c>
      <c r="O2348" s="11">
        <v>0</v>
      </c>
      <c r="P2348" s="11">
        <v>0</v>
      </c>
      <c r="Q2348" s="11">
        <v>0</v>
      </c>
      <c r="R2348" s="11">
        <v>0</v>
      </c>
      <c r="S2348" s="11">
        <v>0</v>
      </c>
      <c r="T2348" s="6">
        <f t="shared" si="59"/>
        <v>0</v>
      </c>
    </row>
    <row r="2349" spans="2:20" hidden="1" x14ac:dyDescent="0.2">
      <c r="B2349" t="s">
        <v>2324</v>
      </c>
      <c r="C2349" t="s">
        <v>9</v>
      </c>
      <c r="D2349" t="s">
        <v>6</v>
      </c>
      <c r="E2349" t="s">
        <v>2325</v>
      </c>
      <c r="F2349" t="s">
        <v>4818</v>
      </c>
      <c r="G2349" s="11">
        <v>0</v>
      </c>
      <c r="H2349" s="11">
        <v>0</v>
      </c>
      <c r="I2349" s="11">
        <v>0</v>
      </c>
      <c r="J2349" s="11">
        <v>0</v>
      </c>
      <c r="K2349" s="11">
        <v>0</v>
      </c>
      <c r="L2349" s="11">
        <v>255</v>
      </c>
      <c r="M2349" s="11">
        <v>757.68000000000006</v>
      </c>
      <c r="N2349" s="11">
        <v>757.68000000000006</v>
      </c>
      <c r="O2349" s="11">
        <v>757.68000000000006</v>
      </c>
      <c r="P2349" s="11">
        <v>757.68000000000006</v>
      </c>
      <c r="Q2349" s="11">
        <v>757.68000000000006</v>
      </c>
      <c r="R2349" s="11">
        <v>757.68000000000006</v>
      </c>
      <c r="S2349" s="11">
        <v>757.68000000000006</v>
      </c>
      <c r="T2349" s="6">
        <f t="shared" si="59"/>
        <v>431.66000000000008</v>
      </c>
    </row>
    <row r="2350" spans="2:20" hidden="1" x14ac:dyDescent="0.2">
      <c r="B2350" t="s">
        <v>2326</v>
      </c>
      <c r="C2350" t="s">
        <v>9</v>
      </c>
      <c r="D2350" t="s">
        <v>12</v>
      </c>
      <c r="E2350" t="s">
        <v>2327</v>
      </c>
      <c r="F2350" t="s">
        <v>4819</v>
      </c>
      <c r="G2350" s="11">
        <v>1640863.44</v>
      </c>
      <c r="H2350" s="11">
        <v>226330.18</v>
      </c>
      <c r="I2350" s="11">
        <v>388534.36</v>
      </c>
      <c r="J2350" s="11">
        <v>514822.02</v>
      </c>
      <c r="K2350" s="11">
        <v>600405.55000000005</v>
      </c>
      <c r="L2350" s="11">
        <v>650997.55000000005</v>
      </c>
      <c r="M2350" s="11">
        <v>688184.25</v>
      </c>
      <c r="N2350" s="11">
        <v>719329.97</v>
      </c>
      <c r="O2350" s="11">
        <v>754109.85</v>
      </c>
      <c r="P2350" s="11">
        <v>794377.01</v>
      </c>
      <c r="Q2350" s="11">
        <v>885491.9</v>
      </c>
      <c r="R2350" s="11">
        <v>1058994.57</v>
      </c>
      <c r="S2350" s="11">
        <v>1356801.98</v>
      </c>
      <c r="T2350" s="6">
        <f t="shared" si="59"/>
        <v>731700.82666666666</v>
      </c>
    </row>
    <row r="2351" spans="2:20" hidden="1" x14ac:dyDescent="0.2">
      <c r="B2351" t="s">
        <v>2326</v>
      </c>
      <c r="C2351" t="s">
        <v>13</v>
      </c>
      <c r="D2351" t="s">
        <v>13</v>
      </c>
      <c r="E2351" t="s">
        <v>2327</v>
      </c>
      <c r="F2351" t="s">
        <v>4820</v>
      </c>
      <c r="G2351" s="11">
        <v>-1</v>
      </c>
      <c r="H2351" s="11">
        <v>0</v>
      </c>
      <c r="I2351" s="11">
        <v>0</v>
      </c>
      <c r="J2351" s="11">
        <v>0</v>
      </c>
      <c r="K2351" s="11">
        <v>0</v>
      </c>
      <c r="L2351" s="11">
        <v>0</v>
      </c>
      <c r="M2351" s="11">
        <v>0</v>
      </c>
      <c r="N2351" s="11">
        <v>0</v>
      </c>
      <c r="O2351" s="11">
        <v>0</v>
      </c>
      <c r="P2351" s="11">
        <v>0</v>
      </c>
      <c r="Q2351" s="11">
        <v>0</v>
      </c>
      <c r="R2351" s="11">
        <v>0</v>
      </c>
      <c r="S2351" s="11">
        <v>0</v>
      </c>
      <c r="T2351" s="6">
        <f t="shared" si="59"/>
        <v>-4.1666666666666664E-2</v>
      </c>
    </row>
    <row r="2352" spans="2:20" hidden="1" x14ac:dyDescent="0.2">
      <c r="B2352" t="s">
        <v>2328</v>
      </c>
      <c r="C2352" t="s">
        <v>7</v>
      </c>
      <c r="D2352" t="s">
        <v>5</v>
      </c>
      <c r="E2352" t="s">
        <v>2329</v>
      </c>
      <c r="F2352" t="s">
        <v>4821</v>
      </c>
      <c r="G2352" s="11">
        <v>6853033.5099999998</v>
      </c>
      <c r="H2352" s="11">
        <v>396404.83</v>
      </c>
      <c r="I2352" s="11">
        <v>784943.31</v>
      </c>
      <c r="J2352" s="11">
        <v>1143231.25</v>
      </c>
      <c r="K2352" s="11">
        <v>1480706.85</v>
      </c>
      <c r="L2352" s="11">
        <v>1800624.06</v>
      </c>
      <c r="M2352" s="11">
        <v>2111217.35</v>
      </c>
      <c r="N2352" s="11">
        <v>2426686.34</v>
      </c>
      <c r="O2352" s="11">
        <v>2703811.43</v>
      </c>
      <c r="P2352" s="11">
        <v>3015603.61</v>
      </c>
      <c r="Q2352" s="11">
        <v>3375115.3</v>
      </c>
      <c r="R2352" s="11">
        <v>3870889.43</v>
      </c>
      <c r="S2352" s="11">
        <v>4525541.6100000003</v>
      </c>
      <c r="T2352" s="6">
        <f t="shared" si="59"/>
        <v>2399876.7766666668</v>
      </c>
    </row>
    <row r="2353" spans="2:20" hidden="1" x14ac:dyDescent="0.2">
      <c r="B2353" t="s">
        <v>2328</v>
      </c>
      <c r="C2353" t="s">
        <v>7</v>
      </c>
      <c r="D2353" t="s">
        <v>6</v>
      </c>
      <c r="E2353" t="s">
        <v>2329</v>
      </c>
      <c r="F2353" t="s">
        <v>4822</v>
      </c>
      <c r="G2353" s="11">
        <v>17497623.32</v>
      </c>
      <c r="H2353" s="11">
        <v>1253181.42</v>
      </c>
      <c r="I2353" s="11">
        <v>2486626.9900000002</v>
      </c>
      <c r="J2353" s="11">
        <v>3603794.18</v>
      </c>
      <c r="K2353" s="11">
        <v>4618497.2300000004</v>
      </c>
      <c r="L2353" s="11">
        <v>5588947.5800000001</v>
      </c>
      <c r="M2353" s="11">
        <v>6550480.0199999996</v>
      </c>
      <c r="N2353" s="11">
        <v>7497437.79</v>
      </c>
      <c r="O2353" s="11">
        <v>8740273.5700000003</v>
      </c>
      <c r="P2353" s="11">
        <v>10214916.73</v>
      </c>
      <c r="Q2353" s="11">
        <v>11630028.84</v>
      </c>
      <c r="R2353" s="11">
        <v>13010452.52</v>
      </c>
      <c r="S2353" s="11">
        <v>14751715.17</v>
      </c>
      <c r="T2353" s="6">
        <f t="shared" si="59"/>
        <v>7609942.1762500005</v>
      </c>
    </row>
    <row r="2354" spans="2:20" hidden="1" x14ac:dyDescent="0.2">
      <c r="B2354" t="s">
        <v>2328</v>
      </c>
      <c r="C2354" t="s">
        <v>9</v>
      </c>
      <c r="D2354" t="s">
        <v>5</v>
      </c>
      <c r="E2354" t="s">
        <v>2329</v>
      </c>
      <c r="F2354" t="s">
        <v>4823</v>
      </c>
      <c r="G2354" s="11">
        <v>1256678.47</v>
      </c>
      <c r="H2354" s="11">
        <v>27512.03</v>
      </c>
      <c r="I2354" s="11">
        <v>27512.03</v>
      </c>
      <c r="J2354" s="11">
        <v>27512.03</v>
      </c>
      <c r="K2354" s="11">
        <v>27512.03</v>
      </c>
      <c r="L2354" s="11">
        <v>27512.03</v>
      </c>
      <c r="M2354" s="11">
        <v>27512.03</v>
      </c>
      <c r="N2354" s="11">
        <v>27512.03</v>
      </c>
      <c r="O2354" s="11">
        <v>27512.03</v>
      </c>
      <c r="P2354" s="11">
        <v>27512.03</v>
      </c>
      <c r="Q2354" s="11">
        <v>27512.03</v>
      </c>
      <c r="R2354" s="11">
        <v>27512.03</v>
      </c>
      <c r="S2354" s="11">
        <v>27512.03</v>
      </c>
      <c r="T2354" s="6">
        <f t="shared" si="59"/>
        <v>78727.298333333325</v>
      </c>
    </row>
    <row r="2355" spans="2:20" hidden="1" x14ac:dyDescent="0.2">
      <c r="B2355" t="s">
        <v>2328</v>
      </c>
      <c r="C2355" t="s">
        <v>9</v>
      </c>
      <c r="D2355" t="s">
        <v>12</v>
      </c>
      <c r="E2355" t="s">
        <v>2329</v>
      </c>
      <c r="F2355" t="s">
        <v>4824</v>
      </c>
      <c r="G2355" s="11">
        <v>207341.92</v>
      </c>
      <c r="H2355" s="11">
        <v>39651.270000000004</v>
      </c>
      <c r="I2355" s="11">
        <v>78391.73</v>
      </c>
      <c r="J2355" s="11">
        <v>108125.27</v>
      </c>
      <c r="K2355" s="11">
        <v>127689.56</v>
      </c>
      <c r="L2355" s="11">
        <v>140005.17000000001</v>
      </c>
      <c r="M2355" s="11">
        <v>147748.38</v>
      </c>
      <c r="N2355" s="11">
        <v>154024.11000000002</v>
      </c>
      <c r="O2355" s="11">
        <v>154980.91</v>
      </c>
      <c r="P2355" s="11">
        <v>159493.92000000001</v>
      </c>
      <c r="Q2355" s="11">
        <v>168521.73</v>
      </c>
      <c r="R2355" s="11">
        <v>185309.55000000002</v>
      </c>
      <c r="S2355" s="11">
        <v>219612.58000000002</v>
      </c>
      <c r="T2355" s="6">
        <f t="shared" si="59"/>
        <v>139784.90416666667</v>
      </c>
    </row>
    <row r="2356" spans="2:20" hidden="1" x14ac:dyDescent="0.2">
      <c r="B2356" t="s">
        <v>2328</v>
      </c>
      <c r="C2356" t="s">
        <v>9</v>
      </c>
      <c r="D2356" t="s">
        <v>6</v>
      </c>
      <c r="E2356" t="s">
        <v>2329</v>
      </c>
      <c r="F2356" t="s">
        <v>4825</v>
      </c>
      <c r="G2356" s="11">
        <v>6212064.2199999997</v>
      </c>
      <c r="H2356" s="11">
        <v>876693.84</v>
      </c>
      <c r="I2356" s="11">
        <v>1745025.49</v>
      </c>
      <c r="J2356" s="11">
        <v>2468059.58</v>
      </c>
      <c r="K2356" s="11">
        <v>2965009.67</v>
      </c>
      <c r="L2356" s="11">
        <v>3297300.82</v>
      </c>
      <c r="M2356" s="11">
        <v>3533389.27</v>
      </c>
      <c r="N2356" s="11">
        <v>3636032.5700000003</v>
      </c>
      <c r="O2356" s="11">
        <v>3675221.68</v>
      </c>
      <c r="P2356" s="11">
        <v>3786123.29</v>
      </c>
      <c r="Q2356" s="11">
        <v>4033757.83</v>
      </c>
      <c r="R2356" s="11">
        <v>4492395.76</v>
      </c>
      <c r="S2356" s="11">
        <v>5349708.9400000004</v>
      </c>
      <c r="T2356" s="6">
        <f t="shared" ref="T2356:T2419" si="60">(G2356+S2356+SUM(H2356:R2356)*2)/24</f>
        <v>3357491.3649999998</v>
      </c>
    </row>
    <row r="2357" spans="2:20" hidden="1" x14ac:dyDescent="0.2">
      <c r="B2357" t="s">
        <v>2330</v>
      </c>
      <c r="C2357" t="s">
        <v>7</v>
      </c>
      <c r="D2357" t="s">
        <v>6</v>
      </c>
      <c r="E2357" t="s">
        <v>2331</v>
      </c>
      <c r="F2357" t="s">
        <v>4826</v>
      </c>
      <c r="G2357" s="11">
        <v>223651.02000000002</v>
      </c>
      <c r="H2357" s="11">
        <v>0</v>
      </c>
      <c r="I2357" s="11">
        <v>0</v>
      </c>
      <c r="J2357" s="11">
        <v>0</v>
      </c>
      <c r="K2357" s="11">
        <v>0</v>
      </c>
      <c r="L2357" s="11">
        <v>0</v>
      </c>
      <c r="M2357" s="11">
        <v>0</v>
      </c>
      <c r="N2357" s="11">
        <v>0</v>
      </c>
      <c r="O2357" s="11">
        <v>101929.14</v>
      </c>
      <c r="P2357" s="11">
        <v>133988.23000000001</v>
      </c>
      <c r="Q2357" s="11">
        <v>227107.14</v>
      </c>
      <c r="R2357" s="11">
        <v>251232.62</v>
      </c>
      <c r="S2357" s="11">
        <v>251232.62</v>
      </c>
      <c r="T2357" s="6">
        <f t="shared" si="60"/>
        <v>79308.245833333334</v>
      </c>
    </row>
    <row r="2358" spans="2:20" hidden="1" x14ac:dyDescent="0.2">
      <c r="B2358" t="s">
        <v>2330</v>
      </c>
      <c r="C2358" t="s">
        <v>9</v>
      </c>
      <c r="D2358" t="s">
        <v>12</v>
      </c>
      <c r="E2358" t="s">
        <v>2331</v>
      </c>
      <c r="F2358" t="s">
        <v>4827</v>
      </c>
      <c r="G2358" s="11">
        <v>0</v>
      </c>
      <c r="H2358" s="11">
        <v>0</v>
      </c>
      <c r="I2358" s="11">
        <v>0</v>
      </c>
      <c r="J2358" s="11">
        <v>0</v>
      </c>
      <c r="K2358" s="11">
        <v>0</v>
      </c>
      <c r="L2358" s="11">
        <v>0</v>
      </c>
      <c r="M2358" s="11">
        <v>0</v>
      </c>
      <c r="N2358" s="11">
        <v>0</v>
      </c>
      <c r="O2358" s="11">
        <v>0</v>
      </c>
      <c r="P2358" s="11">
        <v>0</v>
      </c>
      <c r="Q2358" s="11">
        <v>0</v>
      </c>
      <c r="R2358" s="11">
        <v>0</v>
      </c>
      <c r="S2358" s="11">
        <v>0</v>
      </c>
      <c r="T2358" s="6">
        <f t="shared" si="60"/>
        <v>0</v>
      </c>
    </row>
    <row r="2359" spans="2:20" hidden="1" x14ac:dyDescent="0.2">
      <c r="B2359" t="s">
        <v>2330</v>
      </c>
      <c r="C2359" t="s">
        <v>9</v>
      </c>
      <c r="D2359" t="s">
        <v>6</v>
      </c>
      <c r="E2359" t="s">
        <v>2331</v>
      </c>
      <c r="F2359" t="s">
        <v>4828</v>
      </c>
      <c r="G2359" s="11">
        <v>149100.67000000001</v>
      </c>
      <c r="H2359" s="11">
        <v>0</v>
      </c>
      <c r="I2359" s="11">
        <v>0</v>
      </c>
      <c r="J2359" s="11">
        <v>0</v>
      </c>
      <c r="K2359" s="11">
        <v>0</v>
      </c>
      <c r="L2359" s="11">
        <v>0</v>
      </c>
      <c r="M2359" s="11">
        <v>0</v>
      </c>
      <c r="N2359" s="11">
        <v>0</v>
      </c>
      <c r="O2359" s="11">
        <v>67952.759999999995</v>
      </c>
      <c r="P2359" s="11">
        <v>89325.49</v>
      </c>
      <c r="Q2359" s="11">
        <v>151404.76999999999</v>
      </c>
      <c r="R2359" s="11">
        <v>167488.42000000001</v>
      </c>
      <c r="S2359" s="11">
        <v>167488.42000000001</v>
      </c>
      <c r="T2359" s="6">
        <f t="shared" si="60"/>
        <v>52872.165416666678</v>
      </c>
    </row>
    <row r="2360" spans="2:20" hidden="1" x14ac:dyDescent="0.2">
      <c r="B2360" t="s">
        <v>2332</v>
      </c>
      <c r="C2360" t="s">
        <v>7</v>
      </c>
      <c r="D2360" t="s">
        <v>5</v>
      </c>
      <c r="E2360" t="s">
        <v>2333</v>
      </c>
      <c r="F2360" t="s">
        <v>4829</v>
      </c>
      <c r="G2360" s="11">
        <v>-217029</v>
      </c>
      <c r="H2360" s="11">
        <v>-6384</v>
      </c>
      <c r="I2360" s="11">
        <v>-48916</v>
      </c>
      <c r="J2360" s="11">
        <v>-55914</v>
      </c>
      <c r="K2360" s="11">
        <v>-72739</v>
      </c>
      <c r="L2360" s="11">
        <v>-77127</v>
      </c>
      <c r="M2360" s="11">
        <v>-87818</v>
      </c>
      <c r="N2360" s="11">
        <v>-45034</v>
      </c>
      <c r="O2360" s="11">
        <v>-36403</v>
      </c>
      <c r="P2360" s="11">
        <v>-64298</v>
      </c>
      <c r="Q2360" s="11">
        <v>55261</v>
      </c>
      <c r="R2360" s="11">
        <v>118452</v>
      </c>
      <c r="S2360" s="11">
        <v>150807</v>
      </c>
      <c r="T2360" s="6">
        <f t="shared" si="60"/>
        <v>-29502.583333333332</v>
      </c>
    </row>
    <row r="2361" spans="2:20" hidden="1" x14ac:dyDescent="0.2">
      <c r="B2361" t="s">
        <v>2332</v>
      </c>
      <c r="C2361" t="s">
        <v>7</v>
      </c>
      <c r="D2361" t="s">
        <v>6</v>
      </c>
      <c r="E2361" t="s">
        <v>2333</v>
      </c>
      <c r="F2361" t="s">
        <v>4830</v>
      </c>
      <c r="G2361" s="11">
        <v>-591549</v>
      </c>
      <c r="H2361" s="11">
        <v>-4795</v>
      </c>
      <c r="I2361" s="11">
        <v>-118985</v>
      </c>
      <c r="J2361" s="11">
        <v>-173168</v>
      </c>
      <c r="K2361" s="11">
        <v>-230718</v>
      </c>
      <c r="L2361" s="11">
        <v>-230662</v>
      </c>
      <c r="M2361" s="11">
        <v>-259555</v>
      </c>
      <c r="N2361" s="11">
        <v>-127750</v>
      </c>
      <c r="O2361" s="11">
        <v>273064</v>
      </c>
      <c r="P2361" s="11">
        <v>100119</v>
      </c>
      <c r="Q2361" s="11">
        <v>134860</v>
      </c>
      <c r="R2361" s="11">
        <v>272478</v>
      </c>
      <c r="S2361" s="11">
        <v>322517</v>
      </c>
      <c r="T2361" s="6">
        <f t="shared" si="60"/>
        <v>-41635.666666666664</v>
      </c>
    </row>
    <row r="2362" spans="2:20" hidden="1" x14ac:dyDescent="0.2">
      <c r="B2362" t="s">
        <v>2332</v>
      </c>
      <c r="C2362" t="s">
        <v>9</v>
      </c>
      <c r="D2362" t="s">
        <v>5</v>
      </c>
      <c r="E2362" t="s">
        <v>2333</v>
      </c>
      <c r="F2362" t="s">
        <v>4831</v>
      </c>
      <c r="G2362" s="11">
        <v>-208921</v>
      </c>
      <c r="H2362" s="11">
        <v>0</v>
      </c>
      <c r="I2362" s="11">
        <v>0</v>
      </c>
      <c r="J2362" s="11">
        <v>0</v>
      </c>
      <c r="K2362" s="11">
        <v>0</v>
      </c>
      <c r="L2362" s="11">
        <v>0</v>
      </c>
      <c r="M2362" s="11">
        <v>0</v>
      </c>
      <c r="N2362" s="11">
        <v>0</v>
      </c>
      <c r="O2362" s="11">
        <v>0</v>
      </c>
      <c r="P2362" s="11">
        <v>0</v>
      </c>
      <c r="Q2362" s="11">
        <v>0</v>
      </c>
      <c r="R2362" s="11">
        <v>0</v>
      </c>
      <c r="S2362" s="11">
        <v>0</v>
      </c>
      <c r="T2362" s="6">
        <f t="shared" si="60"/>
        <v>-8705.0416666666661</v>
      </c>
    </row>
    <row r="2363" spans="2:20" hidden="1" x14ac:dyDescent="0.2">
      <c r="B2363" t="s">
        <v>2332</v>
      </c>
      <c r="C2363" t="s">
        <v>9</v>
      </c>
      <c r="D2363" t="s">
        <v>6</v>
      </c>
      <c r="E2363" t="s">
        <v>2333</v>
      </c>
      <c r="F2363" t="s">
        <v>4832</v>
      </c>
      <c r="G2363" s="11">
        <v>-270141</v>
      </c>
      <c r="H2363" s="11">
        <v>96509</v>
      </c>
      <c r="I2363" s="11">
        <v>-93111</v>
      </c>
      <c r="J2363" s="11">
        <v>-203225</v>
      </c>
      <c r="K2363" s="11">
        <v>-316019</v>
      </c>
      <c r="L2363" s="11">
        <v>-463368</v>
      </c>
      <c r="M2363" s="11">
        <v>-518451</v>
      </c>
      <c r="N2363" s="11">
        <v>-542723</v>
      </c>
      <c r="O2363" s="11">
        <v>-534815</v>
      </c>
      <c r="P2363" s="11">
        <v>-502169</v>
      </c>
      <c r="Q2363" s="11">
        <v>-301483</v>
      </c>
      <c r="R2363" s="11">
        <v>-82549</v>
      </c>
      <c r="S2363" s="11">
        <v>45063</v>
      </c>
      <c r="T2363" s="6">
        <f t="shared" si="60"/>
        <v>-297828.58333333331</v>
      </c>
    </row>
    <row r="2364" spans="2:20" hidden="1" x14ac:dyDescent="0.2">
      <c r="B2364" t="s">
        <v>2334</v>
      </c>
      <c r="C2364" t="s">
        <v>7</v>
      </c>
      <c r="D2364" t="s">
        <v>5</v>
      </c>
      <c r="E2364" t="s">
        <v>2335</v>
      </c>
      <c r="F2364" t="s">
        <v>4833</v>
      </c>
      <c r="G2364" s="11">
        <v>0</v>
      </c>
      <c r="H2364" s="11">
        <v>0</v>
      </c>
      <c r="I2364" s="11">
        <v>0</v>
      </c>
      <c r="J2364" s="11">
        <v>0</v>
      </c>
      <c r="K2364" s="11">
        <v>0</v>
      </c>
      <c r="L2364" s="11">
        <v>0</v>
      </c>
      <c r="M2364" s="11">
        <v>0</v>
      </c>
      <c r="N2364" s="11">
        <v>0</v>
      </c>
      <c r="O2364" s="11">
        <v>0</v>
      </c>
      <c r="P2364" s="11">
        <v>0</v>
      </c>
      <c r="Q2364" s="11">
        <v>0</v>
      </c>
      <c r="R2364" s="11">
        <v>0</v>
      </c>
      <c r="S2364" s="11">
        <v>0</v>
      </c>
      <c r="T2364" s="6">
        <f t="shared" si="60"/>
        <v>0</v>
      </c>
    </row>
    <row r="2365" spans="2:20" hidden="1" x14ac:dyDescent="0.2">
      <c r="B2365" t="s">
        <v>2334</v>
      </c>
      <c r="C2365" t="s">
        <v>9</v>
      </c>
      <c r="D2365" t="s">
        <v>4</v>
      </c>
      <c r="E2365" t="s">
        <v>2335</v>
      </c>
      <c r="F2365" t="s">
        <v>4834</v>
      </c>
      <c r="G2365" s="11">
        <v>0</v>
      </c>
      <c r="H2365" s="11">
        <v>0</v>
      </c>
      <c r="I2365" s="11">
        <v>0</v>
      </c>
      <c r="J2365" s="11">
        <v>0</v>
      </c>
      <c r="K2365" s="11">
        <v>0</v>
      </c>
      <c r="L2365" s="11">
        <v>0</v>
      </c>
      <c r="M2365" s="11">
        <v>0</v>
      </c>
      <c r="N2365" s="11">
        <v>0</v>
      </c>
      <c r="O2365" s="11">
        <v>0</v>
      </c>
      <c r="P2365" s="11">
        <v>0</v>
      </c>
      <c r="Q2365" s="11">
        <v>0</v>
      </c>
      <c r="R2365" s="11">
        <v>0</v>
      </c>
      <c r="S2365" s="11">
        <v>0</v>
      </c>
      <c r="T2365" s="6">
        <f t="shared" si="60"/>
        <v>0</v>
      </c>
    </row>
    <row r="2366" spans="2:20" hidden="1" x14ac:dyDescent="0.2">
      <c r="B2366" t="s">
        <v>2334</v>
      </c>
      <c r="C2366" t="s">
        <v>9</v>
      </c>
      <c r="D2366" t="s">
        <v>5</v>
      </c>
      <c r="E2366" t="s">
        <v>2335</v>
      </c>
      <c r="F2366" t="s">
        <v>4835</v>
      </c>
      <c r="G2366" s="11">
        <v>0</v>
      </c>
      <c r="H2366" s="11">
        <v>0</v>
      </c>
      <c r="I2366" s="11">
        <v>0</v>
      </c>
      <c r="J2366" s="11">
        <v>0</v>
      </c>
      <c r="K2366" s="11">
        <v>0</v>
      </c>
      <c r="L2366" s="11">
        <v>0</v>
      </c>
      <c r="M2366" s="11">
        <v>0</v>
      </c>
      <c r="N2366" s="11">
        <v>0</v>
      </c>
      <c r="O2366" s="11">
        <v>0</v>
      </c>
      <c r="P2366" s="11">
        <v>0</v>
      </c>
      <c r="Q2366" s="11">
        <v>0</v>
      </c>
      <c r="R2366" s="11">
        <v>0</v>
      </c>
      <c r="S2366" s="11">
        <v>0</v>
      </c>
      <c r="T2366" s="6">
        <f t="shared" si="60"/>
        <v>0</v>
      </c>
    </row>
    <row r="2367" spans="2:20" hidden="1" x14ac:dyDescent="0.2">
      <c r="B2367" t="s">
        <v>2334</v>
      </c>
      <c r="C2367" t="s">
        <v>9</v>
      </c>
      <c r="D2367" t="s">
        <v>6</v>
      </c>
      <c r="E2367" t="s">
        <v>2335</v>
      </c>
      <c r="F2367" t="s">
        <v>4836</v>
      </c>
      <c r="G2367" s="11">
        <v>0</v>
      </c>
      <c r="H2367" s="11">
        <v>0</v>
      </c>
      <c r="I2367" s="11">
        <v>0</v>
      </c>
      <c r="J2367" s="11">
        <v>0</v>
      </c>
      <c r="K2367" s="11">
        <v>0</v>
      </c>
      <c r="L2367" s="11">
        <v>0</v>
      </c>
      <c r="M2367" s="11">
        <v>0</v>
      </c>
      <c r="N2367" s="11">
        <v>0</v>
      </c>
      <c r="O2367" s="11">
        <v>0</v>
      </c>
      <c r="P2367" s="11">
        <v>0</v>
      </c>
      <c r="Q2367" s="11">
        <v>0</v>
      </c>
      <c r="R2367" s="11">
        <v>0</v>
      </c>
      <c r="S2367" s="11">
        <v>0</v>
      </c>
      <c r="T2367" s="6">
        <f t="shared" si="60"/>
        <v>0</v>
      </c>
    </row>
    <row r="2368" spans="2:20" hidden="1" x14ac:dyDescent="0.2">
      <c r="B2368" t="s">
        <v>2336</v>
      </c>
      <c r="C2368" t="s">
        <v>2</v>
      </c>
      <c r="D2368" t="s">
        <v>3</v>
      </c>
      <c r="E2368" t="s">
        <v>2337</v>
      </c>
      <c r="F2368" t="s">
        <v>4837</v>
      </c>
      <c r="G2368" s="11">
        <v>128877.44</v>
      </c>
      <c r="H2368" s="11">
        <v>14819.9</v>
      </c>
      <c r="I2368" s="11">
        <v>29053.4</v>
      </c>
      <c r="J2368" s="11">
        <v>43085.79</v>
      </c>
      <c r="K2368" s="11">
        <v>56614.69</v>
      </c>
      <c r="L2368" s="11">
        <v>73463.460000000006</v>
      </c>
      <c r="M2368" s="11">
        <v>82846.5</v>
      </c>
      <c r="N2368" s="11">
        <v>93194.6</v>
      </c>
      <c r="O2368" s="11">
        <v>100920.7</v>
      </c>
      <c r="P2368" s="11">
        <v>109892.7</v>
      </c>
      <c r="Q2368" s="11">
        <v>120534.68000000001</v>
      </c>
      <c r="R2368" s="11">
        <v>128708.58</v>
      </c>
      <c r="S2368" s="11">
        <v>124814.93000000001</v>
      </c>
      <c r="T2368" s="6">
        <f t="shared" si="60"/>
        <v>81665.098750000005</v>
      </c>
    </row>
    <row r="2369" spans="2:20" hidden="1" x14ac:dyDescent="0.2">
      <c r="B2369" t="s">
        <v>2336</v>
      </c>
      <c r="C2369" t="s">
        <v>2</v>
      </c>
      <c r="D2369" t="s">
        <v>4</v>
      </c>
      <c r="E2369" t="s">
        <v>2337</v>
      </c>
      <c r="F2369" t="s">
        <v>4838</v>
      </c>
      <c r="G2369" s="11">
        <v>1668593.67</v>
      </c>
      <c r="H2369" s="11">
        <v>51385.97</v>
      </c>
      <c r="I2369" s="11">
        <v>130696.27</v>
      </c>
      <c r="J2369" s="11">
        <v>212901.62</v>
      </c>
      <c r="K2369" s="11">
        <v>308521.65000000002</v>
      </c>
      <c r="L2369" s="11">
        <v>411206.76</v>
      </c>
      <c r="M2369" s="11">
        <v>619509.55000000005</v>
      </c>
      <c r="N2369" s="11">
        <v>753312.53</v>
      </c>
      <c r="O2369" s="11">
        <v>829013.72</v>
      </c>
      <c r="P2369" s="11">
        <v>943394.36</v>
      </c>
      <c r="Q2369" s="11">
        <v>1126601.55</v>
      </c>
      <c r="R2369" s="11">
        <v>1324910.72</v>
      </c>
      <c r="S2369" s="11">
        <v>1564507.6099999999</v>
      </c>
      <c r="T2369" s="6">
        <f t="shared" si="60"/>
        <v>694000.44499999995</v>
      </c>
    </row>
    <row r="2370" spans="2:20" hidden="1" x14ac:dyDescent="0.2">
      <c r="B2370" t="s">
        <v>2336</v>
      </c>
      <c r="C2370" t="s">
        <v>2</v>
      </c>
      <c r="D2370" t="s">
        <v>5</v>
      </c>
      <c r="E2370" t="s">
        <v>2337</v>
      </c>
      <c r="F2370" t="s">
        <v>4839</v>
      </c>
      <c r="G2370" s="11">
        <v>337.5</v>
      </c>
      <c r="H2370" s="11">
        <v>0</v>
      </c>
      <c r="I2370" s="11">
        <v>0</v>
      </c>
      <c r="J2370" s="11">
        <v>0</v>
      </c>
      <c r="K2370" s="11">
        <v>0</v>
      </c>
      <c r="L2370" s="11">
        <v>0</v>
      </c>
      <c r="M2370" s="11">
        <v>0</v>
      </c>
      <c r="N2370" s="11">
        <v>0</v>
      </c>
      <c r="O2370" s="11">
        <v>0</v>
      </c>
      <c r="P2370" s="11">
        <v>0</v>
      </c>
      <c r="Q2370" s="11">
        <v>0</v>
      </c>
      <c r="R2370" s="11">
        <v>0</v>
      </c>
      <c r="S2370" s="11">
        <v>0</v>
      </c>
      <c r="T2370" s="6">
        <f t="shared" si="60"/>
        <v>14.0625</v>
      </c>
    </row>
    <row r="2371" spans="2:20" hidden="1" x14ac:dyDescent="0.2">
      <c r="B2371" t="s">
        <v>2336</v>
      </c>
      <c r="C2371" t="s">
        <v>2</v>
      </c>
      <c r="D2371" t="s">
        <v>1555</v>
      </c>
      <c r="E2371" t="s">
        <v>2337</v>
      </c>
      <c r="F2371" t="s">
        <v>4840</v>
      </c>
      <c r="G2371" s="11">
        <v>-1799792.3399999999</v>
      </c>
      <c r="H2371" s="11">
        <v>-66205.87</v>
      </c>
      <c r="I2371" s="11">
        <v>-159749.67000000001</v>
      </c>
      <c r="J2371" s="11">
        <v>-255987.41</v>
      </c>
      <c r="K2371" s="11">
        <v>-365136.33</v>
      </c>
      <c r="L2371" s="11">
        <v>-484670.21</v>
      </c>
      <c r="M2371" s="11">
        <v>-702356.04</v>
      </c>
      <c r="N2371" s="11">
        <v>-846507.11</v>
      </c>
      <c r="O2371" s="11">
        <v>-929934.4</v>
      </c>
      <c r="P2371" s="11">
        <v>-1053287.04</v>
      </c>
      <c r="Q2371" s="11">
        <v>-1247136.21</v>
      </c>
      <c r="R2371" s="11">
        <v>-1453619.28</v>
      </c>
      <c r="S2371" s="11">
        <v>-1690037.53</v>
      </c>
      <c r="T2371" s="6">
        <f t="shared" si="60"/>
        <v>-775792.04208333336</v>
      </c>
    </row>
    <row r="2372" spans="2:20" hidden="1" x14ac:dyDescent="0.2">
      <c r="B2372" t="s">
        <v>2336</v>
      </c>
      <c r="C2372" t="s">
        <v>2</v>
      </c>
      <c r="D2372" t="s">
        <v>6</v>
      </c>
      <c r="E2372" t="s">
        <v>2337</v>
      </c>
      <c r="F2372" t="s">
        <v>4841</v>
      </c>
      <c r="G2372" s="11">
        <v>1983.76</v>
      </c>
      <c r="H2372" s="11">
        <v>0</v>
      </c>
      <c r="I2372" s="11">
        <v>0</v>
      </c>
      <c r="J2372" s="11">
        <v>0</v>
      </c>
      <c r="K2372" s="11">
        <v>0</v>
      </c>
      <c r="L2372" s="11">
        <v>0</v>
      </c>
      <c r="M2372" s="11">
        <v>0</v>
      </c>
      <c r="N2372" s="11">
        <v>0</v>
      </c>
      <c r="O2372" s="11">
        <v>0</v>
      </c>
      <c r="P2372" s="11">
        <v>0</v>
      </c>
      <c r="Q2372" s="11">
        <v>0</v>
      </c>
      <c r="R2372" s="11">
        <v>0</v>
      </c>
      <c r="S2372" s="11">
        <v>715</v>
      </c>
      <c r="T2372" s="6">
        <f t="shared" si="60"/>
        <v>112.44833333333334</v>
      </c>
    </row>
    <row r="2373" spans="2:20" hidden="1" x14ac:dyDescent="0.2">
      <c r="B2373" t="s">
        <v>2336</v>
      </c>
      <c r="C2373" t="s">
        <v>1556</v>
      </c>
      <c r="D2373" t="s">
        <v>4</v>
      </c>
      <c r="E2373" t="s">
        <v>2337</v>
      </c>
      <c r="F2373" t="s">
        <v>4842</v>
      </c>
      <c r="G2373" s="11">
        <v>68195.490000000005</v>
      </c>
      <c r="H2373" s="11">
        <v>7837.95</v>
      </c>
      <c r="I2373" s="11">
        <v>15365.76</v>
      </c>
      <c r="J2373" s="11">
        <v>22787.21</v>
      </c>
      <c r="K2373" s="11">
        <v>29942.37</v>
      </c>
      <c r="L2373" s="11">
        <v>38853.35</v>
      </c>
      <c r="M2373" s="11">
        <v>43815.85</v>
      </c>
      <c r="N2373" s="11">
        <v>49288.75</v>
      </c>
      <c r="O2373" s="11">
        <v>53374.93</v>
      </c>
      <c r="P2373" s="11">
        <v>58120.04</v>
      </c>
      <c r="Q2373" s="11">
        <v>63748.37</v>
      </c>
      <c r="R2373" s="11">
        <v>68071.38</v>
      </c>
      <c r="S2373" s="11">
        <v>66012.11</v>
      </c>
      <c r="T2373" s="6">
        <f t="shared" si="60"/>
        <v>43192.479999999996</v>
      </c>
    </row>
    <row r="2374" spans="2:20" hidden="1" x14ac:dyDescent="0.2">
      <c r="B2374" t="s">
        <v>2336</v>
      </c>
      <c r="C2374" t="s">
        <v>1557</v>
      </c>
      <c r="D2374" t="s">
        <v>4</v>
      </c>
      <c r="E2374" t="s">
        <v>2337</v>
      </c>
      <c r="F2374" t="s">
        <v>4843</v>
      </c>
      <c r="G2374" s="11">
        <v>1028103.98</v>
      </c>
      <c r="H2374" s="11">
        <v>31639.37</v>
      </c>
      <c r="I2374" s="11">
        <v>80472.31</v>
      </c>
      <c r="J2374" s="11">
        <v>131087.79</v>
      </c>
      <c r="K2374" s="11">
        <v>189962.95</v>
      </c>
      <c r="L2374" s="11">
        <v>253188.23</v>
      </c>
      <c r="M2374" s="11">
        <v>381444.42</v>
      </c>
      <c r="N2374" s="11">
        <v>463829.59</v>
      </c>
      <c r="O2374" s="11">
        <v>510440.33</v>
      </c>
      <c r="P2374" s="11">
        <v>580866.78</v>
      </c>
      <c r="Q2374" s="11">
        <v>693671.11</v>
      </c>
      <c r="R2374" s="11">
        <v>815774.03</v>
      </c>
      <c r="S2374" s="11">
        <v>963298.63</v>
      </c>
      <c r="T2374" s="6">
        <f t="shared" si="60"/>
        <v>427339.85125000001</v>
      </c>
    </row>
    <row r="2375" spans="2:20" hidden="1" x14ac:dyDescent="0.2">
      <c r="B2375" t="s">
        <v>2336</v>
      </c>
      <c r="C2375" t="s">
        <v>1557</v>
      </c>
      <c r="D2375" t="s">
        <v>5</v>
      </c>
      <c r="E2375" t="s">
        <v>2337</v>
      </c>
      <c r="F2375" t="s">
        <v>4844</v>
      </c>
      <c r="G2375" s="11">
        <v>207.95000000000002</v>
      </c>
      <c r="H2375" s="11">
        <v>0</v>
      </c>
      <c r="I2375" s="11">
        <v>0</v>
      </c>
      <c r="J2375" s="11">
        <v>0</v>
      </c>
      <c r="K2375" s="11">
        <v>0</v>
      </c>
      <c r="L2375" s="11">
        <v>0</v>
      </c>
      <c r="M2375" s="11">
        <v>0</v>
      </c>
      <c r="N2375" s="11">
        <v>0</v>
      </c>
      <c r="O2375" s="11">
        <v>0</v>
      </c>
      <c r="P2375" s="11">
        <v>0</v>
      </c>
      <c r="Q2375" s="11">
        <v>0</v>
      </c>
      <c r="R2375" s="11">
        <v>0</v>
      </c>
      <c r="S2375" s="11">
        <v>0</v>
      </c>
      <c r="T2375" s="6">
        <f t="shared" si="60"/>
        <v>8.6645833333333346</v>
      </c>
    </row>
    <row r="2376" spans="2:20" hidden="1" x14ac:dyDescent="0.2">
      <c r="B2376" t="s">
        <v>2336</v>
      </c>
      <c r="C2376" t="s">
        <v>1557</v>
      </c>
      <c r="D2376" t="s">
        <v>6</v>
      </c>
      <c r="E2376" t="s">
        <v>2337</v>
      </c>
      <c r="F2376" t="s">
        <v>4845</v>
      </c>
      <c r="G2376" s="11">
        <v>1222.29</v>
      </c>
      <c r="H2376" s="11">
        <v>0</v>
      </c>
      <c r="I2376" s="11">
        <v>0</v>
      </c>
      <c r="J2376" s="11">
        <v>0</v>
      </c>
      <c r="K2376" s="11">
        <v>0</v>
      </c>
      <c r="L2376" s="11">
        <v>0</v>
      </c>
      <c r="M2376" s="11">
        <v>0</v>
      </c>
      <c r="N2376" s="11">
        <v>0</v>
      </c>
      <c r="O2376" s="11">
        <v>0</v>
      </c>
      <c r="P2376" s="11">
        <v>0</v>
      </c>
      <c r="Q2376" s="11">
        <v>0</v>
      </c>
      <c r="R2376" s="11">
        <v>0</v>
      </c>
      <c r="S2376" s="11">
        <v>440.24</v>
      </c>
      <c r="T2376" s="6">
        <f t="shared" si="60"/>
        <v>69.272083333333327</v>
      </c>
    </row>
    <row r="2377" spans="2:20" hidden="1" x14ac:dyDescent="0.2">
      <c r="B2377" t="s">
        <v>2336</v>
      </c>
      <c r="C2377" t="s">
        <v>7</v>
      </c>
      <c r="D2377" t="s">
        <v>4</v>
      </c>
      <c r="E2377" t="s">
        <v>2337</v>
      </c>
      <c r="F2377" t="s">
        <v>4846</v>
      </c>
      <c r="G2377" s="11">
        <v>0</v>
      </c>
      <c r="H2377" s="11">
        <v>0</v>
      </c>
      <c r="I2377" s="11">
        <v>0</v>
      </c>
      <c r="J2377" s="11">
        <v>1388.7</v>
      </c>
      <c r="K2377" s="11">
        <v>1388.7</v>
      </c>
      <c r="L2377" s="11">
        <v>1388.7</v>
      </c>
      <c r="M2377" s="11">
        <v>1388.7</v>
      </c>
      <c r="N2377" s="11">
        <v>1388.7</v>
      </c>
      <c r="O2377" s="11">
        <v>1388.7</v>
      </c>
      <c r="P2377" s="11">
        <v>1388.7</v>
      </c>
      <c r="Q2377" s="11">
        <v>1388.7</v>
      </c>
      <c r="R2377" s="11">
        <v>1388.7</v>
      </c>
      <c r="S2377" s="11">
        <v>1388.7</v>
      </c>
      <c r="T2377" s="6">
        <f t="shared" si="60"/>
        <v>1099.3875000000003</v>
      </c>
    </row>
    <row r="2378" spans="2:20" hidden="1" x14ac:dyDescent="0.2">
      <c r="B2378" t="s">
        <v>2336</v>
      </c>
      <c r="C2378" t="s">
        <v>7</v>
      </c>
      <c r="D2378" t="s">
        <v>5</v>
      </c>
      <c r="E2378" t="s">
        <v>2337</v>
      </c>
      <c r="F2378" t="s">
        <v>4847</v>
      </c>
      <c r="G2378" s="11">
        <v>12632.25</v>
      </c>
      <c r="H2378" s="11">
        <v>287.95999999999998</v>
      </c>
      <c r="I2378" s="11">
        <v>1150.8</v>
      </c>
      <c r="J2378" s="11">
        <v>2197.15</v>
      </c>
      <c r="K2378" s="11">
        <v>2776.28</v>
      </c>
      <c r="L2378" s="11">
        <v>4365.04</v>
      </c>
      <c r="M2378" s="11">
        <v>4573.7300000000005</v>
      </c>
      <c r="N2378" s="11">
        <v>4244.71</v>
      </c>
      <c r="O2378" s="11">
        <v>4244.71</v>
      </c>
      <c r="P2378" s="11">
        <v>4244.71</v>
      </c>
      <c r="Q2378" s="11">
        <v>4244.71</v>
      </c>
      <c r="R2378" s="11">
        <v>4244.71</v>
      </c>
      <c r="S2378" s="11">
        <v>4244.71</v>
      </c>
      <c r="T2378" s="6">
        <f t="shared" si="60"/>
        <v>3751.0824999999991</v>
      </c>
    </row>
    <row r="2379" spans="2:20" hidden="1" x14ac:dyDescent="0.2">
      <c r="B2379" t="s">
        <v>2336</v>
      </c>
      <c r="C2379" t="s">
        <v>7</v>
      </c>
      <c r="D2379" t="s">
        <v>8</v>
      </c>
      <c r="E2379" t="s">
        <v>2337</v>
      </c>
      <c r="F2379" t="s">
        <v>4848</v>
      </c>
      <c r="G2379" s="11">
        <v>0</v>
      </c>
      <c r="H2379" s="11">
        <v>0</v>
      </c>
      <c r="I2379" s="11">
        <v>0</v>
      </c>
      <c r="J2379" s="11">
        <v>0</v>
      </c>
      <c r="K2379" s="11">
        <v>0</v>
      </c>
      <c r="L2379" s="11">
        <v>3941.76</v>
      </c>
      <c r="M2379" s="11">
        <v>0</v>
      </c>
      <c r="N2379" s="11">
        <v>0</v>
      </c>
      <c r="O2379" s="11">
        <v>0</v>
      </c>
      <c r="P2379" s="11">
        <v>0</v>
      </c>
      <c r="Q2379" s="11">
        <v>0</v>
      </c>
      <c r="R2379" s="11">
        <v>0</v>
      </c>
      <c r="S2379" s="11">
        <v>0</v>
      </c>
      <c r="T2379" s="6">
        <f t="shared" si="60"/>
        <v>328.48</v>
      </c>
    </row>
    <row r="2380" spans="2:20" hidden="1" x14ac:dyDescent="0.2">
      <c r="B2380" t="s">
        <v>2336</v>
      </c>
      <c r="C2380" t="s">
        <v>7</v>
      </c>
      <c r="D2380" t="s">
        <v>6</v>
      </c>
      <c r="E2380" t="s">
        <v>2337</v>
      </c>
      <c r="F2380" t="s">
        <v>4849</v>
      </c>
      <c r="G2380" s="11">
        <v>1256.25</v>
      </c>
      <c r="H2380" s="11">
        <v>127.44</v>
      </c>
      <c r="I2380" s="11">
        <v>427.44</v>
      </c>
      <c r="J2380" s="11">
        <v>427.44</v>
      </c>
      <c r="K2380" s="11">
        <v>2277.44</v>
      </c>
      <c r="L2380" s="11">
        <v>3895.04</v>
      </c>
      <c r="M2380" s="11">
        <v>3895.04</v>
      </c>
      <c r="N2380" s="11">
        <v>3895.04</v>
      </c>
      <c r="O2380" s="11">
        <v>4764.5600000000004</v>
      </c>
      <c r="P2380" s="11">
        <v>4764.5600000000004</v>
      </c>
      <c r="Q2380" s="11">
        <v>4764.5600000000004</v>
      </c>
      <c r="R2380" s="11">
        <v>4764.5600000000004</v>
      </c>
      <c r="S2380" s="11">
        <v>4764.5600000000004</v>
      </c>
      <c r="T2380" s="6">
        <f t="shared" si="60"/>
        <v>3084.4604166666668</v>
      </c>
    </row>
    <row r="2381" spans="2:20" hidden="1" x14ac:dyDescent="0.2">
      <c r="B2381" t="s">
        <v>2336</v>
      </c>
      <c r="C2381" t="s">
        <v>1558</v>
      </c>
      <c r="D2381" t="s">
        <v>4</v>
      </c>
      <c r="E2381" t="s">
        <v>2337</v>
      </c>
      <c r="F2381" t="s">
        <v>4850</v>
      </c>
      <c r="G2381" s="11">
        <v>42484.44</v>
      </c>
      <c r="H2381" s="11">
        <v>4891.9000000000005</v>
      </c>
      <c r="I2381" s="11">
        <v>9590.24</v>
      </c>
      <c r="J2381" s="11">
        <v>14222.19</v>
      </c>
      <c r="K2381" s="11">
        <v>18687.939999999999</v>
      </c>
      <c r="L2381" s="11">
        <v>24249.55</v>
      </c>
      <c r="M2381" s="11">
        <v>27346.799999999999</v>
      </c>
      <c r="N2381" s="11">
        <v>30762.600000000002</v>
      </c>
      <c r="O2381" s="11">
        <v>33312.910000000003</v>
      </c>
      <c r="P2381" s="11">
        <v>36274.480000000003</v>
      </c>
      <c r="Q2381" s="11">
        <v>39787.29</v>
      </c>
      <c r="R2381" s="11">
        <v>42485.41</v>
      </c>
      <c r="S2381" s="11">
        <v>41200.160000000003</v>
      </c>
      <c r="T2381" s="6">
        <f t="shared" si="60"/>
        <v>26954.467500000002</v>
      </c>
    </row>
    <row r="2382" spans="2:20" hidden="1" x14ac:dyDescent="0.2">
      <c r="B2382" t="s">
        <v>2336</v>
      </c>
      <c r="C2382" t="s">
        <v>1558</v>
      </c>
      <c r="D2382" t="s">
        <v>10</v>
      </c>
      <c r="E2382" t="s">
        <v>2337</v>
      </c>
      <c r="F2382" t="s">
        <v>4851</v>
      </c>
      <c r="G2382" s="11">
        <v>18197.48</v>
      </c>
      <c r="H2382" s="11">
        <v>2090.0500000000002</v>
      </c>
      <c r="I2382" s="11">
        <v>4097.3999999999996</v>
      </c>
      <c r="J2382" s="11">
        <v>6076.39</v>
      </c>
      <c r="K2382" s="11">
        <v>7984.37</v>
      </c>
      <c r="L2382" s="11">
        <v>10360.550000000001</v>
      </c>
      <c r="M2382" s="11">
        <v>11683.84</v>
      </c>
      <c r="N2382" s="11">
        <v>13143.23</v>
      </c>
      <c r="O2382" s="11">
        <v>14232.84</v>
      </c>
      <c r="P2382" s="11">
        <v>15498.16</v>
      </c>
      <c r="Q2382" s="11">
        <v>16999</v>
      </c>
      <c r="R2382" s="11">
        <v>18151.77</v>
      </c>
      <c r="S2382" s="11">
        <v>17602.650000000001</v>
      </c>
      <c r="T2382" s="6">
        <f t="shared" si="60"/>
        <v>11518.13875</v>
      </c>
    </row>
    <row r="2383" spans="2:20" hidden="1" x14ac:dyDescent="0.2">
      <c r="B2383" t="s">
        <v>2336</v>
      </c>
      <c r="C2383" t="s">
        <v>1559</v>
      </c>
      <c r="D2383" t="s">
        <v>4</v>
      </c>
      <c r="E2383" t="s">
        <v>2337</v>
      </c>
      <c r="F2383" t="s">
        <v>4852</v>
      </c>
      <c r="G2383" s="11">
        <v>640489.69000000006</v>
      </c>
      <c r="H2383" s="11">
        <v>19746.600000000002</v>
      </c>
      <c r="I2383" s="11">
        <v>50223.96</v>
      </c>
      <c r="J2383" s="11">
        <v>81813.83</v>
      </c>
      <c r="K2383" s="11">
        <v>118558.7</v>
      </c>
      <c r="L2383" s="11">
        <v>158018.53</v>
      </c>
      <c r="M2383" s="11">
        <v>238065.13</v>
      </c>
      <c r="N2383" s="11">
        <v>289482.94</v>
      </c>
      <c r="O2383" s="11">
        <v>318573.39</v>
      </c>
      <c r="P2383" s="11">
        <v>362527.58</v>
      </c>
      <c r="Q2383" s="11">
        <v>432930.44</v>
      </c>
      <c r="R2383" s="11">
        <v>509136.69</v>
      </c>
      <c r="S2383" s="11">
        <v>601208.98</v>
      </c>
      <c r="T2383" s="6">
        <f t="shared" si="60"/>
        <v>266660.59375</v>
      </c>
    </row>
    <row r="2384" spans="2:20" hidden="1" x14ac:dyDescent="0.2">
      <c r="B2384" t="s">
        <v>2336</v>
      </c>
      <c r="C2384" t="s">
        <v>1559</v>
      </c>
      <c r="D2384" t="s">
        <v>5</v>
      </c>
      <c r="E2384" t="s">
        <v>2337</v>
      </c>
      <c r="F2384" t="s">
        <v>4853</v>
      </c>
      <c r="G2384" s="11">
        <v>129.55000000000001</v>
      </c>
      <c r="H2384" s="11">
        <v>0</v>
      </c>
      <c r="I2384" s="11">
        <v>0</v>
      </c>
      <c r="J2384" s="11">
        <v>0</v>
      </c>
      <c r="K2384" s="11">
        <v>0</v>
      </c>
      <c r="L2384" s="11">
        <v>0</v>
      </c>
      <c r="M2384" s="11">
        <v>0</v>
      </c>
      <c r="N2384" s="11">
        <v>0</v>
      </c>
      <c r="O2384" s="11">
        <v>0</v>
      </c>
      <c r="P2384" s="11">
        <v>0</v>
      </c>
      <c r="Q2384" s="11">
        <v>0</v>
      </c>
      <c r="R2384" s="11">
        <v>0</v>
      </c>
      <c r="S2384" s="11">
        <v>0</v>
      </c>
      <c r="T2384" s="6">
        <f t="shared" si="60"/>
        <v>5.3979166666666671</v>
      </c>
    </row>
    <row r="2385" spans="2:20" hidden="1" x14ac:dyDescent="0.2">
      <c r="B2385" t="s">
        <v>2336</v>
      </c>
      <c r="C2385" t="s">
        <v>1559</v>
      </c>
      <c r="D2385" t="s">
        <v>6</v>
      </c>
      <c r="E2385" t="s">
        <v>2337</v>
      </c>
      <c r="F2385" t="s">
        <v>4854</v>
      </c>
      <c r="G2385" s="11">
        <v>761.47</v>
      </c>
      <c r="H2385" s="11">
        <v>0</v>
      </c>
      <c r="I2385" s="11">
        <v>0</v>
      </c>
      <c r="J2385" s="11">
        <v>0</v>
      </c>
      <c r="K2385" s="11">
        <v>0</v>
      </c>
      <c r="L2385" s="11">
        <v>0</v>
      </c>
      <c r="M2385" s="11">
        <v>0</v>
      </c>
      <c r="N2385" s="11">
        <v>0</v>
      </c>
      <c r="O2385" s="11">
        <v>0</v>
      </c>
      <c r="P2385" s="11">
        <v>0</v>
      </c>
      <c r="Q2385" s="11">
        <v>0</v>
      </c>
      <c r="R2385" s="11">
        <v>0</v>
      </c>
      <c r="S2385" s="11">
        <v>274.76</v>
      </c>
      <c r="T2385" s="6">
        <f t="shared" si="60"/>
        <v>43.176250000000003</v>
      </c>
    </row>
    <row r="2386" spans="2:20" hidden="1" x14ac:dyDescent="0.2">
      <c r="B2386" t="s">
        <v>2336</v>
      </c>
      <c r="C2386" t="s">
        <v>1560</v>
      </c>
      <c r="D2386" t="s">
        <v>4</v>
      </c>
      <c r="E2386" t="s">
        <v>2337</v>
      </c>
      <c r="F2386" t="s">
        <v>4855</v>
      </c>
      <c r="G2386" s="11">
        <v>356.18</v>
      </c>
      <c r="H2386" s="11">
        <v>0</v>
      </c>
      <c r="I2386" s="11">
        <v>0</v>
      </c>
      <c r="J2386" s="11">
        <v>0</v>
      </c>
      <c r="K2386" s="11">
        <v>0</v>
      </c>
      <c r="L2386" s="11">
        <v>0</v>
      </c>
      <c r="M2386" s="11">
        <v>0</v>
      </c>
      <c r="N2386" s="11">
        <v>0</v>
      </c>
      <c r="O2386" s="11">
        <v>0</v>
      </c>
      <c r="P2386" s="11">
        <v>0</v>
      </c>
      <c r="Q2386" s="11">
        <v>0</v>
      </c>
      <c r="R2386" s="11">
        <v>0</v>
      </c>
      <c r="S2386" s="11">
        <v>7638.57</v>
      </c>
      <c r="T2386" s="6">
        <f t="shared" si="60"/>
        <v>333.11458333333331</v>
      </c>
    </row>
    <row r="2387" spans="2:20" hidden="1" x14ac:dyDescent="0.2">
      <c r="B2387" t="s">
        <v>2336</v>
      </c>
      <c r="C2387" t="s">
        <v>1560</v>
      </c>
      <c r="D2387" t="s">
        <v>10</v>
      </c>
      <c r="E2387" t="s">
        <v>2337</v>
      </c>
      <c r="F2387" t="s">
        <v>4856</v>
      </c>
      <c r="G2387" s="11">
        <v>152.57</v>
      </c>
      <c r="H2387" s="11">
        <v>0</v>
      </c>
      <c r="I2387" s="11">
        <v>0</v>
      </c>
      <c r="J2387" s="11">
        <v>0</v>
      </c>
      <c r="K2387" s="11">
        <v>0</v>
      </c>
      <c r="L2387" s="11">
        <v>0</v>
      </c>
      <c r="M2387" s="11">
        <v>0</v>
      </c>
      <c r="N2387" s="11">
        <v>0</v>
      </c>
      <c r="O2387" s="11">
        <v>0</v>
      </c>
      <c r="P2387" s="11">
        <v>0</v>
      </c>
      <c r="Q2387" s="11">
        <v>0</v>
      </c>
      <c r="R2387" s="11">
        <v>0</v>
      </c>
      <c r="S2387" s="11">
        <v>3263.55</v>
      </c>
      <c r="T2387" s="6">
        <f t="shared" si="60"/>
        <v>142.33833333333334</v>
      </c>
    </row>
    <row r="2388" spans="2:20" hidden="1" x14ac:dyDescent="0.2">
      <c r="B2388" t="s">
        <v>2336</v>
      </c>
      <c r="C2388" t="s">
        <v>9</v>
      </c>
      <c r="D2388" t="s">
        <v>3</v>
      </c>
      <c r="E2388" t="s">
        <v>2337</v>
      </c>
      <c r="F2388" t="s">
        <v>4857</v>
      </c>
      <c r="G2388" s="11">
        <v>508.75</v>
      </c>
      <c r="H2388" s="11">
        <v>0</v>
      </c>
      <c r="I2388" s="11">
        <v>0</v>
      </c>
      <c r="J2388" s="11">
        <v>0</v>
      </c>
      <c r="K2388" s="11">
        <v>0</v>
      </c>
      <c r="L2388" s="11">
        <v>0</v>
      </c>
      <c r="M2388" s="11">
        <v>0</v>
      </c>
      <c r="N2388" s="11">
        <v>0</v>
      </c>
      <c r="O2388" s="11">
        <v>0</v>
      </c>
      <c r="P2388" s="11">
        <v>0</v>
      </c>
      <c r="Q2388" s="11">
        <v>0</v>
      </c>
      <c r="R2388" s="11">
        <v>0</v>
      </c>
      <c r="S2388" s="11">
        <v>10902.12</v>
      </c>
      <c r="T2388" s="6">
        <f t="shared" si="60"/>
        <v>475.45291666666668</v>
      </c>
    </row>
    <row r="2389" spans="2:20" hidden="1" x14ac:dyDescent="0.2">
      <c r="B2389" t="s">
        <v>2336</v>
      </c>
      <c r="C2389" t="s">
        <v>9</v>
      </c>
      <c r="D2389" t="s">
        <v>4</v>
      </c>
      <c r="E2389" t="s">
        <v>2337</v>
      </c>
      <c r="F2389" t="s">
        <v>4858</v>
      </c>
      <c r="G2389" s="11">
        <v>6686.47</v>
      </c>
      <c r="H2389" s="11">
        <v>631.82000000000005</v>
      </c>
      <c r="I2389" s="11">
        <v>631.82000000000005</v>
      </c>
      <c r="J2389" s="11">
        <v>631.82000000000005</v>
      </c>
      <c r="K2389" s="11">
        <v>631.82000000000005</v>
      </c>
      <c r="L2389" s="11">
        <v>631.82000000000005</v>
      </c>
      <c r="M2389" s="11">
        <v>631.82000000000005</v>
      </c>
      <c r="N2389" s="11">
        <v>6573.32</v>
      </c>
      <c r="O2389" s="11">
        <v>6573.32</v>
      </c>
      <c r="P2389" s="11">
        <v>6573.32</v>
      </c>
      <c r="Q2389" s="11">
        <v>6573.32</v>
      </c>
      <c r="R2389" s="11">
        <v>7819.57</v>
      </c>
      <c r="S2389" s="11">
        <v>20430.98</v>
      </c>
      <c r="T2389" s="6">
        <f t="shared" si="60"/>
        <v>4288.5412499999993</v>
      </c>
    </row>
    <row r="2390" spans="2:20" hidden="1" x14ac:dyDescent="0.2">
      <c r="B2390" t="s">
        <v>2336</v>
      </c>
      <c r="C2390" t="s">
        <v>9</v>
      </c>
      <c r="D2390" t="s">
        <v>10</v>
      </c>
      <c r="E2390" t="s">
        <v>2337</v>
      </c>
      <c r="F2390" t="s">
        <v>4859</v>
      </c>
      <c r="G2390" s="11">
        <v>0</v>
      </c>
      <c r="H2390" s="11">
        <v>0</v>
      </c>
      <c r="I2390" s="11">
        <v>0</v>
      </c>
      <c r="J2390" s="11">
        <v>0</v>
      </c>
      <c r="K2390" s="11">
        <v>0</v>
      </c>
      <c r="L2390" s="11">
        <v>0</v>
      </c>
      <c r="M2390" s="11">
        <v>0</v>
      </c>
      <c r="N2390" s="11">
        <v>0</v>
      </c>
      <c r="O2390" s="11">
        <v>0</v>
      </c>
      <c r="P2390" s="11">
        <v>0</v>
      </c>
      <c r="Q2390" s="11">
        <v>0</v>
      </c>
      <c r="R2390" s="11">
        <v>0</v>
      </c>
      <c r="S2390" s="11">
        <v>0</v>
      </c>
      <c r="T2390" s="6">
        <f t="shared" si="60"/>
        <v>0</v>
      </c>
    </row>
    <row r="2391" spans="2:20" hidden="1" x14ac:dyDescent="0.2">
      <c r="B2391" t="s">
        <v>2336</v>
      </c>
      <c r="C2391" t="s">
        <v>9</v>
      </c>
      <c r="D2391" t="s">
        <v>11</v>
      </c>
      <c r="E2391" t="s">
        <v>2337</v>
      </c>
      <c r="F2391" t="s">
        <v>4860</v>
      </c>
      <c r="G2391" s="11">
        <v>0</v>
      </c>
      <c r="H2391" s="11">
        <v>0</v>
      </c>
      <c r="I2391" s="11">
        <v>0</v>
      </c>
      <c r="J2391" s="11">
        <v>0</v>
      </c>
      <c r="K2391" s="11">
        <v>0</v>
      </c>
      <c r="L2391" s="11">
        <v>0</v>
      </c>
      <c r="M2391" s="11">
        <v>0</v>
      </c>
      <c r="N2391" s="11">
        <v>0</v>
      </c>
      <c r="O2391" s="11">
        <v>0</v>
      </c>
      <c r="P2391" s="11">
        <v>0</v>
      </c>
      <c r="Q2391" s="11">
        <v>0</v>
      </c>
      <c r="R2391" s="11">
        <v>0</v>
      </c>
      <c r="S2391" s="11">
        <v>0</v>
      </c>
      <c r="T2391" s="6">
        <f t="shared" si="60"/>
        <v>0</v>
      </c>
    </row>
    <row r="2392" spans="2:20" hidden="1" x14ac:dyDescent="0.2">
      <c r="B2392" t="s">
        <v>2336</v>
      </c>
      <c r="C2392" t="s">
        <v>9</v>
      </c>
      <c r="D2392" t="s">
        <v>5</v>
      </c>
      <c r="E2392" t="s">
        <v>2337</v>
      </c>
      <c r="F2392" t="s">
        <v>4861</v>
      </c>
      <c r="G2392" s="11">
        <v>5241.78</v>
      </c>
      <c r="H2392" s="11">
        <v>287.95999999999998</v>
      </c>
      <c r="I2392" s="11">
        <v>1150.8</v>
      </c>
      <c r="J2392" s="11">
        <v>1766.71</v>
      </c>
      <c r="K2392" s="11">
        <v>2489.31</v>
      </c>
      <c r="L2392" s="11">
        <v>3245.2000000000003</v>
      </c>
      <c r="M2392" s="11">
        <v>3870.33</v>
      </c>
      <c r="N2392" s="11">
        <v>3541.31</v>
      </c>
      <c r="O2392" s="11">
        <v>3541.31</v>
      </c>
      <c r="P2392" s="11">
        <v>3541.31</v>
      </c>
      <c r="Q2392" s="11">
        <v>3541.31</v>
      </c>
      <c r="R2392" s="11">
        <v>3541.31</v>
      </c>
      <c r="S2392" s="11">
        <v>3541.31</v>
      </c>
      <c r="T2392" s="6">
        <f t="shared" si="60"/>
        <v>2909.0337500000005</v>
      </c>
    </row>
    <row r="2393" spans="2:20" hidden="1" x14ac:dyDescent="0.2">
      <c r="B2393" t="s">
        <v>2336</v>
      </c>
      <c r="C2393" t="s">
        <v>9</v>
      </c>
      <c r="D2393" t="s">
        <v>12</v>
      </c>
      <c r="E2393" t="s">
        <v>2337</v>
      </c>
      <c r="F2393" t="s">
        <v>4862</v>
      </c>
      <c r="G2393" s="11">
        <v>248021.22</v>
      </c>
      <c r="H2393" s="11">
        <v>3098.54</v>
      </c>
      <c r="I2393" s="11">
        <v>12793.2</v>
      </c>
      <c r="J2393" s="11">
        <v>25416.07</v>
      </c>
      <c r="K2393" s="11">
        <v>40590.660000000003</v>
      </c>
      <c r="L2393" s="11">
        <v>51085.61</v>
      </c>
      <c r="M2393" s="11">
        <v>77367.14</v>
      </c>
      <c r="N2393" s="11">
        <v>120283.64</v>
      </c>
      <c r="O2393" s="11">
        <v>147503.26</v>
      </c>
      <c r="P2393" s="11">
        <v>178207.34</v>
      </c>
      <c r="Q2393" s="11">
        <v>215407.06</v>
      </c>
      <c r="R2393" s="11">
        <v>279431.82</v>
      </c>
      <c r="S2393" s="11">
        <v>324350.41000000003</v>
      </c>
      <c r="T2393" s="6">
        <f t="shared" si="60"/>
        <v>119780.84625</v>
      </c>
    </row>
    <row r="2394" spans="2:20" hidden="1" x14ac:dyDescent="0.2">
      <c r="B2394" t="s">
        <v>2336</v>
      </c>
      <c r="C2394" t="s">
        <v>9</v>
      </c>
      <c r="D2394" t="s">
        <v>1555</v>
      </c>
      <c r="E2394" t="s">
        <v>2337</v>
      </c>
      <c r="F2394" t="s">
        <v>4863</v>
      </c>
      <c r="G2394" s="11">
        <v>-508.75</v>
      </c>
      <c r="H2394" s="11">
        <v>0</v>
      </c>
      <c r="I2394" s="11">
        <v>0</v>
      </c>
      <c r="J2394" s="11">
        <v>0</v>
      </c>
      <c r="K2394" s="11">
        <v>0</v>
      </c>
      <c r="L2394" s="11">
        <v>0</v>
      </c>
      <c r="M2394" s="11">
        <v>0</v>
      </c>
      <c r="N2394" s="11">
        <v>0</v>
      </c>
      <c r="O2394" s="11">
        <v>0</v>
      </c>
      <c r="P2394" s="11">
        <v>0</v>
      </c>
      <c r="Q2394" s="11">
        <v>0</v>
      </c>
      <c r="R2394" s="11">
        <v>0</v>
      </c>
      <c r="S2394" s="11">
        <v>-10902.12</v>
      </c>
      <c r="T2394" s="6">
        <f t="shared" si="60"/>
        <v>-475.45291666666668</v>
      </c>
    </row>
    <row r="2395" spans="2:20" hidden="1" x14ac:dyDescent="0.2">
      <c r="B2395" t="s">
        <v>2336</v>
      </c>
      <c r="C2395" t="s">
        <v>9</v>
      </c>
      <c r="D2395" t="s">
        <v>6</v>
      </c>
      <c r="E2395" t="s">
        <v>2337</v>
      </c>
      <c r="F2395" t="s">
        <v>4864</v>
      </c>
      <c r="G2395" s="11">
        <v>6011.78</v>
      </c>
      <c r="H2395" s="11">
        <v>287.95999999999998</v>
      </c>
      <c r="I2395" s="11">
        <v>1450.8</v>
      </c>
      <c r="J2395" s="11">
        <v>2066.71</v>
      </c>
      <c r="K2395" s="11">
        <v>2846.91</v>
      </c>
      <c r="L2395" s="11">
        <v>3602.8</v>
      </c>
      <c r="M2395" s="11">
        <v>4227.93</v>
      </c>
      <c r="N2395" s="11">
        <v>3898.91</v>
      </c>
      <c r="O2395" s="11">
        <v>3898.91</v>
      </c>
      <c r="P2395" s="11">
        <v>3898.91</v>
      </c>
      <c r="Q2395" s="11">
        <v>3898.91</v>
      </c>
      <c r="R2395" s="11">
        <v>3898.91</v>
      </c>
      <c r="S2395" s="11">
        <v>3898.91</v>
      </c>
      <c r="T2395" s="6">
        <f t="shared" si="60"/>
        <v>3244.4170833333337</v>
      </c>
    </row>
    <row r="2396" spans="2:20" hidden="1" x14ac:dyDescent="0.2">
      <c r="B2396" t="s">
        <v>2338</v>
      </c>
      <c r="C2396" t="s">
        <v>2</v>
      </c>
      <c r="D2396" t="s">
        <v>3</v>
      </c>
      <c r="E2396" t="s">
        <v>2339</v>
      </c>
      <c r="F2396" t="s">
        <v>4865</v>
      </c>
      <c r="G2396" s="11">
        <v>333025.75</v>
      </c>
      <c r="H2396" s="11">
        <v>43892.31</v>
      </c>
      <c r="I2396" s="11">
        <v>79245.39</v>
      </c>
      <c r="J2396" s="11">
        <v>105744.47</v>
      </c>
      <c r="K2396" s="11">
        <v>119926.83</v>
      </c>
      <c r="L2396" s="11">
        <v>145582.46</v>
      </c>
      <c r="M2396" s="11">
        <v>157221.85</v>
      </c>
      <c r="N2396" s="11">
        <v>196835.39</v>
      </c>
      <c r="O2396" s="11">
        <v>246608.75</v>
      </c>
      <c r="P2396" s="11">
        <v>285750.28000000003</v>
      </c>
      <c r="Q2396" s="11">
        <v>308798.49</v>
      </c>
      <c r="R2396" s="11">
        <v>366324.95</v>
      </c>
      <c r="S2396" s="11">
        <v>380071.60000000003</v>
      </c>
      <c r="T2396" s="6">
        <f t="shared" si="60"/>
        <v>201039.98708333331</v>
      </c>
    </row>
    <row r="2397" spans="2:20" hidden="1" x14ac:dyDescent="0.2">
      <c r="B2397" t="s">
        <v>2338</v>
      </c>
      <c r="C2397" t="s">
        <v>2</v>
      </c>
      <c r="D2397" t="s">
        <v>4</v>
      </c>
      <c r="E2397" t="s">
        <v>2339</v>
      </c>
      <c r="F2397" t="s">
        <v>4866</v>
      </c>
      <c r="G2397" s="11">
        <v>0</v>
      </c>
      <c r="H2397" s="11">
        <v>0</v>
      </c>
      <c r="I2397" s="11">
        <v>0</v>
      </c>
      <c r="J2397" s="11">
        <v>0</v>
      </c>
      <c r="K2397" s="11">
        <v>0</v>
      </c>
      <c r="L2397" s="11">
        <v>0</v>
      </c>
      <c r="M2397" s="11">
        <v>0</v>
      </c>
      <c r="N2397" s="11">
        <v>0</v>
      </c>
      <c r="O2397" s="11">
        <v>0</v>
      </c>
      <c r="P2397" s="11">
        <v>0</v>
      </c>
      <c r="Q2397" s="11">
        <v>0</v>
      </c>
      <c r="R2397" s="11">
        <v>0</v>
      </c>
      <c r="S2397" s="11">
        <v>0</v>
      </c>
      <c r="T2397" s="6">
        <f t="shared" si="60"/>
        <v>0</v>
      </c>
    </row>
    <row r="2398" spans="2:20" hidden="1" x14ac:dyDescent="0.2">
      <c r="B2398" t="s">
        <v>2338</v>
      </c>
      <c r="C2398" t="s">
        <v>2</v>
      </c>
      <c r="D2398" t="s">
        <v>1555</v>
      </c>
      <c r="E2398" t="s">
        <v>2339</v>
      </c>
      <c r="F2398" t="s">
        <v>4867</v>
      </c>
      <c r="G2398" s="11">
        <v>-333025.75</v>
      </c>
      <c r="H2398" s="11">
        <v>-43892.3</v>
      </c>
      <c r="I2398" s="11">
        <v>-79245.38</v>
      </c>
      <c r="J2398" s="11">
        <v>-105744.46</v>
      </c>
      <c r="K2398" s="11">
        <v>-119926.83</v>
      </c>
      <c r="L2398" s="11">
        <v>-145582.46</v>
      </c>
      <c r="M2398" s="11">
        <v>-157221.85</v>
      </c>
      <c r="N2398" s="11">
        <v>-196835.39</v>
      </c>
      <c r="O2398" s="11">
        <v>-246608.75</v>
      </c>
      <c r="P2398" s="11">
        <v>-285750.28000000003</v>
      </c>
      <c r="Q2398" s="11">
        <v>-308798.49</v>
      </c>
      <c r="R2398" s="11">
        <v>-366324.95</v>
      </c>
      <c r="S2398" s="11">
        <v>-380071.60000000003</v>
      </c>
      <c r="T2398" s="6">
        <f t="shared" si="60"/>
        <v>-201039.98458333334</v>
      </c>
    </row>
    <row r="2399" spans="2:20" hidden="1" x14ac:dyDescent="0.2">
      <c r="B2399" t="s">
        <v>2338</v>
      </c>
      <c r="C2399" t="s">
        <v>1556</v>
      </c>
      <c r="D2399" t="s">
        <v>4</v>
      </c>
      <c r="E2399" t="s">
        <v>2339</v>
      </c>
      <c r="F2399" t="s">
        <v>4868</v>
      </c>
      <c r="G2399" s="11">
        <v>176220.57</v>
      </c>
      <c r="H2399" s="11">
        <v>23213.760000000002</v>
      </c>
      <c r="I2399" s="11">
        <v>41911.300000000003</v>
      </c>
      <c r="J2399" s="11">
        <v>55926.130000000005</v>
      </c>
      <c r="K2399" s="11">
        <v>63426.9</v>
      </c>
      <c r="L2399" s="11">
        <v>76995.650000000009</v>
      </c>
      <c r="M2399" s="11">
        <v>83151.490000000005</v>
      </c>
      <c r="N2399" s="11">
        <v>104102.3</v>
      </c>
      <c r="O2399" s="11">
        <v>130426.43000000001</v>
      </c>
      <c r="P2399" s="11">
        <v>151127.6</v>
      </c>
      <c r="Q2399" s="11">
        <v>163317.34</v>
      </c>
      <c r="R2399" s="11">
        <v>193741.93</v>
      </c>
      <c r="S2399" s="11">
        <v>201012.26</v>
      </c>
      <c r="T2399" s="6">
        <f t="shared" si="60"/>
        <v>106329.77041666665</v>
      </c>
    </row>
    <row r="2400" spans="2:20" hidden="1" x14ac:dyDescent="0.2">
      <c r="B2400" t="s">
        <v>2338</v>
      </c>
      <c r="C2400" t="s">
        <v>1557</v>
      </c>
      <c r="D2400" t="s">
        <v>4</v>
      </c>
      <c r="E2400" t="s">
        <v>2339</v>
      </c>
      <c r="F2400" t="s">
        <v>4869</v>
      </c>
      <c r="G2400" s="11">
        <v>0</v>
      </c>
      <c r="H2400" s="11">
        <v>0</v>
      </c>
      <c r="I2400" s="11">
        <v>0</v>
      </c>
      <c r="J2400" s="11">
        <v>0</v>
      </c>
      <c r="K2400" s="11">
        <v>0</v>
      </c>
      <c r="L2400" s="11">
        <v>0</v>
      </c>
      <c r="M2400" s="11">
        <v>0</v>
      </c>
      <c r="N2400" s="11">
        <v>0</v>
      </c>
      <c r="O2400" s="11">
        <v>0</v>
      </c>
      <c r="P2400" s="11">
        <v>0</v>
      </c>
      <c r="Q2400" s="11">
        <v>0</v>
      </c>
      <c r="R2400" s="11">
        <v>0</v>
      </c>
      <c r="S2400" s="11">
        <v>0</v>
      </c>
      <c r="T2400" s="6">
        <f t="shared" si="60"/>
        <v>0</v>
      </c>
    </row>
    <row r="2401" spans="2:20" hidden="1" x14ac:dyDescent="0.2">
      <c r="B2401" t="s">
        <v>2338</v>
      </c>
      <c r="C2401" t="s">
        <v>7</v>
      </c>
      <c r="D2401" t="s">
        <v>4</v>
      </c>
      <c r="E2401" t="s">
        <v>2339</v>
      </c>
      <c r="F2401" t="s">
        <v>4870</v>
      </c>
      <c r="G2401" s="11">
        <v>0</v>
      </c>
      <c r="H2401" s="11">
        <v>0</v>
      </c>
      <c r="I2401" s="11">
        <v>0</v>
      </c>
      <c r="J2401" s="11">
        <v>0</v>
      </c>
      <c r="K2401" s="11">
        <v>0</v>
      </c>
      <c r="L2401" s="11">
        <v>0</v>
      </c>
      <c r="M2401" s="11">
        <v>0</v>
      </c>
      <c r="N2401" s="11">
        <v>0</v>
      </c>
      <c r="O2401" s="11">
        <v>0</v>
      </c>
      <c r="P2401" s="11">
        <v>0</v>
      </c>
      <c r="Q2401" s="11">
        <v>0</v>
      </c>
      <c r="R2401" s="11">
        <v>0</v>
      </c>
      <c r="S2401" s="11">
        <v>0</v>
      </c>
      <c r="T2401" s="6">
        <f t="shared" si="60"/>
        <v>0</v>
      </c>
    </row>
    <row r="2402" spans="2:20" hidden="1" x14ac:dyDescent="0.2">
      <c r="B2402" t="s">
        <v>2338</v>
      </c>
      <c r="C2402" t="s">
        <v>7</v>
      </c>
      <c r="D2402" t="s">
        <v>6</v>
      </c>
      <c r="E2402" t="s">
        <v>2339</v>
      </c>
      <c r="F2402" t="s">
        <v>4871</v>
      </c>
      <c r="G2402" s="11">
        <v>0</v>
      </c>
      <c r="H2402" s="11">
        <v>0</v>
      </c>
      <c r="I2402" s="11">
        <v>0</v>
      </c>
      <c r="J2402" s="11">
        <v>0</v>
      </c>
      <c r="K2402" s="11">
        <v>0</v>
      </c>
      <c r="L2402" s="11">
        <v>0</v>
      </c>
      <c r="M2402" s="11">
        <v>0</v>
      </c>
      <c r="N2402" s="11">
        <v>0</v>
      </c>
      <c r="O2402" s="11">
        <v>0</v>
      </c>
      <c r="P2402" s="11">
        <v>0</v>
      </c>
      <c r="Q2402" s="11">
        <v>0</v>
      </c>
      <c r="R2402" s="11">
        <v>0</v>
      </c>
      <c r="S2402" s="11">
        <v>0</v>
      </c>
      <c r="T2402" s="6">
        <f t="shared" si="60"/>
        <v>0</v>
      </c>
    </row>
    <row r="2403" spans="2:20" hidden="1" x14ac:dyDescent="0.2">
      <c r="B2403" t="s">
        <v>2338</v>
      </c>
      <c r="C2403" t="s">
        <v>1558</v>
      </c>
      <c r="D2403" t="s">
        <v>4</v>
      </c>
      <c r="E2403" t="s">
        <v>2339</v>
      </c>
      <c r="F2403" t="s">
        <v>4872</v>
      </c>
      <c r="G2403" s="11">
        <v>109781.95</v>
      </c>
      <c r="H2403" s="11">
        <v>14488.41</v>
      </c>
      <c r="I2403" s="11">
        <v>26158.11</v>
      </c>
      <c r="J2403" s="11">
        <v>34905.19</v>
      </c>
      <c r="K2403" s="11">
        <v>39586.65</v>
      </c>
      <c r="L2403" s="11">
        <v>48055.32</v>
      </c>
      <c r="M2403" s="11">
        <v>51897.37</v>
      </c>
      <c r="N2403" s="11">
        <v>64973.4</v>
      </c>
      <c r="O2403" s="11">
        <v>81403.09</v>
      </c>
      <c r="P2403" s="11">
        <v>94323.32</v>
      </c>
      <c r="Q2403" s="11">
        <v>101931.3</v>
      </c>
      <c r="R2403" s="11">
        <v>120920.21</v>
      </c>
      <c r="S2403" s="11">
        <v>125457.84</v>
      </c>
      <c r="T2403" s="6">
        <f t="shared" si="60"/>
        <v>66355.188750000001</v>
      </c>
    </row>
    <row r="2404" spans="2:20" hidden="1" x14ac:dyDescent="0.2">
      <c r="B2404" t="s">
        <v>2338</v>
      </c>
      <c r="C2404" t="s">
        <v>1558</v>
      </c>
      <c r="D2404" t="s">
        <v>10</v>
      </c>
      <c r="E2404" t="s">
        <v>2339</v>
      </c>
      <c r="F2404" t="s">
        <v>4873</v>
      </c>
      <c r="G2404" s="11">
        <v>47023.23</v>
      </c>
      <c r="H2404" s="11">
        <v>6190.13</v>
      </c>
      <c r="I2404" s="11">
        <v>11175.97</v>
      </c>
      <c r="J2404" s="11">
        <v>14913.14</v>
      </c>
      <c r="K2404" s="11">
        <v>16913.28</v>
      </c>
      <c r="L2404" s="11">
        <v>20531.490000000002</v>
      </c>
      <c r="M2404" s="11">
        <v>22172.99</v>
      </c>
      <c r="N2404" s="11">
        <v>27759.690000000002</v>
      </c>
      <c r="O2404" s="11">
        <v>34779.230000000003</v>
      </c>
      <c r="P2404" s="11">
        <v>40299.360000000001</v>
      </c>
      <c r="Q2404" s="11">
        <v>43549.85</v>
      </c>
      <c r="R2404" s="11">
        <v>51662.81</v>
      </c>
      <c r="S2404" s="11">
        <v>53601.5</v>
      </c>
      <c r="T2404" s="6">
        <f t="shared" si="60"/>
        <v>28355.025416666671</v>
      </c>
    </row>
    <row r="2405" spans="2:20" hidden="1" x14ac:dyDescent="0.2">
      <c r="B2405" t="s">
        <v>2338</v>
      </c>
      <c r="C2405" t="s">
        <v>1559</v>
      </c>
      <c r="D2405" t="s">
        <v>4</v>
      </c>
      <c r="E2405" t="s">
        <v>2339</v>
      </c>
      <c r="F2405" t="s">
        <v>4874</v>
      </c>
      <c r="G2405" s="11">
        <v>0</v>
      </c>
      <c r="H2405" s="11">
        <v>0</v>
      </c>
      <c r="I2405" s="11">
        <v>0</v>
      </c>
      <c r="J2405" s="11">
        <v>0</v>
      </c>
      <c r="K2405" s="11">
        <v>0</v>
      </c>
      <c r="L2405" s="11">
        <v>0</v>
      </c>
      <c r="M2405" s="11">
        <v>0</v>
      </c>
      <c r="N2405" s="11">
        <v>0</v>
      </c>
      <c r="O2405" s="11">
        <v>0</v>
      </c>
      <c r="P2405" s="11">
        <v>0</v>
      </c>
      <c r="Q2405" s="11">
        <v>0</v>
      </c>
      <c r="R2405" s="11">
        <v>0</v>
      </c>
      <c r="S2405" s="11">
        <v>0</v>
      </c>
      <c r="T2405" s="6">
        <f t="shared" si="60"/>
        <v>0</v>
      </c>
    </row>
    <row r="2406" spans="2:20" hidden="1" x14ac:dyDescent="0.2">
      <c r="B2406" t="s">
        <v>2338</v>
      </c>
      <c r="C2406" t="s">
        <v>1560</v>
      </c>
      <c r="D2406" t="s">
        <v>4</v>
      </c>
      <c r="E2406" t="s">
        <v>2339</v>
      </c>
      <c r="F2406" t="s">
        <v>4875</v>
      </c>
      <c r="G2406" s="11">
        <v>0</v>
      </c>
      <c r="H2406" s="11">
        <v>0</v>
      </c>
      <c r="I2406" s="11">
        <v>0</v>
      </c>
      <c r="J2406" s="11">
        <v>0</v>
      </c>
      <c r="K2406" s="11">
        <v>0</v>
      </c>
      <c r="L2406" s="11">
        <v>0</v>
      </c>
      <c r="M2406" s="11">
        <v>0</v>
      </c>
      <c r="N2406" s="11">
        <v>0</v>
      </c>
      <c r="O2406" s="11">
        <v>0</v>
      </c>
      <c r="P2406" s="11">
        <v>0</v>
      </c>
      <c r="Q2406" s="11">
        <v>0</v>
      </c>
      <c r="R2406" s="11">
        <v>0</v>
      </c>
      <c r="S2406" s="11">
        <v>0</v>
      </c>
      <c r="T2406" s="6">
        <f t="shared" si="60"/>
        <v>0</v>
      </c>
    </row>
    <row r="2407" spans="2:20" hidden="1" x14ac:dyDescent="0.2">
      <c r="B2407" t="s">
        <v>2338</v>
      </c>
      <c r="C2407" t="s">
        <v>1560</v>
      </c>
      <c r="D2407" t="s">
        <v>10</v>
      </c>
      <c r="E2407" t="s">
        <v>2339</v>
      </c>
      <c r="F2407" t="s">
        <v>4876</v>
      </c>
      <c r="G2407" s="11">
        <v>0</v>
      </c>
      <c r="H2407" s="11">
        <v>0</v>
      </c>
      <c r="I2407" s="11">
        <v>0</v>
      </c>
      <c r="J2407" s="11">
        <v>0</v>
      </c>
      <c r="K2407" s="11">
        <v>0</v>
      </c>
      <c r="L2407" s="11">
        <v>0</v>
      </c>
      <c r="M2407" s="11">
        <v>0</v>
      </c>
      <c r="N2407" s="11">
        <v>0</v>
      </c>
      <c r="O2407" s="11">
        <v>0</v>
      </c>
      <c r="P2407" s="11">
        <v>0</v>
      </c>
      <c r="Q2407" s="11">
        <v>0</v>
      </c>
      <c r="R2407" s="11">
        <v>0</v>
      </c>
      <c r="S2407" s="11">
        <v>0</v>
      </c>
      <c r="T2407" s="6">
        <f t="shared" si="60"/>
        <v>0</v>
      </c>
    </row>
    <row r="2408" spans="2:20" hidden="1" x14ac:dyDescent="0.2">
      <c r="B2408" t="s">
        <v>2338</v>
      </c>
      <c r="C2408" t="s">
        <v>9</v>
      </c>
      <c r="D2408" t="s">
        <v>3</v>
      </c>
      <c r="E2408" t="s">
        <v>2339</v>
      </c>
      <c r="F2408" t="s">
        <v>4877</v>
      </c>
      <c r="G2408" s="11">
        <v>0</v>
      </c>
      <c r="H2408" s="11">
        <v>0</v>
      </c>
      <c r="I2408" s="11">
        <v>0</v>
      </c>
      <c r="J2408" s="11">
        <v>0</v>
      </c>
      <c r="K2408" s="11">
        <v>0</v>
      </c>
      <c r="L2408" s="11">
        <v>0</v>
      </c>
      <c r="M2408" s="11">
        <v>0</v>
      </c>
      <c r="N2408" s="11">
        <v>0</v>
      </c>
      <c r="O2408" s="11">
        <v>0</v>
      </c>
      <c r="P2408" s="11">
        <v>0</v>
      </c>
      <c r="Q2408" s="11">
        <v>0</v>
      </c>
      <c r="R2408" s="11">
        <v>0</v>
      </c>
      <c r="S2408" s="11">
        <v>0</v>
      </c>
      <c r="T2408" s="6">
        <f t="shared" si="60"/>
        <v>0</v>
      </c>
    </row>
    <row r="2409" spans="2:20" hidden="1" x14ac:dyDescent="0.2">
      <c r="B2409" t="s">
        <v>2338</v>
      </c>
      <c r="C2409" t="s">
        <v>9</v>
      </c>
      <c r="D2409" t="s">
        <v>4</v>
      </c>
      <c r="E2409" t="s">
        <v>2339</v>
      </c>
      <c r="F2409" t="s">
        <v>4878</v>
      </c>
      <c r="G2409" s="11">
        <v>0</v>
      </c>
      <c r="H2409" s="11">
        <v>0</v>
      </c>
      <c r="I2409" s="11">
        <v>0</v>
      </c>
      <c r="J2409" s="11">
        <v>0</v>
      </c>
      <c r="K2409" s="11">
        <v>0</v>
      </c>
      <c r="L2409" s="11">
        <v>0</v>
      </c>
      <c r="M2409" s="11">
        <v>0</v>
      </c>
      <c r="N2409" s="11">
        <v>0</v>
      </c>
      <c r="O2409" s="11">
        <v>0</v>
      </c>
      <c r="P2409" s="11">
        <v>0</v>
      </c>
      <c r="Q2409" s="11">
        <v>0</v>
      </c>
      <c r="R2409" s="11">
        <v>0</v>
      </c>
      <c r="S2409" s="11">
        <v>0</v>
      </c>
      <c r="T2409" s="6">
        <f t="shared" si="60"/>
        <v>0</v>
      </c>
    </row>
    <row r="2410" spans="2:20" hidden="1" x14ac:dyDescent="0.2">
      <c r="B2410" t="s">
        <v>2338</v>
      </c>
      <c r="C2410" t="s">
        <v>9</v>
      </c>
      <c r="D2410" t="s">
        <v>1555</v>
      </c>
      <c r="E2410" t="s">
        <v>2339</v>
      </c>
      <c r="F2410" t="s">
        <v>4879</v>
      </c>
      <c r="G2410" s="11">
        <v>0</v>
      </c>
      <c r="H2410" s="11">
        <v>0</v>
      </c>
      <c r="I2410" s="11">
        <v>0</v>
      </c>
      <c r="J2410" s="11">
        <v>0</v>
      </c>
      <c r="K2410" s="11">
        <v>0</v>
      </c>
      <c r="L2410" s="11">
        <v>0</v>
      </c>
      <c r="M2410" s="11">
        <v>0</v>
      </c>
      <c r="N2410" s="11">
        <v>0</v>
      </c>
      <c r="O2410" s="11">
        <v>0</v>
      </c>
      <c r="P2410" s="11">
        <v>0</v>
      </c>
      <c r="Q2410" s="11">
        <v>0</v>
      </c>
      <c r="R2410" s="11">
        <v>0</v>
      </c>
      <c r="S2410" s="11">
        <v>0</v>
      </c>
      <c r="T2410" s="6">
        <f t="shared" si="60"/>
        <v>0</v>
      </c>
    </row>
    <row r="2411" spans="2:20" hidden="1" x14ac:dyDescent="0.2">
      <c r="B2411" t="s">
        <v>2340</v>
      </c>
      <c r="C2411" t="s">
        <v>2</v>
      </c>
      <c r="D2411" t="s">
        <v>3</v>
      </c>
      <c r="E2411" t="s">
        <v>2341</v>
      </c>
      <c r="F2411" t="s">
        <v>4880</v>
      </c>
      <c r="G2411" s="11">
        <v>0</v>
      </c>
      <c r="H2411" s="11">
        <v>0</v>
      </c>
      <c r="I2411" s="11">
        <v>0</v>
      </c>
      <c r="J2411" s="11">
        <v>0</v>
      </c>
      <c r="K2411" s="11">
        <v>0</v>
      </c>
      <c r="L2411" s="11">
        <v>0</v>
      </c>
      <c r="M2411" s="11">
        <v>0</v>
      </c>
      <c r="N2411" s="11">
        <v>0</v>
      </c>
      <c r="O2411" s="11">
        <v>0</v>
      </c>
      <c r="P2411" s="11">
        <v>0</v>
      </c>
      <c r="Q2411" s="11">
        <v>0</v>
      </c>
      <c r="R2411" s="11">
        <v>0</v>
      </c>
      <c r="S2411" s="11">
        <v>0</v>
      </c>
      <c r="T2411" s="6">
        <f t="shared" si="60"/>
        <v>0</v>
      </c>
    </row>
    <row r="2412" spans="2:20" hidden="1" x14ac:dyDescent="0.2">
      <c r="B2412" t="s">
        <v>2340</v>
      </c>
      <c r="C2412" t="s">
        <v>2</v>
      </c>
      <c r="D2412" t="s">
        <v>4</v>
      </c>
      <c r="E2412" t="s">
        <v>2341</v>
      </c>
      <c r="F2412" t="s">
        <v>4881</v>
      </c>
      <c r="G2412" s="11">
        <v>12899.34</v>
      </c>
      <c r="H2412" s="11">
        <v>407.44</v>
      </c>
      <c r="I2412" s="11">
        <v>8551.380000000001</v>
      </c>
      <c r="J2412" s="11">
        <v>5901.76</v>
      </c>
      <c r="K2412" s="11">
        <v>16306.75</v>
      </c>
      <c r="L2412" s="11">
        <v>12022.33</v>
      </c>
      <c r="M2412" s="11">
        <v>12022.33</v>
      </c>
      <c r="N2412" s="11">
        <v>12022.33</v>
      </c>
      <c r="O2412" s="11">
        <v>12022.33</v>
      </c>
      <c r="P2412" s="11">
        <v>12022.33</v>
      </c>
      <c r="Q2412" s="11">
        <v>12022.33</v>
      </c>
      <c r="R2412" s="11">
        <v>12022.33</v>
      </c>
      <c r="S2412" s="11">
        <v>12022.33</v>
      </c>
      <c r="T2412" s="6">
        <f t="shared" si="60"/>
        <v>10648.706250000001</v>
      </c>
    </row>
    <row r="2413" spans="2:20" hidden="1" x14ac:dyDescent="0.2">
      <c r="B2413" t="s">
        <v>2340</v>
      </c>
      <c r="C2413" t="s">
        <v>2</v>
      </c>
      <c r="D2413" t="s">
        <v>5</v>
      </c>
      <c r="E2413" t="s">
        <v>2341</v>
      </c>
      <c r="F2413" t="s">
        <v>4882</v>
      </c>
      <c r="G2413" s="11">
        <v>0</v>
      </c>
      <c r="H2413" s="11">
        <v>0</v>
      </c>
      <c r="I2413" s="11">
        <v>0</v>
      </c>
      <c r="J2413" s="11">
        <v>0</v>
      </c>
      <c r="K2413" s="11">
        <v>0</v>
      </c>
      <c r="L2413" s="11">
        <v>0</v>
      </c>
      <c r="M2413" s="11">
        <v>0</v>
      </c>
      <c r="N2413" s="11">
        <v>0</v>
      </c>
      <c r="O2413" s="11">
        <v>0</v>
      </c>
      <c r="P2413" s="11">
        <v>0</v>
      </c>
      <c r="Q2413" s="11">
        <v>0</v>
      </c>
      <c r="R2413" s="11">
        <v>0</v>
      </c>
      <c r="S2413" s="11">
        <v>0</v>
      </c>
      <c r="T2413" s="6">
        <f t="shared" si="60"/>
        <v>0</v>
      </c>
    </row>
    <row r="2414" spans="2:20" hidden="1" x14ac:dyDescent="0.2">
      <c r="B2414" t="s">
        <v>2340</v>
      </c>
      <c r="C2414" t="s">
        <v>2</v>
      </c>
      <c r="D2414" t="s">
        <v>1555</v>
      </c>
      <c r="E2414" t="s">
        <v>2341</v>
      </c>
      <c r="F2414" t="s">
        <v>4883</v>
      </c>
      <c r="G2414" s="11">
        <v>-12899.34</v>
      </c>
      <c r="H2414" s="11">
        <v>-407.44</v>
      </c>
      <c r="I2414" s="11">
        <v>-8551.380000000001</v>
      </c>
      <c r="J2414" s="11">
        <v>-5901.76</v>
      </c>
      <c r="K2414" s="11">
        <v>-16306.75</v>
      </c>
      <c r="L2414" s="11">
        <v>-12022.33</v>
      </c>
      <c r="M2414" s="11">
        <v>-12022.33</v>
      </c>
      <c r="N2414" s="11">
        <v>-12022.33</v>
      </c>
      <c r="O2414" s="11">
        <v>-12022.33</v>
      </c>
      <c r="P2414" s="11">
        <v>-12022.33</v>
      </c>
      <c r="Q2414" s="11">
        <v>-12022.33</v>
      </c>
      <c r="R2414" s="11">
        <v>-12022.33</v>
      </c>
      <c r="S2414" s="11">
        <v>-12022.33</v>
      </c>
      <c r="T2414" s="6">
        <f t="shared" si="60"/>
        <v>-10648.706250000001</v>
      </c>
    </row>
    <row r="2415" spans="2:20" hidden="1" x14ac:dyDescent="0.2">
      <c r="B2415" t="s">
        <v>2340</v>
      </c>
      <c r="C2415" t="s">
        <v>1556</v>
      </c>
      <c r="D2415" t="s">
        <v>4</v>
      </c>
      <c r="E2415" t="s">
        <v>2341</v>
      </c>
      <c r="F2415" t="s">
        <v>4884</v>
      </c>
      <c r="G2415" s="11">
        <v>0</v>
      </c>
      <c r="H2415" s="11">
        <v>0</v>
      </c>
      <c r="I2415" s="11">
        <v>0</v>
      </c>
      <c r="J2415" s="11">
        <v>0</v>
      </c>
      <c r="K2415" s="11">
        <v>0</v>
      </c>
      <c r="L2415" s="11">
        <v>0</v>
      </c>
      <c r="M2415" s="11">
        <v>0</v>
      </c>
      <c r="N2415" s="11">
        <v>0</v>
      </c>
      <c r="O2415" s="11">
        <v>0</v>
      </c>
      <c r="P2415" s="11">
        <v>0</v>
      </c>
      <c r="Q2415" s="11">
        <v>0</v>
      </c>
      <c r="R2415" s="11">
        <v>0</v>
      </c>
      <c r="S2415" s="11">
        <v>0</v>
      </c>
      <c r="T2415" s="6">
        <f t="shared" si="60"/>
        <v>0</v>
      </c>
    </row>
    <row r="2416" spans="2:20" hidden="1" x14ac:dyDescent="0.2">
      <c r="B2416" t="s">
        <v>2340</v>
      </c>
      <c r="C2416" t="s">
        <v>1557</v>
      </c>
      <c r="D2416" t="s">
        <v>4</v>
      </c>
      <c r="E2416" t="s">
        <v>2341</v>
      </c>
      <c r="F2416" t="s">
        <v>4885</v>
      </c>
      <c r="G2416" s="11">
        <v>7947.93</v>
      </c>
      <c r="H2416" s="11">
        <v>250.87</v>
      </c>
      <c r="I2416" s="11">
        <v>5265.26</v>
      </c>
      <c r="J2416" s="11">
        <v>3633.84</v>
      </c>
      <c r="K2416" s="11">
        <v>10040.4</v>
      </c>
      <c r="L2416" s="11">
        <v>7402.4000000000005</v>
      </c>
      <c r="M2416" s="11">
        <v>7402.4000000000005</v>
      </c>
      <c r="N2416" s="11">
        <v>7402.4000000000005</v>
      </c>
      <c r="O2416" s="11">
        <v>7402.4000000000005</v>
      </c>
      <c r="P2416" s="11">
        <v>7402.4000000000005</v>
      </c>
      <c r="Q2416" s="11">
        <v>7402.4000000000005</v>
      </c>
      <c r="R2416" s="11">
        <v>7402.4000000000005</v>
      </c>
      <c r="S2416" s="11">
        <v>7402.4000000000005</v>
      </c>
      <c r="T2416" s="6">
        <f t="shared" si="60"/>
        <v>6556.8612500000017</v>
      </c>
    </row>
    <row r="2417" spans="2:20" hidden="1" x14ac:dyDescent="0.2">
      <c r="B2417" t="s">
        <v>2340</v>
      </c>
      <c r="C2417" t="s">
        <v>1557</v>
      </c>
      <c r="D2417" t="s">
        <v>5</v>
      </c>
      <c r="E2417" t="s">
        <v>2341</v>
      </c>
      <c r="F2417" t="s">
        <v>4886</v>
      </c>
      <c r="G2417" s="11">
        <v>0</v>
      </c>
      <c r="H2417" s="11">
        <v>0</v>
      </c>
      <c r="I2417" s="11">
        <v>0</v>
      </c>
      <c r="J2417" s="11">
        <v>0</v>
      </c>
      <c r="K2417" s="11">
        <v>0</v>
      </c>
      <c r="L2417" s="11">
        <v>0</v>
      </c>
      <c r="M2417" s="11">
        <v>0</v>
      </c>
      <c r="N2417" s="11">
        <v>0</v>
      </c>
      <c r="O2417" s="11">
        <v>0</v>
      </c>
      <c r="P2417" s="11">
        <v>0</v>
      </c>
      <c r="Q2417" s="11">
        <v>0</v>
      </c>
      <c r="R2417" s="11">
        <v>0</v>
      </c>
      <c r="S2417" s="11">
        <v>0</v>
      </c>
      <c r="T2417" s="6">
        <f t="shared" si="60"/>
        <v>0</v>
      </c>
    </row>
    <row r="2418" spans="2:20" hidden="1" x14ac:dyDescent="0.2">
      <c r="B2418" t="s">
        <v>2340</v>
      </c>
      <c r="C2418" t="s">
        <v>1557</v>
      </c>
      <c r="D2418" t="s">
        <v>6</v>
      </c>
      <c r="E2418" t="s">
        <v>2341</v>
      </c>
      <c r="F2418" t="s">
        <v>4887</v>
      </c>
      <c r="G2418" s="11">
        <v>0</v>
      </c>
      <c r="H2418" s="11">
        <v>0</v>
      </c>
      <c r="I2418" s="11">
        <v>0</v>
      </c>
      <c r="J2418" s="11">
        <v>0</v>
      </c>
      <c r="K2418" s="11">
        <v>0</v>
      </c>
      <c r="L2418" s="11">
        <v>0</v>
      </c>
      <c r="M2418" s="11">
        <v>0</v>
      </c>
      <c r="N2418" s="11">
        <v>0</v>
      </c>
      <c r="O2418" s="11">
        <v>0</v>
      </c>
      <c r="P2418" s="11">
        <v>0</v>
      </c>
      <c r="Q2418" s="11">
        <v>0</v>
      </c>
      <c r="R2418" s="11">
        <v>0</v>
      </c>
      <c r="S2418" s="11">
        <v>0</v>
      </c>
      <c r="T2418" s="6">
        <f t="shared" si="60"/>
        <v>0</v>
      </c>
    </row>
    <row r="2419" spans="2:20" hidden="1" x14ac:dyDescent="0.2">
      <c r="B2419" t="s">
        <v>2340</v>
      </c>
      <c r="C2419" t="s">
        <v>7</v>
      </c>
      <c r="D2419" t="s">
        <v>4</v>
      </c>
      <c r="E2419" t="s">
        <v>2341</v>
      </c>
      <c r="F2419" t="s">
        <v>4888</v>
      </c>
      <c r="G2419" s="11">
        <v>0</v>
      </c>
      <c r="H2419" s="11">
        <v>0</v>
      </c>
      <c r="I2419" s="11">
        <v>0</v>
      </c>
      <c r="J2419" s="11">
        <v>0</v>
      </c>
      <c r="K2419" s="11">
        <v>0</v>
      </c>
      <c r="L2419" s="11">
        <v>0</v>
      </c>
      <c r="M2419" s="11">
        <v>0</v>
      </c>
      <c r="N2419" s="11">
        <v>0</v>
      </c>
      <c r="O2419" s="11">
        <v>0</v>
      </c>
      <c r="P2419" s="11">
        <v>0</v>
      </c>
      <c r="Q2419" s="11">
        <v>0</v>
      </c>
      <c r="R2419" s="11">
        <v>0</v>
      </c>
      <c r="S2419" s="11">
        <v>0</v>
      </c>
      <c r="T2419" s="6">
        <f t="shared" si="60"/>
        <v>0</v>
      </c>
    </row>
    <row r="2420" spans="2:20" hidden="1" x14ac:dyDescent="0.2">
      <c r="B2420" t="s">
        <v>2340</v>
      </c>
      <c r="C2420" t="s">
        <v>1558</v>
      </c>
      <c r="D2420" t="s">
        <v>4</v>
      </c>
      <c r="E2420" t="s">
        <v>2341</v>
      </c>
      <c r="F2420" t="s">
        <v>4889</v>
      </c>
      <c r="G2420" s="11">
        <v>0</v>
      </c>
      <c r="H2420" s="11">
        <v>0</v>
      </c>
      <c r="I2420" s="11">
        <v>0</v>
      </c>
      <c r="J2420" s="11">
        <v>0</v>
      </c>
      <c r="K2420" s="11">
        <v>0</v>
      </c>
      <c r="L2420" s="11">
        <v>0</v>
      </c>
      <c r="M2420" s="11">
        <v>0</v>
      </c>
      <c r="N2420" s="11">
        <v>0</v>
      </c>
      <c r="O2420" s="11">
        <v>0</v>
      </c>
      <c r="P2420" s="11">
        <v>0</v>
      </c>
      <c r="Q2420" s="11">
        <v>0</v>
      </c>
      <c r="R2420" s="11">
        <v>0</v>
      </c>
      <c r="S2420" s="11">
        <v>0</v>
      </c>
      <c r="T2420" s="6">
        <f t="shared" ref="T2420:T2483" si="61">(G2420+S2420+SUM(H2420:R2420)*2)/24</f>
        <v>0</v>
      </c>
    </row>
    <row r="2421" spans="2:20" hidden="1" x14ac:dyDescent="0.2">
      <c r="B2421" t="s">
        <v>2340</v>
      </c>
      <c r="C2421" t="s">
        <v>1558</v>
      </c>
      <c r="D2421" t="s">
        <v>10</v>
      </c>
      <c r="E2421" t="s">
        <v>2341</v>
      </c>
      <c r="F2421" t="s">
        <v>4890</v>
      </c>
      <c r="G2421" s="11">
        <v>0</v>
      </c>
      <c r="H2421" s="11">
        <v>0</v>
      </c>
      <c r="I2421" s="11">
        <v>0</v>
      </c>
      <c r="J2421" s="11">
        <v>0</v>
      </c>
      <c r="K2421" s="11">
        <v>0</v>
      </c>
      <c r="L2421" s="11">
        <v>0</v>
      </c>
      <c r="M2421" s="11">
        <v>0</v>
      </c>
      <c r="N2421" s="11">
        <v>0</v>
      </c>
      <c r="O2421" s="11">
        <v>0</v>
      </c>
      <c r="P2421" s="11">
        <v>0</v>
      </c>
      <c r="Q2421" s="11">
        <v>0</v>
      </c>
      <c r="R2421" s="11">
        <v>0</v>
      </c>
      <c r="S2421" s="11">
        <v>0</v>
      </c>
      <c r="T2421" s="6">
        <f t="shared" si="61"/>
        <v>0</v>
      </c>
    </row>
    <row r="2422" spans="2:20" hidden="1" x14ac:dyDescent="0.2">
      <c r="B2422" t="s">
        <v>2340</v>
      </c>
      <c r="C2422" t="s">
        <v>1559</v>
      </c>
      <c r="D2422" t="s">
        <v>4</v>
      </c>
      <c r="E2422" t="s">
        <v>2341</v>
      </c>
      <c r="F2422" t="s">
        <v>4891</v>
      </c>
      <c r="G2422" s="11">
        <v>4951.41</v>
      </c>
      <c r="H2422" s="11">
        <v>156.57</v>
      </c>
      <c r="I2422" s="11">
        <v>3286.12</v>
      </c>
      <c r="J2422" s="11">
        <v>2267.92</v>
      </c>
      <c r="K2422" s="11">
        <v>6266.35</v>
      </c>
      <c r="L2422" s="11">
        <v>4619.93</v>
      </c>
      <c r="M2422" s="11">
        <v>4619.93</v>
      </c>
      <c r="N2422" s="11">
        <v>4619.93</v>
      </c>
      <c r="O2422" s="11">
        <v>4619.93</v>
      </c>
      <c r="P2422" s="11">
        <v>4619.93</v>
      </c>
      <c r="Q2422" s="11">
        <v>4619.93</v>
      </c>
      <c r="R2422" s="11">
        <v>4619.93</v>
      </c>
      <c r="S2422" s="11">
        <v>4619.93</v>
      </c>
      <c r="T2422" s="6">
        <f t="shared" si="61"/>
        <v>4091.8449999999998</v>
      </c>
    </row>
    <row r="2423" spans="2:20" hidden="1" x14ac:dyDescent="0.2">
      <c r="B2423" t="s">
        <v>2340</v>
      </c>
      <c r="C2423" t="s">
        <v>1559</v>
      </c>
      <c r="D2423" t="s">
        <v>5</v>
      </c>
      <c r="E2423" t="s">
        <v>2341</v>
      </c>
      <c r="F2423" t="s">
        <v>4892</v>
      </c>
      <c r="G2423" s="11">
        <v>0</v>
      </c>
      <c r="H2423" s="11">
        <v>0</v>
      </c>
      <c r="I2423" s="11">
        <v>0</v>
      </c>
      <c r="J2423" s="11">
        <v>0</v>
      </c>
      <c r="K2423" s="11">
        <v>0</v>
      </c>
      <c r="L2423" s="11">
        <v>0</v>
      </c>
      <c r="M2423" s="11">
        <v>0</v>
      </c>
      <c r="N2423" s="11">
        <v>0</v>
      </c>
      <c r="O2423" s="11">
        <v>0</v>
      </c>
      <c r="P2423" s="11">
        <v>0</v>
      </c>
      <c r="Q2423" s="11">
        <v>0</v>
      </c>
      <c r="R2423" s="11">
        <v>0</v>
      </c>
      <c r="S2423" s="11">
        <v>0</v>
      </c>
      <c r="T2423" s="6">
        <f t="shared" si="61"/>
        <v>0</v>
      </c>
    </row>
    <row r="2424" spans="2:20" hidden="1" x14ac:dyDescent="0.2">
      <c r="B2424" t="s">
        <v>2340</v>
      </c>
      <c r="C2424" t="s">
        <v>1559</v>
      </c>
      <c r="D2424" t="s">
        <v>6</v>
      </c>
      <c r="E2424" t="s">
        <v>2341</v>
      </c>
      <c r="F2424" t="s">
        <v>4893</v>
      </c>
      <c r="G2424" s="11">
        <v>0</v>
      </c>
      <c r="H2424" s="11">
        <v>0</v>
      </c>
      <c r="I2424" s="11">
        <v>0</v>
      </c>
      <c r="J2424" s="11">
        <v>0</v>
      </c>
      <c r="K2424" s="11">
        <v>0</v>
      </c>
      <c r="L2424" s="11">
        <v>0</v>
      </c>
      <c r="M2424" s="11">
        <v>0</v>
      </c>
      <c r="N2424" s="11">
        <v>0</v>
      </c>
      <c r="O2424" s="11">
        <v>0</v>
      </c>
      <c r="P2424" s="11">
        <v>0</v>
      </c>
      <c r="Q2424" s="11">
        <v>0</v>
      </c>
      <c r="R2424" s="11">
        <v>0</v>
      </c>
      <c r="S2424" s="11">
        <v>0</v>
      </c>
      <c r="T2424" s="6">
        <f t="shared" si="61"/>
        <v>0</v>
      </c>
    </row>
    <row r="2425" spans="2:20" hidden="1" x14ac:dyDescent="0.2">
      <c r="B2425" t="s">
        <v>2340</v>
      </c>
      <c r="C2425" t="s">
        <v>1560</v>
      </c>
      <c r="D2425" t="s">
        <v>4</v>
      </c>
      <c r="E2425" t="s">
        <v>2341</v>
      </c>
      <c r="F2425" t="s">
        <v>4894</v>
      </c>
      <c r="G2425" s="11">
        <v>0</v>
      </c>
      <c r="H2425" s="11">
        <v>0</v>
      </c>
      <c r="I2425" s="11">
        <v>0</v>
      </c>
      <c r="J2425" s="11">
        <v>0</v>
      </c>
      <c r="K2425" s="11">
        <v>0</v>
      </c>
      <c r="L2425" s="11">
        <v>0</v>
      </c>
      <c r="M2425" s="11">
        <v>0</v>
      </c>
      <c r="N2425" s="11">
        <v>0</v>
      </c>
      <c r="O2425" s="11">
        <v>0</v>
      </c>
      <c r="P2425" s="11">
        <v>0</v>
      </c>
      <c r="Q2425" s="11">
        <v>0</v>
      </c>
      <c r="R2425" s="11">
        <v>0</v>
      </c>
      <c r="S2425" s="11">
        <v>0</v>
      </c>
      <c r="T2425" s="6">
        <f t="shared" si="61"/>
        <v>0</v>
      </c>
    </row>
    <row r="2426" spans="2:20" hidden="1" x14ac:dyDescent="0.2">
      <c r="B2426" t="s">
        <v>2340</v>
      </c>
      <c r="C2426" t="s">
        <v>1560</v>
      </c>
      <c r="D2426" t="s">
        <v>10</v>
      </c>
      <c r="E2426" t="s">
        <v>2341</v>
      </c>
      <c r="F2426" t="s">
        <v>4895</v>
      </c>
      <c r="G2426" s="11">
        <v>0</v>
      </c>
      <c r="H2426" s="11">
        <v>0</v>
      </c>
      <c r="I2426" s="11">
        <v>0</v>
      </c>
      <c r="J2426" s="11">
        <v>0</v>
      </c>
      <c r="K2426" s="11">
        <v>0</v>
      </c>
      <c r="L2426" s="11">
        <v>0</v>
      </c>
      <c r="M2426" s="11">
        <v>0</v>
      </c>
      <c r="N2426" s="11">
        <v>0</v>
      </c>
      <c r="O2426" s="11">
        <v>0</v>
      </c>
      <c r="P2426" s="11">
        <v>0</v>
      </c>
      <c r="Q2426" s="11">
        <v>0</v>
      </c>
      <c r="R2426" s="11">
        <v>0</v>
      </c>
      <c r="S2426" s="11">
        <v>0</v>
      </c>
      <c r="T2426" s="6">
        <f t="shared" si="61"/>
        <v>0</v>
      </c>
    </row>
    <row r="2427" spans="2:20" hidden="1" x14ac:dyDescent="0.2">
      <c r="B2427" t="s">
        <v>2340</v>
      </c>
      <c r="C2427" t="s">
        <v>9</v>
      </c>
      <c r="D2427" t="s">
        <v>3</v>
      </c>
      <c r="E2427" t="s">
        <v>2341</v>
      </c>
      <c r="F2427" t="s">
        <v>4896</v>
      </c>
      <c r="G2427" s="11">
        <v>0</v>
      </c>
      <c r="H2427" s="11">
        <v>0</v>
      </c>
      <c r="I2427" s="11">
        <v>0</v>
      </c>
      <c r="J2427" s="11">
        <v>0</v>
      </c>
      <c r="K2427" s="11">
        <v>0</v>
      </c>
      <c r="L2427" s="11">
        <v>0</v>
      </c>
      <c r="M2427" s="11">
        <v>0</v>
      </c>
      <c r="N2427" s="11">
        <v>0</v>
      </c>
      <c r="O2427" s="11">
        <v>0</v>
      </c>
      <c r="P2427" s="11">
        <v>0</v>
      </c>
      <c r="Q2427" s="11">
        <v>0</v>
      </c>
      <c r="R2427" s="11">
        <v>0</v>
      </c>
      <c r="S2427" s="11">
        <v>0</v>
      </c>
      <c r="T2427" s="6">
        <f t="shared" si="61"/>
        <v>0</v>
      </c>
    </row>
    <row r="2428" spans="2:20" hidden="1" x14ac:dyDescent="0.2">
      <c r="B2428" t="s">
        <v>2340</v>
      </c>
      <c r="C2428" t="s">
        <v>9</v>
      </c>
      <c r="D2428" t="s">
        <v>4</v>
      </c>
      <c r="E2428" t="s">
        <v>2341</v>
      </c>
      <c r="F2428" t="s">
        <v>4897</v>
      </c>
      <c r="G2428" s="11">
        <v>0</v>
      </c>
      <c r="H2428" s="11">
        <v>0</v>
      </c>
      <c r="I2428" s="11">
        <v>0</v>
      </c>
      <c r="J2428" s="11">
        <v>0</v>
      </c>
      <c r="K2428" s="11">
        <v>0</v>
      </c>
      <c r="L2428" s="11">
        <v>0</v>
      </c>
      <c r="M2428" s="11">
        <v>0</v>
      </c>
      <c r="N2428" s="11">
        <v>0</v>
      </c>
      <c r="O2428" s="11">
        <v>0</v>
      </c>
      <c r="P2428" s="11">
        <v>0</v>
      </c>
      <c r="Q2428" s="11">
        <v>0</v>
      </c>
      <c r="R2428" s="11">
        <v>0</v>
      </c>
      <c r="S2428" s="11">
        <v>0</v>
      </c>
      <c r="T2428" s="6">
        <f t="shared" si="61"/>
        <v>0</v>
      </c>
    </row>
    <row r="2429" spans="2:20" hidden="1" x14ac:dyDescent="0.2">
      <c r="B2429" t="s">
        <v>2340</v>
      </c>
      <c r="C2429" t="s">
        <v>9</v>
      </c>
      <c r="D2429" t="s">
        <v>12</v>
      </c>
      <c r="E2429" t="s">
        <v>2341</v>
      </c>
      <c r="F2429" t="s">
        <v>4898</v>
      </c>
      <c r="G2429" s="11">
        <v>4586.5600000000004</v>
      </c>
      <c r="H2429" s="11">
        <v>0</v>
      </c>
      <c r="I2429" s="11">
        <v>0</v>
      </c>
      <c r="J2429" s="11">
        <v>177.4</v>
      </c>
      <c r="K2429" s="11">
        <v>177.4</v>
      </c>
      <c r="L2429" s="11">
        <v>177.4</v>
      </c>
      <c r="M2429" s="11">
        <v>177.4</v>
      </c>
      <c r="N2429" s="11">
        <v>177.4</v>
      </c>
      <c r="O2429" s="11">
        <v>177.4</v>
      </c>
      <c r="P2429" s="11">
        <v>177.4</v>
      </c>
      <c r="Q2429" s="11">
        <v>177.4</v>
      </c>
      <c r="R2429" s="11">
        <v>177.4</v>
      </c>
      <c r="S2429" s="11">
        <v>177.4</v>
      </c>
      <c r="T2429" s="6">
        <f t="shared" si="61"/>
        <v>331.54833333333335</v>
      </c>
    </row>
    <row r="2430" spans="2:20" hidden="1" x14ac:dyDescent="0.2">
      <c r="B2430" t="s">
        <v>2340</v>
      </c>
      <c r="C2430" t="s">
        <v>9</v>
      </c>
      <c r="D2430" t="s">
        <v>1555</v>
      </c>
      <c r="E2430" t="s">
        <v>2341</v>
      </c>
      <c r="F2430" t="s">
        <v>4899</v>
      </c>
      <c r="G2430" s="11">
        <v>0</v>
      </c>
      <c r="H2430" s="11">
        <v>0</v>
      </c>
      <c r="I2430" s="11">
        <v>0</v>
      </c>
      <c r="J2430" s="11">
        <v>0</v>
      </c>
      <c r="K2430" s="11">
        <v>0</v>
      </c>
      <c r="L2430" s="11">
        <v>0</v>
      </c>
      <c r="M2430" s="11">
        <v>0</v>
      </c>
      <c r="N2430" s="11">
        <v>0</v>
      </c>
      <c r="O2430" s="11">
        <v>0</v>
      </c>
      <c r="P2430" s="11">
        <v>0</v>
      </c>
      <c r="Q2430" s="11">
        <v>0</v>
      </c>
      <c r="R2430" s="11">
        <v>0</v>
      </c>
      <c r="S2430" s="11">
        <v>0</v>
      </c>
      <c r="T2430" s="6">
        <f t="shared" si="61"/>
        <v>0</v>
      </c>
    </row>
    <row r="2431" spans="2:20" hidden="1" x14ac:dyDescent="0.2">
      <c r="B2431" t="s">
        <v>2340</v>
      </c>
      <c r="C2431" t="s">
        <v>9</v>
      </c>
      <c r="D2431" t="s">
        <v>6</v>
      </c>
      <c r="E2431" t="s">
        <v>2341</v>
      </c>
      <c r="F2431" t="s">
        <v>4900</v>
      </c>
      <c r="G2431" s="11">
        <v>0</v>
      </c>
      <c r="H2431" s="11">
        <v>0</v>
      </c>
      <c r="I2431" s="11">
        <v>0</v>
      </c>
      <c r="J2431" s="11">
        <v>0</v>
      </c>
      <c r="K2431" s="11">
        <v>0</v>
      </c>
      <c r="L2431" s="11">
        <v>0</v>
      </c>
      <c r="M2431" s="11">
        <v>0</v>
      </c>
      <c r="N2431" s="11">
        <v>0</v>
      </c>
      <c r="O2431" s="11">
        <v>0</v>
      </c>
      <c r="P2431" s="11">
        <v>0</v>
      </c>
      <c r="Q2431" s="11">
        <v>0</v>
      </c>
      <c r="R2431" s="11">
        <v>0</v>
      </c>
      <c r="S2431" s="11">
        <v>0</v>
      </c>
      <c r="T2431" s="6">
        <f t="shared" si="61"/>
        <v>0</v>
      </c>
    </row>
    <row r="2432" spans="2:20" hidden="1" x14ac:dyDescent="0.2">
      <c r="B2432" t="s">
        <v>2342</v>
      </c>
      <c r="C2432" t="s">
        <v>2</v>
      </c>
      <c r="D2432" t="s">
        <v>3</v>
      </c>
      <c r="E2432" t="s">
        <v>2343</v>
      </c>
      <c r="F2432" t="s">
        <v>4901</v>
      </c>
      <c r="G2432" s="11">
        <v>0</v>
      </c>
      <c r="H2432" s="11">
        <v>0</v>
      </c>
      <c r="I2432" s="11">
        <v>0</v>
      </c>
      <c r="J2432" s="11">
        <v>0</v>
      </c>
      <c r="K2432" s="11">
        <v>0</v>
      </c>
      <c r="L2432" s="11">
        <v>0</v>
      </c>
      <c r="M2432" s="11">
        <v>0</v>
      </c>
      <c r="N2432" s="11">
        <v>0</v>
      </c>
      <c r="O2432" s="11">
        <v>0</v>
      </c>
      <c r="P2432" s="11">
        <v>0</v>
      </c>
      <c r="Q2432" s="11">
        <v>0</v>
      </c>
      <c r="R2432" s="11">
        <v>0</v>
      </c>
      <c r="S2432" s="11">
        <v>0</v>
      </c>
      <c r="T2432" s="6">
        <f t="shared" si="61"/>
        <v>0</v>
      </c>
    </row>
    <row r="2433" spans="2:20" hidden="1" x14ac:dyDescent="0.2">
      <c r="B2433" t="s">
        <v>2342</v>
      </c>
      <c r="C2433" t="s">
        <v>2</v>
      </c>
      <c r="D2433" t="s">
        <v>4</v>
      </c>
      <c r="E2433" t="s">
        <v>2343</v>
      </c>
      <c r="F2433" t="s">
        <v>4902</v>
      </c>
      <c r="G2433" s="11">
        <v>0</v>
      </c>
      <c r="H2433" s="11">
        <v>0</v>
      </c>
      <c r="I2433" s="11">
        <v>0</v>
      </c>
      <c r="J2433" s="11">
        <v>0</v>
      </c>
      <c r="K2433" s="11">
        <v>0</v>
      </c>
      <c r="L2433" s="11">
        <v>0</v>
      </c>
      <c r="M2433" s="11">
        <v>0</v>
      </c>
      <c r="N2433" s="11">
        <v>0</v>
      </c>
      <c r="O2433" s="11">
        <v>0</v>
      </c>
      <c r="P2433" s="11">
        <v>0</v>
      </c>
      <c r="Q2433" s="11">
        <v>0</v>
      </c>
      <c r="R2433" s="11">
        <v>0</v>
      </c>
      <c r="S2433" s="11">
        <v>0</v>
      </c>
      <c r="T2433" s="6">
        <f t="shared" si="61"/>
        <v>0</v>
      </c>
    </row>
    <row r="2434" spans="2:20" hidden="1" x14ac:dyDescent="0.2">
      <c r="B2434" t="s">
        <v>2342</v>
      </c>
      <c r="C2434" t="s">
        <v>2</v>
      </c>
      <c r="D2434" t="s">
        <v>1555</v>
      </c>
      <c r="E2434" t="s">
        <v>2343</v>
      </c>
      <c r="F2434" t="s">
        <v>4903</v>
      </c>
      <c r="G2434" s="11">
        <v>0</v>
      </c>
      <c r="H2434" s="11">
        <v>0</v>
      </c>
      <c r="I2434" s="11">
        <v>0</v>
      </c>
      <c r="J2434" s="11">
        <v>0</v>
      </c>
      <c r="K2434" s="11">
        <v>0</v>
      </c>
      <c r="L2434" s="11">
        <v>0</v>
      </c>
      <c r="M2434" s="11">
        <v>0</v>
      </c>
      <c r="N2434" s="11">
        <v>0</v>
      </c>
      <c r="O2434" s="11">
        <v>0</v>
      </c>
      <c r="P2434" s="11">
        <v>0</v>
      </c>
      <c r="Q2434" s="11">
        <v>0</v>
      </c>
      <c r="R2434" s="11">
        <v>0</v>
      </c>
      <c r="S2434" s="11">
        <v>0</v>
      </c>
      <c r="T2434" s="6">
        <f t="shared" si="61"/>
        <v>0</v>
      </c>
    </row>
    <row r="2435" spans="2:20" hidden="1" x14ac:dyDescent="0.2">
      <c r="B2435" t="s">
        <v>2342</v>
      </c>
      <c r="C2435" t="s">
        <v>2</v>
      </c>
      <c r="D2435" t="s">
        <v>6</v>
      </c>
      <c r="E2435" t="s">
        <v>2343</v>
      </c>
      <c r="F2435" t="s">
        <v>4904</v>
      </c>
      <c r="G2435" s="11">
        <v>0</v>
      </c>
      <c r="H2435" s="11">
        <v>0</v>
      </c>
      <c r="I2435" s="11">
        <v>0</v>
      </c>
      <c r="J2435" s="11">
        <v>0</v>
      </c>
      <c r="K2435" s="11">
        <v>0</v>
      </c>
      <c r="L2435" s="11">
        <v>0</v>
      </c>
      <c r="M2435" s="11">
        <v>0</v>
      </c>
      <c r="N2435" s="11">
        <v>0</v>
      </c>
      <c r="O2435" s="11">
        <v>0</v>
      </c>
      <c r="P2435" s="11">
        <v>0</v>
      </c>
      <c r="Q2435" s="11">
        <v>0</v>
      </c>
      <c r="R2435" s="11">
        <v>0</v>
      </c>
      <c r="S2435" s="11">
        <v>0</v>
      </c>
      <c r="T2435" s="6">
        <f t="shared" si="61"/>
        <v>0</v>
      </c>
    </row>
    <row r="2436" spans="2:20" hidden="1" x14ac:dyDescent="0.2">
      <c r="B2436" t="s">
        <v>2342</v>
      </c>
      <c r="C2436" t="s">
        <v>1556</v>
      </c>
      <c r="D2436" t="s">
        <v>4</v>
      </c>
      <c r="E2436" t="s">
        <v>2343</v>
      </c>
      <c r="F2436" t="s">
        <v>4905</v>
      </c>
      <c r="G2436" s="11">
        <v>0</v>
      </c>
      <c r="H2436" s="11">
        <v>0</v>
      </c>
      <c r="I2436" s="11">
        <v>0</v>
      </c>
      <c r="J2436" s="11">
        <v>0</v>
      </c>
      <c r="K2436" s="11">
        <v>0</v>
      </c>
      <c r="L2436" s="11">
        <v>0</v>
      </c>
      <c r="M2436" s="11">
        <v>0</v>
      </c>
      <c r="N2436" s="11">
        <v>0</v>
      </c>
      <c r="O2436" s="11">
        <v>0</v>
      </c>
      <c r="P2436" s="11">
        <v>0</v>
      </c>
      <c r="Q2436" s="11">
        <v>0</v>
      </c>
      <c r="R2436" s="11">
        <v>0</v>
      </c>
      <c r="S2436" s="11">
        <v>0</v>
      </c>
      <c r="T2436" s="6">
        <f t="shared" si="61"/>
        <v>0</v>
      </c>
    </row>
    <row r="2437" spans="2:20" hidden="1" x14ac:dyDescent="0.2">
      <c r="B2437" t="s">
        <v>2342</v>
      </c>
      <c r="C2437" t="s">
        <v>1557</v>
      </c>
      <c r="D2437" t="s">
        <v>4</v>
      </c>
      <c r="E2437" t="s">
        <v>2343</v>
      </c>
      <c r="F2437" t="s">
        <v>4906</v>
      </c>
      <c r="G2437" s="11">
        <v>0</v>
      </c>
      <c r="H2437" s="11">
        <v>0</v>
      </c>
      <c r="I2437" s="11">
        <v>0</v>
      </c>
      <c r="J2437" s="11">
        <v>0</v>
      </c>
      <c r="K2437" s="11">
        <v>0</v>
      </c>
      <c r="L2437" s="11">
        <v>0</v>
      </c>
      <c r="M2437" s="11">
        <v>0</v>
      </c>
      <c r="N2437" s="11">
        <v>0</v>
      </c>
      <c r="O2437" s="11">
        <v>0</v>
      </c>
      <c r="P2437" s="11">
        <v>0</v>
      </c>
      <c r="Q2437" s="11">
        <v>0</v>
      </c>
      <c r="R2437" s="11">
        <v>0</v>
      </c>
      <c r="S2437" s="11">
        <v>0</v>
      </c>
      <c r="T2437" s="6">
        <f t="shared" si="61"/>
        <v>0</v>
      </c>
    </row>
    <row r="2438" spans="2:20" hidden="1" x14ac:dyDescent="0.2">
      <c r="B2438" t="s">
        <v>2342</v>
      </c>
      <c r="C2438" t="s">
        <v>1557</v>
      </c>
      <c r="D2438" t="s">
        <v>5</v>
      </c>
      <c r="E2438" t="s">
        <v>2343</v>
      </c>
      <c r="F2438" t="s">
        <v>4907</v>
      </c>
      <c r="G2438" s="11">
        <v>0</v>
      </c>
      <c r="H2438" s="11">
        <v>0</v>
      </c>
      <c r="I2438" s="11">
        <v>0</v>
      </c>
      <c r="J2438" s="11">
        <v>0</v>
      </c>
      <c r="K2438" s="11">
        <v>0</v>
      </c>
      <c r="L2438" s="11">
        <v>0</v>
      </c>
      <c r="M2438" s="11">
        <v>0</v>
      </c>
      <c r="N2438" s="11">
        <v>0</v>
      </c>
      <c r="O2438" s="11">
        <v>0</v>
      </c>
      <c r="P2438" s="11">
        <v>0</v>
      </c>
      <c r="Q2438" s="11">
        <v>0</v>
      </c>
      <c r="R2438" s="11">
        <v>0</v>
      </c>
      <c r="S2438" s="11">
        <v>0</v>
      </c>
      <c r="T2438" s="6">
        <f t="shared" si="61"/>
        <v>0</v>
      </c>
    </row>
    <row r="2439" spans="2:20" hidden="1" x14ac:dyDescent="0.2">
      <c r="B2439" t="s">
        <v>2342</v>
      </c>
      <c r="C2439" t="s">
        <v>1557</v>
      </c>
      <c r="D2439" t="s">
        <v>6</v>
      </c>
      <c r="E2439" t="s">
        <v>2343</v>
      </c>
      <c r="F2439" t="s">
        <v>4908</v>
      </c>
      <c r="G2439" s="11">
        <v>0</v>
      </c>
      <c r="H2439" s="11">
        <v>0</v>
      </c>
      <c r="I2439" s="11">
        <v>0</v>
      </c>
      <c r="J2439" s="11">
        <v>0</v>
      </c>
      <c r="K2439" s="11">
        <v>0</v>
      </c>
      <c r="L2439" s="11">
        <v>0</v>
      </c>
      <c r="M2439" s="11">
        <v>0</v>
      </c>
      <c r="N2439" s="11">
        <v>0</v>
      </c>
      <c r="O2439" s="11">
        <v>0</v>
      </c>
      <c r="P2439" s="11">
        <v>0</v>
      </c>
      <c r="Q2439" s="11">
        <v>0</v>
      </c>
      <c r="R2439" s="11">
        <v>0</v>
      </c>
      <c r="S2439" s="11">
        <v>0</v>
      </c>
      <c r="T2439" s="6">
        <f t="shared" si="61"/>
        <v>0</v>
      </c>
    </row>
    <row r="2440" spans="2:20" hidden="1" x14ac:dyDescent="0.2">
      <c r="B2440" t="s">
        <v>2342</v>
      </c>
      <c r="C2440" t="s">
        <v>7</v>
      </c>
      <c r="D2440" t="s">
        <v>4</v>
      </c>
      <c r="E2440" t="s">
        <v>2343</v>
      </c>
      <c r="F2440" t="s">
        <v>4909</v>
      </c>
      <c r="G2440" s="11">
        <v>0</v>
      </c>
      <c r="H2440" s="11">
        <v>0</v>
      </c>
      <c r="I2440" s="11">
        <v>0</v>
      </c>
      <c r="J2440" s="11">
        <v>0</v>
      </c>
      <c r="K2440" s="11">
        <v>0</v>
      </c>
      <c r="L2440" s="11">
        <v>0</v>
      </c>
      <c r="M2440" s="11">
        <v>0</v>
      </c>
      <c r="N2440" s="11">
        <v>0</v>
      </c>
      <c r="O2440" s="11">
        <v>0</v>
      </c>
      <c r="P2440" s="11">
        <v>0</v>
      </c>
      <c r="Q2440" s="11">
        <v>0</v>
      </c>
      <c r="R2440" s="11">
        <v>0</v>
      </c>
      <c r="S2440" s="11">
        <v>0</v>
      </c>
      <c r="T2440" s="6">
        <f t="shared" si="61"/>
        <v>0</v>
      </c>
    </row>
    <row r="2441" spans="2:20" hidden="1" x14ac:dyDescent="0.2">
      <c r="B2441" t="s">
        <v>2342</v>
      </c>
      <c r="C2441" t="s">
        <v>1558</v>
      </c>
      <c r="D2441" t="s">
        <v>4</v>
      </c>
      <c r="E2441" t="s">
        <v>2343</v>
      </c>
      <c r="F2441" t="s">
        <v>4910</v>
      </c>
      <c r="G2441" s="11">
        <v>0</v>
      </c>
      <c r="H2441" s="11">
        <v>0</v>
      </c>
      <c r="I2441" s="11">
        <v>0</v>
      </c>
      <c r="J2441" s="11">
        <v>0</v>
      </c>
      <c r="K2441" s="11">
        <v>0</v>
      </c>
      <c r="L2441" s="11">
        <v>0</v>
      </c>
      <c r="M2441" s="11">
        <v>0</v>
      </c>
      <c r="N2441" s="11">
        <v>0</v>
      </c>
      <c r="O2441" s="11">
        <v>0</v>
      </c>
      <c r="P2441" s="11">
        <v>0</v>
      </c>
      <c r="Q2441" s="11">
        <v>0</v>
      </c>
      <c r="R2441" s="11">
        <v>0</v>
      </c>
      <c r="S2441" s="11">
        <v>0</v>
      </c>
      <c r="T2441" s="6">
        <f t="shared" si="61"/>
        <v>0</v>
      </c>
    </row>
    <row r="2442" spans="2:20" hidden="1" x14ac:dyDescent="0.2">
      <c r="B2442" t="s">
        <v>2342</v>
      </c>
      <c r="C2442" t="s">
        <v>1558</v>
      </c>
      <c r="D2442" t="s">
        <v>10</v>
      </c>
      <c r="E2442" t="s">
        <v>2343</v>
      </c>
      <c r="F2442" t="s">
        <v>4911</v>
      </c>
      <c r="G2442" s="11">
        <v>0</v>
      </c>
      <c r="H2442" s="11">
        <v>0</v>
      </c>
      <c r="I2442" s="11">
        <v>0</v>
      </c>
      <c r="J2442" s="11">
        <v>0</v>
      </c>
      <c r="K2442" s="11">
        <v>0</v>
      </c>
      <c r="L2442" s="11">
        <v>0</v>
      </c>
      <c r="M2442" s="11">
        <v>0</v>
      </c>
      <c r="N2442" s="11">
        <v>0</v>
      </c>
      <c r="O2442" s="11">
        <v>0</v>
      </c>
      <c r="P2442" s="11">
        <v>0</v>
      </c>
      <c r="Q2442" s="11">
        <v>0</v>
      </c>
      <c r="R2442" s="11">
        <v>0</v>
      </c>
      <c r="S2442" s="11">
        <v>0</v>
      </c>
      <c r="T2442" s="6">
        <f t="shared" si="61"/>
        <v>0</v>
      </c>
    </row>
    <row r="2443" spans="2:20" hidden="1" x14ac:dyDescent="0.2">
      <c r="B2443" t="s">
        <v>2342</v>
      </c>
      <c r="C2443" t="s">
        <v>1559</v>
      </c>
      <c r="D2443" t="s">
        <v>4</v>
      </c>
      <c r="E2443" t="s">
        <v>2343</v>
      </c>
      <c r="F2443" t="s">
        <v>4912</v>
      </c>
      <c r="G2443" s="11">
        <v>0</v>
      </c>
      <c r="H2443" s="11">
        <v>0</v>
      </c>
      <c r="I2443" s="11">
        <v>0</v>
      </c>
      <c r="J2443" s="11">
        <v>0</v>
      </c>
      <c r="K2443" s="11">
        <v>0</v>
      </c>
      <c r="L2443" s="11">
        <v>0</v>
      </c>
      <c r="M2443" s="11">
        <v>0</v>
      </c>
      <c r="N2443" s="11">
        <v>0</v>
      </c>
      <c r="O2443" s="11">
        <v>0</v>
      </c>
      <c r="P2443" s="11">
        <v>0</v>
      </c>
      <c r="Q2443" s="11">
        <v>0</v>
      </c>
      <c r="R2443" s="11">
        <v>0</v>
      </c>
      <c r="S2443" s="11">
        <v>0</v>
      </c>
      <c r="T2443" s="6">
        <f t="shared" si="61"/>
        <v>0</v>
      </c>
    </row>
    <row r="2444" spans="2:20" hidden="1" x14ac:dyDescent="0.2">
      <c r="B2444" t="s">
        <v>2342</v>
      </c>
      <c r="C2444" t="s">
        <v>1559</v>
      </c>
      <c r="D2444" t="s">
        <v>5</v>
      </c>
      <c r="E2444" t="s">
        <v>2343</v>
      </c>
      <c r="F2444" t="s">
        <v>4913</v>
      </c>
      <c r="G2444" s="11">
        <v>0</v>
      </c>
      <c r="H2444" s="11">
        <v>0</v>
      </c>
      <c r="I2444" s="11">
        <v>0</v>
      </c>
      <c r="J2444" s="11">
        <v>0</v>
      </c>
      <c r="K2444" s="11">
        <v>0</v>
      </c>
      <c r="L2444" s="11">
        <v>0</v>
      </c>
      <c r="M2444" s="11">
        <v>0</v>
      </c>
      <c r="N2444" s="11">
        <v>0</v>
      </c>
      <c r="O2444" s="11">
        <v>0</v>
      </c>
      <c r="P2444" s="11">
        <v>0</v>
      </c>
      <c r="Q2444" s="11">
        <v>0</v>
      </c>
      <c r="R2444" s="11">
        <v>0</v>
      </c>
      <c r="S2444" s="11">
        <v>0</v>
      </c>
      <c r="T2444" s="6">
        <f t="shared" si="61"/>
        <v>0</v>
      </c>
    </row>
    <row r="2445" spans="2:20" hidden="1" x14ac:dyDescent="0.2">
      <c r="B2445" t="s">
        <v>2342</v>
      </c>
      <c r="C2445" t="s">
        <v>1559</v>
      </c>
      <c r="D2445" t="s">
        <v>6</v>
      </c>
      <c r="E2445" t="s">
        <v>2343</v>
      </c>
      <c r="F2445" t="s">
        <v>4914</v>
      </c>
      <c r="G2445" s="11">
        <v>0</v>
      </c>
      <c r="H2445" s="11">
        <v>0</v>
      </c>
      <c r="I2445" s="11">
        <v>0</v>
      </c>
      <c r="J2445" s="11">
        <v>0</v>
      </c>
      <c r="K2445" s="11">
        <v>0</v>
      </c>
      <c r="L2445" s="11">
        <v>0</v>
      </c>
      <c r="M2445" s="11">
        <v>0</v>
      </c>
      <c r="N2445" s="11">
        <v>0</v>
      </c>
      <c r="O2445" s="11">
        <v>0</v>
      </c>
      <c r="P2445" s="11">
        <v>0</v>
      </c>
      <c r="Q2445" s="11">
        <v>0</v>
      </c>
      <c r="R2445" s="11">
        <v>0</v>
      </c>
      <c r="S2445" s="11">
        <v>0</v>
      </c>
      <c r="T2445" s="6">
        <f t="shared" si="61"/>
        <v>0</v>
      </c>
    </row>
    <row r="2446" spans="2:20" hidden="1" x14ac:dyDescent="0.2">
      <c r="B2446" t="s">
        <v>2342</v>
      </c>
      <c r="C2446" t="s">
        <v>1560</v>
      </c>
      <c r="D2446" t="s">
        <v>4</v>
      </c>
      <c r="E2446" t="s">
        <v>2343</v>
      </c>
      <c r="F2446" t="s">
        <v>4915</v>
      </c>
      <c r="G2446" s="11">
        <v>0</v>
      </c>
      <c r="H2446" s="11">
        <v>0</v>
      </c>
      <c r="I2446" s="11">
        <v>0</v>
      </c>
      <c r="J2446" s="11">
        <v>0</v>
      </c>
      <c r="K2446" s="11">
        <v>0</v>
      </c>
      <c r="L2446" s="11">
        <v>0</v>
      </c>
      <c r="M2446" s="11">
        <v>0</v>
      </c>
      <c r="N2446" s="11">
        <v>0</v>
      </c>
      <c r="O2446" s="11">
        <v>0</v>
      </c>
      <c r="P2446" s="11">
        <v>0</v>
      </c>
      <c r="Q2446" s="11">
        <v>0</v>
      </c>
      <c r="R2446" s="11">
        <v>0</v>
      </c>
      <c r="S2446" s="11">
        <v>0</v>
      </c>
      <c r="T2446" s="6">
        <f t="shared" si="61"/>
        <v>0</v>
      </c>
    </row>
    <row r="2447" spans="2:20" hidden="1" x14ac:dyDescent="0.2">
      <c r="B2447" t="s">
        <v>2342</v>
      </c>
      <c r="C2447" t="s">
        <v>1560</v>
      </c>
      <c r="D2447" t="s">
        <v>10</v>
      </c>
      <c r="E2447" t="s">
        <v>2343</v>
      </c>
      <c r="F2447" t="s">
        <v>4916</v>
      </c>
      <c r="G2447" s="11">
        <v>0</v>
      </c>
      <c r="H2447" s="11">
        <v>0</v>
      </c>
      <c r="I2447" s="11">
        <v>0</v>
      </c>
      <c r="J2447" s="11">
        <v>0</v>
      </c>
      <c r="K2447" s="11">
        <v>0</v>
      </c>
      <c r="L2447" s="11">
        <v>0</v>
      </c>
      <c r="M2447" s="11">
        <v>0</v>
      </c>
      <c r="N2447" s="11">
        <v>0</v>
      </c>
      <c r="O2447" s="11">
        <v>0</v>
      </c>
      <c r="P2447" s="11">
        <v>0</v>
      </c>
      <c r="Q2447" s="11">
        <v>0</v>
      </c>
      <c r="R2447" s="11">
        <v>0</v>
      </c>
      <c r="S2447" s="11">
        <v>0</v>
      </c>
      <c r="T2447" s="6">
        <f t="shared" si="61"/>
        <v>0</v>
      </c>
    </row>
    <row r="2448" spans="2:20" hidden="1" x14ac:dyDescent="0.2">
      <c r="B2448" t="s">
        <v>2342</v>
      </c>
      <c r="C2448" t="s">
        <v>9</v>
      </c>
      <c r="D2448" t="s">
        <v>4</v>
      </c>
      <c r="E2448" t="s">
        <v>2343</v>
      </c>
      <c r="F2448" t="s">
        <v>4917</v>
      </c>
      <c r="G2448" s="11">
        <v>0</v>
      </c>
      <c r="H2448" s="11">
        <v>0</v>
      </c>
      <c r="I2448" s="11">
        <v>0</v>
      </c>
      <c r="J2448" s="11">
        <v>0</v>
      </c>
      <c r="K2448" s="11">
        <v>0</v>
      </c>
      <c r="L2448" s="11">
        <v>0</v>
      </c>
      <c r="M2448" s="11">
        <v>0</v>
      </c>
      <c r="N2448" s="11">
        <v>0</v>
      </c>
      <c r="O2448" s="11">
        <v>0</v>
      </c>
      <c r="P2448" s="11">
        <v>0</v>
      </c>
      <c r="Q2448" s="11">
        <v>0</v>
      </c>
      <c r="R2448" s="11">
        <v>0</v>
      </c>
      <c r="S2448" s="11">
        <v>0</v>
      </c>
      <c r="T2448" s="6">
        <f t="shared" si="61"/>
        <v>0</v>
      </c>
    </row>
    <row r="2449" spans="2:20" hidden="1" x14ac:dyDescent="0.2">
      <c r="B2449" t="s">
        <v>2342</v>
      </c>
      <c r="C2449" t="s">
        <v>9</v>
      </c>
      <c r="D2449" t="s">
        <v>12</v>
      </c>
      <c r="E2449" t="s">
        <v>2343</v>
      </c>
      <c r="F2449" t="s">
        <v>4918</v>
      </c>
      <c r="G2449" s="11">
        <v>0</v>
      </c>
      <c r="H2449" s="11">
        <v>0</v>
      </c>
      <c r="I2449" s="11">
        <v>0</v>
      </c>
      <c r="J2449" s="11">
        <v>0</v>
      </c>
      <c r="K2449" s="11">
        <v>0</v>
      </c>
      <c r="L2449" s="11">
        <v>0</v>
      </c>
      <c r="M2449" s="11">
        <v>0</v>
      </c>
      <c r="N2449" s="11">
        <v>0</v>
      </c>
      <c r="O2449" s="11">
        <v>0</v>
      </c>
      <c r="P2449" s="11">
        <v>0</v>
      </c>
      <c r="Q2449" s="11">
        <v>0</v>
      </c>
      <c r="R2449" s="11">
        <v>0</v>
      </c>
      <c r="S2449" s="11">
        <v>0</v>
      </c>
      <c r="T2449" s="6">
        <f t="shared" si="61"/>
        <v>0</v>
      </c>
    </row>
    <row r="2450" spans="2:20" hidden="1" x14ac:dyDescent="0.2">
      <c r="B2450" t="s">
        <v>2344</v>
      </c>
      <c r="C2450" t="s">
        <v>2</v>
      </c>
      <c r="D2450" t="s">
        <v>3</v>
      </c>
      <c r="E2450" t="s">
        <v>2345</v>
      </c>
      <c r="F2450" t="s">
        <v>4919</v>
      </c>
      <c r="G2450" s="11">
        <v>0</v>
      </c>
      <c r="H2450" s="11">
        <v>0</v>
      </c>
      <c r="I2450" s="11">
        <v>0</v>
      </c>
      <c r="J2450" s="11">
        <v>0</v>
      </c>
      <c r="K2450" s="11">
        <v>0</v>
      </c>
      <c r="L2450" s="11">
        <v>0</v>
      </c>
      <c r="M2450" s="11">
        <v>0</v>
      </c>
      <c r="N2450" s="11">
        <v>0</v>
      </c>
      <c r="O2450" s="11">
        <v>0</v>
      </c>
      <c r="P2450" s="11">
        <v>0</v>
      </c>
      <c r="Q2450" s="11">
        <v>0</v>
      </c>
      <c r="R2450" s="11">
        <v>0</v>
      </c>
      <c r="S2450" s="11">
        <v>0</v>
      </c>
      <c r="T2450" s="6">
        <f t="shared" si="61"/>
        <v>0</v>
      </c>
    </row>
    <row r="2451" spans="2:20" hidden="1" x14ac:dyDescent="0.2">
      <c r="B2451" t="s">
        <v>2344</v>
      </c>
      <c r="C2451" t="s">
        <v>2</v>
      </c>
      <c r="D2451" t="s">
        <v>4</v>
      </c>
      <c r="E2451" t="s">
        <v>2345</v>
      </c>
      <c r="F2451" t="s">
        <v>4920</v>
      </c>
      <c r="G2451" s="11">
        <v>0</v>
      </c>
      <c r="H2451" s="11">
        <v>0</v>
      </c>
      <c r="I2451" s="11">
        <v>0</v>
      </c>
      <c r="J2451" s="11">
        <v>0</v>
      </c>
      <c r="K2451" s="11">
        <v>0</v>
      </c>
      <c r="L2451" s="11">
        <v>0</v>
      </c>
      <c r="M2451" s="11">
        <v>0</v>
      </c>
      <c r="N2451" s="11">
        <v>0</v>
      </c>
      <c r="O2451" s="11">
        <v>0</v>
      </c>
      <c r="P2451" s="11">
        <v>0</v>
      </c>
      <c r="Q2451" s="11">
        <v>0</v>
      </c>
      <c r="R2451" s="11">
        <v>0</v>
      </c>
      <c r="S2451" s="11">
        <v>0</v>
      </c>
      <c r="T2451" s="6">
        <f t="shared" si="61"/>
        <v>0</v>
      </c>
    </row>
    <row r="2452" spans="2:20" hidden="1" x14ac:dyDescent="0.2">
      <c r="B2452" t="s">
        <v>2344</v>
      </c>
      <c r="C2452" t="s">
        <v>2</v>
      </c>
      <c r="D2452" t="s">
        <v>5</v>
      </c>
      <c r="E2452" t="s">
        <v>2345</v>
      </c>
      <c r="F2452" t="s">
        <v>4921</v>
      </c>
      <c r="G2452" s="11">
        <v>0</v>
      </c>
      <c r="H2452" s="11">
        <v>0</v>
      </c>
      <c r="I2452" s="11">
        <v>0</v>
      </c>
      <c r="J2452" s="11">
        <v>0</v>
      </c>
      <c r="K2452" s="11">
        <v>0</v>
      </c>
      <c r="L2452" s="11">
        <v>0</v>
      </c>
      <c r="M2452" s="11">
        <v>0</v>
      </c>
      <c r="N2452" s="11">
        <v>0</v>
      </c>
      <c r="O2452" s="11">
        <v>0</v>
      </c>
      <c r="P2452" s="11">
        <v>0</v>
      </c>
      <c r="Q2452" s="11">
        <v>0</v>
      </c>
      <c r="R2452" s="11">
        <v>0</v>
      </c>
      <c r="S2452" s="11">
        <v>0</v>
      </c>
      <c r="T2452" s="6">
        <f t="shared" si="61"/>
        <v>0</v>
      </c>
    </row>
    <row r="2453" spans="2:20" hidden="1" x14ac:dyDescent="0.2">
      <c r="B2453" t="s">
        <v>2344</v>
      </c>
      <c r="C2453" t="s">
        <v>2</v>
      </c>
      <c r="D2453" t="s">
        <v>1555</v>
      </c>
      <c r="E2453" t="s">
        <v>2345</v>
      </c>
      <c r="F2453" t="s">
        <v>4922</v>
      </c>
      <c r="G2453" s="11">
        <v>0</v>
      </c>
      <c r="H2453" s="11">
        <v>0</v>
      </c>
      <c r="I2453" s="11">
        <v>0</v>
      </c>
      <c r="J2453" s="11">
        <v>0</v>
      </c>
      <c r="K2453" s="11">
        <v>0</v>
      </c>
      <c r="L2453" s="11">
        <v>0</v>
      </c>
      <c r="M2453" s="11">
        <v>0</v>
      </c>
      <c r="N2453" s="11">
        <v>0</v>
      </c>
      <c r="O2453" s="11">
        <v>0</v>
      </c>
      <c r="P2453" s="11">
        <v>0</v>
      </c>
      <c r="Q2453" s="11">
        <v>0</v>
      </c>
      <c r="R2453" s="11">
        <v>0</v>
      </c>
      <c r="S2453" s="11">
        <v>0</v>
      </c>
      <c r="T2453" s="6">
        <f t="shared" si="61"/>
        <v>0</v>
      </c>
    </row>
    <row r="2454" spans="2:20" hidden="1" x14ac:dyDescent="0.2">
      <c r="B2454" t="s">
        <v>2344</v>
      </c>
      <c r="C2454" t="s">
        <v>2</v>
      </c>
      <c r="D2454" t="s">
        <v>6</v>
      </c>
      <c r="E2454" t="s">
        <v>2345</v>
      </c>
      <c r="F2454" t="s">
        <v>4923</v>
      </c>
      <c r="G2454" s="11">
        <v>0</v>
      </c>
      <c r="H2454" s="11">
        <v>0</v>
      </c>
      <c r="I2454" s="11">
        <v>0</v>
      </c>
      <c r="J2454" s="11">
        <v>0</v>
      </c>
      <c r="K2454" s="11">
        <v>0</v>
      </c>
      <c r="L2454" s="11">
        <v>0</v>
      </c>
      <c r="M2454" s="11">
        <v>0</v>
      </c>
      <c r="N2454" s="11">
        <v>0</v>
      </c>
      <c r="O2454" s="11">
        <v>0</v>
      </c>
      <c r="P2454" s="11">
        <v>0</v>
      </c>
      <c r="Q2454" s="11">
        <v>0</v>
      </c>
      <c r="R2454" s="11">
        <v>0</v>
      </c>
      <c r="S2454" s="11">
        <v>0</v>
      </c>
      <c r="T2454" s="6">
        <f t="shared" si="61"/>
        <v>0</v>
      </c>
    </row>
    <row r="2455" spans="2:20" hidden="1" x14ac:dyDescent="0.2">
      <c r="B2455" t="s">
        <v>2344</v>
      </c>
      <c r="C2455" t="s">
        <v>1556</v>
      </c>
      <c r="D2455" t="s">
        <v>4</v>
      </c>
      <c r="E2455" t="s">
        <v>2345</v>
      </c>
      <c r="F2455" t="s">
        <v>4924</v>
      </c>
      <c r="G2455" s="11">
        <v>0</v>
      </c>
      <c r="H2455" s="11">
        <v>0</v>
      </c>
      <c r="I2455" s="11">
        <v>0</v>
      </c>
      <c r="J2455" s="11">
        <v>0</v>
      </c>
      <c r="K2455" s="11">
        <v>0</v>
      </c>
      <c r="L2455" s="11">
        <v>0</v>
      </c>
      <c r="M2455" s="11">
        <v>0</v>
      </c>
      <c r="N2455" s="11">
        <v>0</v>
      </c>
      <c r="O2455" s="11">
        <v>0</v>
      </c>
      <c r="P2455" s="11">
        <v>0</v>
      </c>
      <c r="Q2455" s="11">
        <v>0</v>
      </c>
      <c r="R2455" s="11">
        <v>0</v>
      </c>
      <c r="S2455" s="11">
        <v>0</v>
      </c>
      <c r="T2455" s="6">
        <f t="shared" si="61"/>
        <v>0</v>
      </c>
    </row>
    <row r="2456" spans="2:20" hidden="1" x14ac:dyDescent="0.2">
      <c r="B2456" t="s">
        <v>2344</v>
      </c>
      <c r="C2456" t="s">
        <v>1557</v>
      </c>
      <c r="D2456" t="s">
        <v>4</v>
      </c>
      <c r="E2456" t="s">
        <v>2345</v>
      </c>
      <c r="F2456" t="s">
        <v>4925</v>
      </c>
      <c r="G2456" s="11">
        <v>0</v>
      </c>
      <c r="H2456" s="11">
        <v>0</v>
      </c>
      <c r="I2456" s="11">
        <v>0</v>
      </c>
      <c r="J2456" s="11">
        <v>0</v>
      </c>
      <c r="K2456" s="11">
        <v>0</v>
      </c>
      <c r="L2456" s="11">
        <v>0</v>
      </c>
      <c r="M2456" s="11">
        <v>0</v>
      </c>
      <c r="N2456" s="11">
        <v>0</v>
      </c>
      <c r="O2456" s="11">
        <v>0</v>
      </c>
      <c r="P2456" s="11">
        <v>0</v>
      </c>
      <c r="Q2456" s="11">
        <v>0</v>
      </c>
      <c r="R2456" s="11">
        <v>0</v>
      </c>
      <c r="S2456" s="11">
        <v>0</v>
      </c>
      <c r="T2456" s="6">
        <f t="shared" si="61"/>
        <v>0</v>
      </c>
    </row>
    <row r="2457" spans="2:20" hidden="1" x14ac:dyDescent="0.2">
      <c r="B2457" t="s">
        <v>2344</v>
      </c>
      <c r="C2457" t="s">
        <v>1557</v>
      </c>
      <c r="D2457" t="s">
        <v>5</v>
      </c>
      <c r="E2457" t="s">
        <v>2345</v>
      </c>
      <c r="F2457" t="s">
        <v>4926</v>
      </c>
      <c r="G2457" s="11">
        <v>0</v>
      </c>
      <c r="H2457" s="11">
        <v>0</v>
      </c>
      <c r="I2457" s="11">
        <v>0</v>
      </c>
      <c r="J2457" s="11">
        <v>0</v>
      </c>
      <c r="K2457" s="11">
        <v>0</v>
      </c>
      <c r="L2457" s="11">
        <v>0</v>
      </c>
      <c r="M2457" s="11">
        <v>0</v>
      </c>
      <c r="N2457" s="11">
        <v>0</v>
      </c>
      <c r="O2457" s="11">
        <v>0</v>
      </c>
      <c r="P2457" s="11">
        <v>0</v>
      </c>
      <c r="Q2457" s="11">
        <v>0</v>
      </c>
      <c r="R2457" s="11">
        <v>0</v>
      </c>
      <c r="S2457" s="11">
        <v>0</v>
      </c>
      <c r="T2457" s="6">
        <f t="shared" si="61"/>
        <v>0</v>
      </c>
    </row>
    <row r="2458" spans="2:20" hidden="1" x14ac:dyDescent="0.2">
      <c r="B2458" t="s">
        <v>2344</v>
      </c>
      <c r="C2458" t="s">
        <v>1557</v>
      </c>
      <c r="D2458" t="s">
        <v>6</v>
      </c>
      <c r="E2458" t="s">
        <v>2345</v>
      </c>
      <c r="F2458" t="s">
        <v>4927</v>
      </c>
      <c r="G2458" s="11">
        <v>0</v>
      </c>
      <c r="H2458" s="11">
        <v>0</v>
      </c>
      <c r="I2458" s="11">
        <v>0</v>
      </c>
      <c r="J2458" s="11">
        <v>0</v>
      </c>
      <c r="K2458" s="11">
        <v>0</v>
      </c>
      <c r="L2458" s="11">
        <v>0</v>
      </c>
      <c r="M2458" s="11">
        <v>0</v>
      </c>
      <c r="N2458" s="11">
        <v>0</v>
      </c>
      <c r="O2458" s="11">
        <v>0</v>
      </c>
      <c r="P2458" s="11">
        <v>0</v>
      </c>
      <c r="Q2458" s="11">
        <v>0</v>
      </c>
      <c r="R2458" s="11">
        <v>0</v>
      </c>
      <c r="S2458" s="11">
        <v>0</v>
      </c>
      <c r="T2458" s="6">
        <f t="shared" si="61"/>
        <v>0</v>
      </c>
    </row>
    <row r="2459" spans="2:20" hidden="1" x14ac:dyDescent="0.2">
      <c r="B2459" t="s">
        <v>2344</v>
      </c>
      <c r="C2459" t="s">
        <v>7</v>
      </c>
      <c r="D2459" t="s">
        <v>4</v>
      </c>
      <c r="E2459" t="s">
        <v>2345</v>
      </c>
      <c r="F2459" t="s">
        <v>4928</v>
      </c>
      <c r="G2459" s="11">
        <v>0</v>
      </c>
      <c r="H2459" s="11">
        <v>0</v>
      </c>
      <c r="I2459" s="11">
        <v>0</v>
      </c>
      <c r="J2459" s="11">
        <v>0</v>
      </c>
      <c r="K2459" s="11">
        <v>0</v>
      </c>
      <c r="L2459" s="11">
        <v>0</v>
      </c>
      <c r="M2459" s="11">
        <v>0</v>
      </c>
      <c r="N2459" s="11">
        <v>0</v>
      </c>
      <c r="O2459" s="11">
        <v>0</v>
      </c>
      <c r="P2459" s="11">
        <v>0</v>
      </c>
      <c r="Q2459" s="11">
        <v>0</v>
      </c>
      <c r="R2459" s="11">
        <v>0</v>
      </c>
      <c r="S2459" s="11">
        <v>0</v>
      </c>
      <c r="T2459" s="6">
        <f t="shared" si="61"/>
        <v>0</v>
      </c>
    </row>
    <row r="2460" spans="2:20" hidden="1" x14ac:dyDescent="0.2">
      <c r="B2460" t="s">
        <v>2344</v>
      </c>
      <c r="C2460" t="s">
        <v>1558</v>
      </c>
      <c r="D2460" t="s">
        <v>4</v>
      </c>
      <c r="E2460" t="s">
        <v>2345</v>
      </c>
      <c r="F2460" t="s">
        <v>4929</v>
      </c>
      <c r="G2460" s="11">
        <v>0</v>
      </c>
      <c r="H2460" s="11">
        <v>0</v>
      </c>
      <c r="I2460" s="11">
        <v>0</v>
      </c>
      <c r="J2460" s="11">
        <v>0</v>
      </c>
      <c r="K2460" s="11">
        <v>0</v>
      </c>
      <c r="L2460" s="11">
        <v>0</v>
      </c>
      <c r="M2460" s="11">
        <v>0</v>
      </c>
      <c r="N2460" s="11">
        <v>0</v>
      </c>
      <c r="O2460" s="11">
        <v>0</v>
      </c>
      <c r="P2460" s="11">
        <v>0</v>
      </c>
      <c r="Q2460" s="11">
        <v>0</v>
      </c>
      <c r="R2460" s="11">
        <v>0</v>
      </c>
      <c r="S2460" s="11">
        <v>0</v>
      </c>
      <c r="T2460" s="6">
        <f t="shared" si="61"/>
        <v>0</v>
      </c>
    </row>
    <row r="2461" spans="2:20" hidden="1" x14ac:dyDescent="0.2">
      <c r="B2461" t="s">
        <v>2344</v>
      </c>
      <c r="C2461" t="s">
        <v>1558</v>
      </c>
      <c r="D2461" t="s">
        <v>10</v>
      </c>
      <c r="E2461" t="s">
        <v>2345</v>
      </c>
      <c r="F2461" t="s">
        <v>4930</v>
      </c>
      <c r="G2461" s="11">
        <v>0</v>
      </c>
      <c r="H2461" s="11">
        <v>0</v>
      </c>
      <c r="I2461" s="11">
        <v>0</v>
      </c>
      <c r="J2461" s="11">
        <v>0</v>
      </c>
      <c r="K2461" s="11">
        <v>0</v>
      </c>
      <c r="L2461" s="11">
        <v>0</v>
      </c>
      <c r="M2461" s="11">
        <v>0</v>
      </c>
      <c r="N2461" s="11">
        <v>0</v>
      </c>
      <c r="O2461" s="11">
        <v>0</v>
      </c>
      <c r="P2461" s="11">
        <v>0</v>
      </c>
      <c r="Q2461" s="11">
        <v>0</v>
      </c>
      <c r="R2461" s="11">
        <v>0</v>
      </c>
      <c r="S2461" s="11">
        <v>0</v>
      </c>
      <c r="T2461" s="6">
        <f t="shared" si="61"/>
        <v>0</v>
      </c>
    </row>
    <row r="2462" spans="2:20" hidden="1" x14ac:dyDescent="0.2">
      <c r="B2462" t="s">
        <v>2344</v>
      </c>
      <c r="C2462" t="s">
        <v>1559</v>
      </c>
      <c r="D2462" t="s">
        <v>4</v>
      </c>
      <c r="E2462" t="s">
        <v>2345</v>
      </c>
      <c r="F2462" t="s">
        <v>4931</v>
      </c>
      <c r="G2462" s="11">
        <v>0</v>
      </c>
      <c r="H2462" s="11">
        <v>0</v>
      </c>
      <c r="I2462" s="11">
        <v>0</v>
      </c>
      <c r="J2462" s="11">
        <v>0</v>
      </c>
      <c r="K2462" s="11">
        <v>0</v>
      </c>
      <c r="L2462" s="11">
        <v>0</v>
      </c>
      <c r="M2462" s="11">
        <v>0</v>
      </c>
      <c r="N2462" s="11">
        <v>0</v>
      </c>
      <c r="O2462" s="11">
        <v>0</v>
      </c>
      <c r="P2462" s="11">
        <v>0</v>
      </c>
      <c r="Q2462" s="11">
        <v>0</v>
      </c>
      <c r="R2462" s="11">
        <v>0</v>
      </c>
      <c r="S2462" s="11">
        <v>0</v>
      </c>
      <c r="T2462" s="6">
        <f t="shared" si="61"/>
        <v>0</v>
      </c>
    </row>
    <row r="2463" spans="2:20" hidden="1" x14ac:dyDescent="0.2">
      <c r="B2463" t="s">
        <v>2344</v>
      </c>
      <c r="C2463" t="s">
        <v>1559</v>
      </c>
      <c r="D2463" t="s">
        <v>5</v>
      </c>
      <c r="E2463" t="s">
        <v>2345</v>
      </c>
      <c r="F2463" t="s">
        <v>4932</v>
      </c>
      <c r="G2463" s="11">
        <v>0</v>
      </c>
      <c r="H2463" s="11">
        <v>0</v>
      </c>
      <c r="I2463" s="11">
        <v>0</v>
      </c>
      <c r="J2463" s="11">
        <v>0</v>
      </c>
      <c r="K2463" s="11">
        <v>0</v>
      </c>
      <c r="L2463" s="11">
        <v>0</v>
      </c>
      <c r="M2463" s="11">
        <v>0</v>
      </c>
      <c r="N2463" s="11">
        <v>0</v>
      </c>
      <c r="O2463" s="11">
        <v>0</v>
      </c>
      <c r="P2463" s="11">
        <v>0</v>
      </c>
      <c r="Q2463" s="11">
        <v>0</v>
      </c>
      <c r="R2463" s="11">
        <v>0</v>
      </c>
      <c r="S2463" s="11">
        <v>0</v>
      </c>
      <c r="T2463" s="6">
        <f t="shared" si="61"/>
        <v>0</v>
      </c>
    </row>
    <row r="2464" spans="2:20" hidden="1" x14ac:dyDescent="0.2">
      <c r="B2464" t="s">
        <v>2344</v>
      </c>
      <c r="C2464" t="s">
        <v>1559</v>
      </c>
      <c r="D2464" t="s">
        <v>6</v>
      </c>
      <c r="E2464" t="s">
        <v>2345</v>
      </c>
      <c r="F2464" t="s">
        <v>4933</v>
      </c>
      <c r="G2464" s="11">
        <v>0</v>
      </c>
      <c r="H2464" s="11">
        <v>0</v>
      </c>
      <c r="I2464" s="11">
        <v>0</v>
      </c>
      <c r="J2464" s="11">
        <v>0</v>
      </c>
      <c r="K2464" s="11">
        <v>0</v>
      </c>
      <c r="L2464" s="11">
        <v>0</v>
      </c>
      <c r="M2464" s="11">
        <v>0</v>
      </c>
      <c r="N2464" s="11">
        <v>0</v>
      </c>
      <c r="O2464" s="11">
        <v>0</v>
      </c>
      <c r="P2464" s="11">
        <v>0</v>
      </c>
      <c r="Q2464" s="11">
        <v>0</v>
      </c>
      <c r="R2464" s="11">
        <v>0</v>
      </c>
      <c r="S2464" s="11">
        <v>0</v>
      </c>
      <c r="T2464" s="6">
        <f t="shared" si="61"/>
        <v>0</v>
      </c>
    </row>
    <row r="2465" spans="2:20" hidden="1" x14ac:dyDescent="0.2">
      <c r="B2465" t="s">
        <v>2344</v>
      </c>
      <c r="C2465" t="s">
        <v>9</v>
      </c>
      <c r="D2465" t="s">
        <v>4</v>
      </c>
      <c r="E2465" t="s">
        <v>2345</v>
      </c>
      <c r="F2465" t="s">
        <v>4934</v>
      </c>
      <c r="G2465" s="11">
        <v>0</v>
      </c>
      <c r="H2465" s="11">
        <v>0</v>
      </c>
      <c r="I2465" s="11">
        <v>0</v>
      </c>
      <c r="J2465" s="11">
        <v>0</v>
      </c>
      <c r="K2465" s="11">
        <v>0</v>
      </c>
      <c r="L2465" s="11">
        <v>0</v>
      </c>
      <c r="M2465" s="11">
        <v>0</v>
      </c>
      <c r="N2465" s="11">
        <v>0</v>
      </c>
      <c r="O2465" s="11">
        <v>0</v>
      </c>
      <c r="P2465" s="11">
        <v>0</v>
      </c>
      <c r="Q2465" s="11">
        <v>0</v>
      </c>
      <c r="R2465" s="11">
        <v>0</v>
      </c>
      <c r="S2465" s="11">
        <v>0</v>
      </c>
      <c r="T2465" s="6">
        <f t="shared" si="61"/>
        <v>0</v>
      </c>
    </row>
    <row r="2466" spans="2:20" hidden="1" x14ac:dyDescent="0.2">
      <c r="B2466" t="s">
        <v>2344</v>
      </c>
      <c r="C2466" t="s">
        <v>9</v>
      </c>
      <c r="D2466" t="s">
        <v>6</v>
      </c>
      <c r="E2466" t="s">
        <v>2345</v>
      </c>
      <c r="F2466" t="s">
        <v>4935</v>
      </c>
      <c r="G2466" s="11">
        <v>0</v>
      </c>
      <c r="H2466" s="11">
        <v>0</v>
      </c>
      <c r="I2466" s="11">
        <v>0</v>
      </c>
      <c r="J2466" s="11">
        <v>0</v>
      </c>
      <c r="K2466" s="11">
        <v>0</v>
      </c>
      <c r="L2466" s="11">
        <v>0</v>
      </c>
      <c r="M2466" s="11">
        <v>0</v>
      </c>
      <c r="N2466" s="11">
        <v>0</v>
      </c>
      <c r="O2466" s="11">
        <v>0</v>
      </c>
      <c r="P2466" s="11">
        <v>0</v>
      </c>
      <c r="Q2466" s="11">
        <v>0</v>
      </c>
      <c r="R2466" s="11">
        <v>0</v>
      </c>
      <c r="S2466" s="11">
        <v>0</v>
      </c>
      <c r="T2466" s="6">
        <f t="shared" si="61"/>
        <v>0</v>
      </c>
    </row>
    <row r="2467" spans="2:20" hidden="1" x14ac:dyDescent="0.2">
      <c r="B2467" t="s">
        <v>2346</v>
      </c>
      <c r="C2467" t="s">
        <v>2</v>
      </c>
      <c r="D2467" t="s">
        <v>3</v>
      </c>
      <c r="E2467" t="s">
        <v>2347</v>
      </c>
      <c r="F2467" t="s">
        <v>4936</v>
      </c>
      <c r="G2467" s="11">
        <v>47068011.009999998</v>
      </c>
      <c r="H2467" s="11">
        <v>4690452.2300000004</v>
      </c>
      <c r="I2467" s="11">
        <v>6980347.2000000002</v>
      </c>
      <c r="J2467" s="11">
        <v>8649638.2400000002</v>
      </c>
      <c r="K2467" s="11">
        <v>11598831.49</v>
      </c>
      <c r="L2467" s="11">
        <v>13682477.060000001</v>
      </c>
      <c r="M2467" s="11">
        <v>15975472.859999999</v>
      </c>
      <c r="N2467" s="11">
        <v>18893994.030000001</v>
      </c>
      <c r="O2467" s="11">
        <v>21284062.18</v>
      </c>
      <c r="P2467" s="11">
        <v>24644262.940000001</v>
      </c>
      <c r="Q2467" s="11">
        <v>26066268.699999999</v>
      </c>
      <c r="R2467" s="11">
        <v>28298678.48</v>
      </c>
      <c r="S2467" s="11">
        <v>30874388.52</v>
      </c>
      <c r="T2467" s="6">
        <f t="shared" si="61"/>
        <v>18311307.097916666</v>
      </c>
    </row>
    <row r="2468" spans="2:20" hidden="1" x14ac:dyDescent="0.2">
      <c r="B2468" t="s">
        <v>2346</v>
      </c>
      <c r="C2468" t="s">
        <v>2</v>
      </c>
      <c r="D2468" t="s">
        <v>4</v>
      </c>
      <c r="E2468" t="s">
        <v>2347</v>
      </c>
      <c r="F2468" t="s">
        <v>4937</v>
      </c>
      <c r="G2468" s="11">
        <v>626214.13</v>
      </c>
      <c r="H2468" s="11">
        <v>36297.49</v>
      </c>
      <c r="I2468" s="11">
        <v>85620.900000000009</v>
      </c>
      <c r="J2468" s="11">
        <v>149519.45000000001</v>
      </c>
      <c r="K2468" s="11">
        <v>206711.71</v>
      </c>
      <c r="L2468" s="11">
        <v>275278.97000000003</v>
      </c>
      <c r="M2468" s="11">
        <v>316739.39</v>
      </c>
      <c r="N2468" s="11">
        <v>389112.67</v>
      </c>
      <c r="O2468" s="11">
        <v>459585.10000000003</v>
      </c>
      <c r="P2468" s="11">
        <v>521807.57</v>
      </c>
      <c r="Q2468" s="11">
        <v>594434.47</v>
      </c>
      <c r="R2468" s="11">
        <v>669830.82999999996</v>
      </c>
      <c r="S2468" s="11">
        <v>742472.16</v>
      </c>
      <c r="T2468" s="6">
        <f t="shared" si="61"/>
        <v>365773.47458333336</v>
      </c>
    </row>
    <row r="2469" spans="2:20" hidden="1" x14ac:dyDescent="0.2">
      <c r="B2469" t="s">
        <v>2346</v>
      </c>
      <c r="C2469" t="s">
        <v>2</v>
      </c>
      <c r="D2469" t="s">
        <v>5</v>
      </c>
      <c r="E2469" t="s">
        <v>2347</v>
      </c>
      <c r="F2469" t="s">
        <v>4938</v>
      </c>
      <c r="G2469" s="11">
        <v>157368.61000000002</v>
      </c>
      <c r="H2469" s="11">
        <v>11291.77</v>
      </c>
      <c r="I2469" s="11">
        <v>26598.78</v>
      </c>
      <c r="J2469" s="11">
        <v>38691.81</v>
      </c>
      <c r="K2469" s="11">
        <v>52956.800000000003</v>
      </c>
      <c r="L2469" s="11">
        <v>69105.03</v>
      </c>
      <c r="M2469" s="11">
        <v>83596.040000000008</v>
      </c>
      <c r="N2469" s="11">
        <v>100615.86</v>
      </c>
      <c r="O2469" s="11">
        <v>114473.68000000001</v>
      </c>
      <c r="P2469" s="11">
        <v>130112.56</v>
      </c>
      <c r="Q2469" s="11">
        <v>152189.13</v>
      </c>
      <c r="R2469" s="11">
        <v>169132.17</v>
      </c>
      <c r="S2469" s="11">
        <v>184405.76000000001</v>
      </c>
      <c r="T2469" s="6">
        <f t="shared" si="61"/>
        <v>93304.234583333324</v>
      </c>
    </row>
    <row r="2470" spans="2:20" hidden="1" x14ac:dyDescent="0.2">
      <c r="B2470" t="s">
        <v>2346</v>
      </c>
      <c r="C2470" t="s">
        <v>2</v>
      </c>
      <c r="D2470" t="s">
        <v>1555</v>
      </c>
      <c r="E2470" t="s">
        <v>2347</v>
      </c>
      <c r="F2470" t="s">
        <v>4939</v>
      </c>
      <c r="G2470" s="11">
        <v>-48284145.520000003</v>
      </c>
      <c r="H2470" s="11">
        <v>-4764440.8899999997</v>
      </c>
      <c r="I2470" s="11">
        <v>-7148890.5899999999</v>
      </c>
      <c r="J2470" s="11">
        <v>-8926917.9700000007</v>
      </c>
      <c r="K2470" s="11">
        <v>-11979293.32</v>
      </c>
      <c r="L2470" s="11">
        <v>-14173081.41</v>
      </c>
      <c r="M2470" s="11">
        <v>-16550156.050000001</v>
      </c>
      <c r="N2470" s="11">
        <v>-19590122.940000001</v>
      </c>
      <c r="O2470" s="11">
        <v>-22095542.530000001</v>
      </c>
      <c r="P2470" s="11">
        <v>-25562991.120000001</v>
      </c>
      <c r="Q2470" s="11">
        <v>-27115615.48</v>
      </c>
      <c r="R2470" s="11">
        <v>-29473330.539999999</v>
      </c>
      <c r="S2470" s="11">
        <v>-32171136.370000001</v>
      </c>
      <c r="T2470" s="6">
        <f t="shared" si="61"/>
        <v>-18967335.315416668</v>
      </c>
    </row>
    <row r="2471" spans="2:20" hidden="1" x14ac:dyDescent="0.2">
      <c r="B2471" t="s">
        <v>2346</v>
      </c>
      <c r="C2471" t="s">
        <v>2</v>
      </c>
      <c r="D2471" t="s">
        <v>6</v>
      </c>
      <c r="E2471" t="s">
        <v>2347</v>
      </c>
      <c r="F2471" t="s">
        <v>4940</v>
      </c>
      <c r="G2471" s="11">
        <v>432551.78</v>
      </c>
      <c r="H2471" s="11">
        <v>26399.4</v>
      </c>
      <c r="I2471" s="11">
        <v>56323.72</v>
      </c>
      <c r="J2471" s="11">
        <v>89068.479999999996</v>
      </c>
      <c r="K2471" s="11">
        <v>120793.33</v>
      </c>
      <c r="L2471" s="11">
        <v>146220.36000000002</v>
      </c>
      <c r="M2471" s="11">
        <v>174347.77</v>
      </c>
      <c r="N2471" s="11">
        <v>206400.39</v>
      </c>
      <c r="O2471" s="11">
        <v>237421.59</v>
      </c>
      <c r="P2471" s="11">
        <v>266808.07</v>
      </c>
      <c r="Q2471" s="11">
        <v>302723.19</v>
      </c>
      <c r="R2471" s="11">
        <v>335689.07</v>
      </c>
      <c r="S2471" s="11">
        <v>369869.94</v>
      </c>
      <c r="T2471" s="6">
        <f t="shared" si="61"/>
        <v>196950.51916666667</v>
      </c>
    </row>
    <row r="2472" spans="2:20" hidden="1" x14ac:dyDescent="0.2">
      <c r="B2472" t="s">
        <v>2346</v>
      </c>
      <c r="C2472" t="s">
        <v>1556</v>
      </c>
      <c r="D2472" t="s">
        <v>4</v>
      </c>
      <c r="E2472" t="s">
        <v>2347</v>
      </c>
      <c r="F2472" t="s">
        <v>4941</v>
      </c>
      <c r="G2472" s="11">
        <v>33909677.850000001</v>
      </c>
      <c r="H2472" s="11">
        <v>3393354.57</v>
      </c>
      <c r="I2472" s="11">
        <v>5050001.9800000004</v>
      </c>
      <c r="J2472" s="11">
        <v>6257667.2800000003</v>
      </c>
      <c r="K2472" s="11">
        <v>8391290.6300000008</v>
      </c>
      <c r="L2472" s="11">
        <v>9898724.8499999996</v>
      </c>
      <c r="M2472" s="11">
        <v>11557615.59</v>
      </c>
      <c r="N2472" s="11">
        <v>13669048.92</v>
      </c>
      <c r="O2472" s="11">
        <v>15398167.619999999</v>
      </c>
      <c r="P2472" s="11">
        <v>17829138.460000001</v>
      </c>
      <c r="Q2472" s="11">
        <v>18857902.75</v>
      </c>
      <c r="R2472" s="11">
        <v>20472961.93</v>
      </c>
      <c r="S2472" s="11">
        <v>22336385.120000001</v>
      </c>
      <c r="T2472" s="6">
        <f t="shared" si="61"/>
        <v>13241575.505416667</v>
      </c>
    </row>
    <row r="2473" spans="2:20" hidden="1" x14ac:dyDescent="0.2">
      <c r="B2473" t="s">
        <v>2346</v>
      </c>
      <c r="C2473" t="s">
        <v>1557</v>
      </c>
      <c r="D2473" t="s">
        <v>4</v>
      </c>
      <c r="E2473" t="s">
        <v>2347</v>
      </c>
      <c r="F2473" t="s">
        <v>4942</v>
      </c>
      <c r="G2473" s="11">
        <v>492586.31</v>
      </c>
      <c r="H2473" s="11">
        <v>28755.23</v>
      </c>
      <c r="I2473" s="11">
        <v>67829.73</v>
      </c>
      <c r="J2473" s="11">
        <v>118450.8</v>
      </c>
      <c r="K2473" s="11">
        <v>163759.08000000002</v>
      </c>
      <c r="L2473" s="11">
        <v>218078.75</v>
      </c>
      <c r="M2473" s="11">
        <v>250924.11000000002</v>
      </c>
      <c r="N2473" s="11">
        <v>308258.95</v>
      </c>
      <c r="O2473" s="11">
        <v>364087.91000000003</v>
      </c>
      <c r="P2473" s="11">
        <v>413381.17</v>
      </c>
      <c r="Q2473" s="11">
        <v>470916.93</v>
      </c>
      <c r="R2473" s="11">
        <v>530646.68000000005</v>
      </c>
      <c r="S2473" s="11">
        <v>588193.87</v>
      </c>
      <c r="T2473" s="6">
        <f t="shared" si="61"/>
        <v>289623.28583333333</v>
      </c>
    </row>
    <row r="2474" spans="2:20" hidden="1" x14ac:dyDescent="0.2">
      <c r="B2474" t="s">
        <v>2346</v>
      </c>
      <c r="C2474" t="s">
        <v>1557</v>
      </c>
      <c r="D2474" t="s">
        <v>5</v>
      </c>
      <c r="E2474" t="s">
        <v>2347</v>
      </c>
      <c r="F2474" t="s">
        <v>4943</v>
      </c>
      <c r="G2474" s="11">
        <v>123787.71</v>
      </c>
      <c r="H2474" s="11">
        <v>8945.4500000000007</v>
      </c>
      <c r="I2474" s="11">
        <v>21071.82</v>
      </c>
      <c r="J2474" s="11">
        <v>30652.04</v>
      </c>
      <c r="K2474" s="11">
        <v>41952.91</v>
      </c>
      <c r="L2474" s="11">
        <v>54745.700000000004</v>
      </c>
      <c r="M2474" s="11">
        <v>66225.62</v>
      </c>
      <c r="N2474" s="11">
        <v>79708.89</v>
      </c>
      <c r="O2474" s="11">
        <v>90687.19</v>
      </c>
      <c r="P2474" s="11">
        <v>103076.47</v>
      </c>
      <c r="Q2474" s="11">
        <v>120565.75</v>
      </c>
      <c r="R2474" s="11">
        <v>133988.20000000001</v>
      </c>
      <c r="S2474" s="11">
        <v>146088.09</v>
      </c>
      <c r="T2474" s="6">
        <f t="shared" si="61"/>
        <v>73879.828333333338</v>
      </c>
    </row>
    <row r="2475" spans="2:20" hidden="1" x14ac:dyDescent="0.2">
      <c r="B2475" t="s">
        <v>2346</v>
      </c>
      <c r="C2475" t="s">
        <v>1557</v>
      </c>
      <c r="D2475" t="s">
        <v>6</v>
      </c>
      <c r="E2475" t="s">
        <v>2347</v>
      </c>
      <c r="F2475" t="s">
        <v>4944</v>
      </c>
      <c r="G2475" s="11">
        <v>340249.56</v>
      </c>
      <c r="H2475" s="11">
        <v>20913.87</v>
      </c>
      <c r="I2475" s="11">
        <v>44620.22</v>
      </c>
      <c r="J2475" s="11">
        <v>70560.95</v>
      </c>
      <c r="K2475" s="11">
        <v>95693.69</v>
      </c>
      <c r="L2475" s="11">
        <v>115837.24</v>
      </c>
      <c r="M2475" s="11">
        <v>138120.06</v>
      </c>
      <c r="N2475" s="11">
        <v>163512.47</v>
      </c>
      <c r="O2475" s="11">
        <v>188087.77</v>
      </c>
      <c r="P2475" s="11">
        <v>211368.03</v>
      </c>
      <c r="Q2475" s="11">
        <v>239820.35</v>
      </c>
      <c r="R2475" s="11">
        <v>265936.25</v>
      </c>
      <c r="S2475" s="11">
        <v>293014.68</v>
      </c>
      <c r="T2475" s="6">
        <f t="shared" si="61"/>
        <v>155925.25166666668</v>
      </c>
    </row>
    <row r="2476" spans="2:20" hidden="1" x14ac:dyDescent="0.2">
      <c r="B2476" t="s">
        <v>2346</v>
      </c>
      <c r="C2476" t="s">
        <v>7</v>
      </c>
      <c r="D2476" t="s">
        <v>4</v>
      </c>
      <c r="E2476" t="s">
        <v>2347</v>
      </c>
      <c r="F2476" t="s">
        <v>4945</v>
      </c>
      <c r="G2476" s="11">
        <v>1616725.53</v>
      </c>
      <c r="H2476" s="11">
        <v>109474.06</v>
      </c>
      <c r="I2476" s="11">
        <v>213658.23999999999</v>
      </c>
      <c r="J2476" s="11">
        <v>311878.23</v>
      </c>
      <c r="K2476" s="11">
        <v>434077.72000000003</v>
      </c>
      <c r="L2476" s="11">
        <v>593481.20000000007</v>
      </c>
      <c r="M2476" s="11">
        <v>709507.41</v>
      </c>
      <c r="N2476" s="11">
        <v>851700.04</v>
      </c>
      <c r="O2476" s="11">
        <v>957462.27</v>
      </c>
      <c r="P2476" s="11">
        <v>1106526.0900000001</v>
      </c>
      <c r="Q2476" s="11">
        <v>1256087.3500000001</v>
      </c>
      <c r="R2476" s="11">
        <v>1373757.73</v>
      </c>
      <c r="S2476" s="11">
        <v>1519435.79</v>
      </c>
      <c r="T2476" s="6">
        <f t="shared" si="61"/>
        <v>790474.25000000012</v>
      </c>
    </row>
    <row r="2477" spans="2:20" hidden="1" x14ac:dyDescent="0.2">
      <c r="B2477" t="s">
        <v>2346</v>
      </c>
      <c r="C2477" t="s">
        <v>7</v>
      </c>
      <c r="D2477" t="s">
        <v>5</v>
      </c>
      <c r="E2477" t="s">
        <v>2347</v>
      </c>
      <c r="F2477" t="s">
        <v>4946</v>
      </c>
      <c r="G2477" s="11">
        <v>0</v>
      </c>
      <c r="H2477" s="11">
        <v>0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0</v>
      </c>
      <c r="S2477" s="11">
        <v>0</v>
      </c>
      <c r="T2477" s="6">
        <f t="shared" si="61"/>
        <v>0</v>
      </c>
    </row>
    <row r="2478" spans="2:20" hidden="1" x14ac:dyDescent="0.2">
      <c r="B2478" t="s">
        <v>2346</v>
      </c>
      <c r="C2478" t="s">
        <v>7</v>
      </c>
      <c r="D2478" t="s">
        <v>6</v>
      </c>
      <c r="E2478" t="s">
        <v>2347</v>
      </c>
      <c r="F2478" t="s">
        <v>4947</v>
      </c>
      <c r="G2478" s="11">
        <v>179307.26</v>
      </c>
      <c r="H2478" s="11">
        <v>11636.25</v>
      </c>
      <c r="I2478" s="11">
        <v>1782.41</v>
      </c>
      <c r="J2478" s="11">
        <v>22694.350000000002</v>
      </c>
      <c r="K2478" s="11">
        <v>24777.72</v>
      </c>
      <c r="L2478" s="11">
        <v>33675.78</v>
      </c>
      <c r="M2478" s="11">
        <v>40451.43</v>
      </c>
      <c r="N2478" s="11">
        <v>48639.3</v>
      </c>
      <c r="O2478" s="11">
        <v>68183.240000000005</v>
      </c>
      <c r="P2478" s="11">
        <v>84484.12</v>
      </c>
      <c r="Q2478" s="11">
        <v>89926.290000000008</v>
      </c>
      <c r="R2478" s="11">
        <v>102494.29000000001</v>
      </c>
      <c r="S2478" s="11">
        <v>112499.96</v>
      </c>
      <c r="T2478" s="6">
        <f t="shared" si="61"/>
        <v>56220.732500000006</v>
      </c>
    </row>
    <row r="2479" spans="2:20" hidden="1" x14ac:dyDescent="0.2">
      <c r="B2479" t="s">
        <v>2346</v>
      </c>
      <c r="C2479" t="s">
        <v>1558</v>
      </c>
      <c r="D2479" t="s">
        <v>4</v>
      </c>
      <c r="E2479" t="s">
        <v>2347</v>
      </c>
      <c r="F2479" t="s">
        <v>4948</v>
      </c>
      <c r="G2479" s="11">
        <v>9361356.6999999993</v>
      </c>
      <c r="H2479" s="11">
        <v>909994.64</v>
      </c>
      <c r="I2479" s="11">
        <v>1354257.1600000001</v>
      </c>
      <c r="J2479" s="11">
        <v>1678116.31</v>
      </c>
      <c r="K2479" s="11">
        <v>2250289.29</v>
      </c>
      <c r="L2479" s="11">
        <v>2654537.37</v>
      </c>
      <c r="M2479" s="11">
        <v>3099401.49</v>
      </c>
      <c r="N2479" s="11">
        <v>3665623.7800000003</v>
      </c>
      <c r="O2479" s="11">
        <v>4129320.9</v>
      </c>
      <c r="P2479" s="11">
        <v>4781233.45</v>
      </c>
      <c r="Q2479" s="11">
        <v>5057116.79</v>
      </c>
      <c r="R2479" s="11">
        <v>5490226.6100000003</v>
      </c>
      <c r="S2479" s="11">
        <v>5989940.1100000003</v>
      </c>
      <c r="T2479" s="6">
        <f t="shared" si="61"/>
        <v>3562147.1829166668</v>
      </c>
    </row>
    <row r="2480" spans="2:20" hidden="1" x14ac:dyDescent="0.2">
      <c r="B2480" t="s">
        <v>2346</v>
      </c>
      <c r="C2480" t="s">
        <v>1558</v>
      </c>
      <c r="D2480" t="s">
        <v>10</v>
      </c>
      <c r="E2480" t="s">
        <v>2347</v>
      </c>
      <c r="F2480" t="s">
        <v>4949</v>
      </c>
      <c r="G2480" s="11">
        <v>3796976.45</v>
      </c>
      <c r="H2480" s="11">
        <v>387103.02</v>
      </c>
      <c r="I2480" s="11">
        <v>576088.05000000005</v>
      </c>
      <c r="J2480" s="11">
        <v>713854.64</v>
      </c>
      <c r="K2480" s="11">
        <v>957251.56</v>
      </c>
      <c r="L2480" s="11">
        <v>1129214.83</v>
      </c>
      <c r="M2480" s="11">
        <v>1318455.77</v>
      </c>
      <c r="N2480" s="11">
        <v>1559321.32</v>
      </c>
      <c r="O2480" s="11">
        <v>1756573.6400000001</v>
      </c>
      <c r="P2480" s="11">
        <v>2033891.01</v>
      </c>
      <c r="Q2480" s="11">
        <v>2151249.15</v>
      </c>
      <c r="R2480" s="11">
        <v>2335489.9300000002</v>
      </c>
      <c r="S2480" s="11">
        <v>2548063.2800000003</v>
      </c>
      <c r="T2480" s="6">
        <f t="shared" si="61"/>
        <v>1507584.3987499999</v>
      </c>
    </row>
    <row r="2481" spans="2:20" hidden="1" x14ac:dyDescent="0.2">
      <c r="B2481" t="s">
        <v>2346</v>
      </c>
      <c r="C2481" t="s">
        <v>1559</v>
      </c>
      <c r="D2481" t="s">
        <v>4</v>
      </c>
      <c r="E2481" t="s">
        <v>2347</v>
      </c>
      <c r="F2481" t="s">
        <v>4950</v>
      </c>
      <c r="G2481" s="11">
        <v>133627.82</v>
      </c>
      <c r="H2481" s="11">
        <v>7542.26</v>
      </c>
      <c r="I2481" s="11">
        <v>17791.170000000002</v>
      </c>
      <c r="J2481" s="11">
        <v>31068.65</v>
      </c>
      <c r="K2481" s="11">
        <v>42952.63</v>
      </c>
      <c r="L2481" s="11">
        <v>57200.22</v>
      </c>
      <c r="M2481" s="11">
        <v>65815.28</v>
      </c>
      <c r="N2481" s="11">
        <v>80853.72</v>
      </c>
      <c r="O2481" s="11">
        <v>95497.19</v>
      </c>
      <c r="P2481" s="11">
        <v>108426.40000000001</v>
      </c>
      <c r="Q2481" s="11">
        <v>123517.54000000001</v>
      </c>
      <c r="R2481" s="11">
        <v>139184.15</v>
      </c>
      <c r="S2481" s="11">
        <v>154278.29</v>
      </c>
      <c r="T2481" s="6">
        <f t="shared" si="61"/>
        <v>76150.188750000016</v>
      </c>
    </row>
    <row r="2482" spans="2:20" hidden="1" x14ac:dyDescent="0.2">
      <c r="B2482" t="s">
        <v>2346</v>
      </c>
      <c r="C2482" t="s">
        <v>1559</v>
      </c>
      <c r="D2482" t="s">
        <v>5</v>
      </c>
      <c r="E2482" t="s">
        <v>2347</v>
      </c>
      <c r="F2482" t="s">
        <v>4951</v>
      </c>
      <c r="G2482" s="11">
        <v>33580.9</v>
      </c>
      <c r="H2482" s="11">
        <v>2346.3200000000002</v>
      </c>
      <c r="I2482" s="11">
        <v>5526.96</v>
      </c>
      <c r="J2482" s="11">
        <v>8039.77</v>
      </c>
      <c r="K2482" s="11">
        <v>11003.89</v>
      </c>
      <c r="L2482" s="11">
        <v>14359.33</v>
      </c>
      <c r="M2482" s="11">
        <v>17370.420000000002</v>
      </c>
      <c r="N2482" s="11">
        <v>20906.97</v>
      </c>
      <c r="O2482" s="11">
        <v>23786.49</v>
      </c>
      <c r="P2482" s="11">
        <v>27036.09</v>
      </c>
      <c r="Q2482" s="11">
        <v>31623.38</v>
      </c>
      <c r="R2482" s="11">
        <v>35143.97</v>
      </c>
      <c r="S2482" s="11">
        <v>38317.67</v>
      </c>
      <c r="T2482" s="6">
        <f t="shared" si="61"/>
        <v>19424.40625</v>
      </c>
    </row>
    <row r="2483" spans="2:20" hidden="1" x14ac:dyDescent="0.2">
      <c r="B2483" t="s">
        <v>2346</v>
      </c>
      <c r="C2483" t="s">
        <v>1559</v>
      </c>
      <c r="D2483" t="s">
        <v>6</v>
      </c>
      <c r="E2483" t="s">
        <v>2347</v>
      </c>
      <c r="F2483" t="s">
        <v>4952</v>
      </c>
      <c r="G2483" s="11">
        <v>92302.22</v>
      </c>
      <c r="H2483" s="11">
        <v>5485.53</v>
      </c>
      <c r="I2483" s="11">
        <v>11703.5</v>
      </c>
      <c r="J2483" s="11">
        <v>18507.53</v>
      </c>
      <c r="K2483" s="11">
        <v>25099.64</v>
      </c>
      <c r="L2483" s="11">
        <v>30383.119999999999</v>
      </c>
      <c r="M2483" s="11">
        <v>36227.71</v>
      </c>
      <c r="N2483" s="11">
        <v>42887.92</v>
      </c>
      <c r="O2483" s="11">
        <v>49333.82</v>
      </c>
      <c r="P2483" s="11">
        <v>55440.04</v>
      </c>
      <c r="Q2483" s="11">
        <v>62902.840000000004</v>
      </c>
      <c r="R2483" s="11">
        <v>69752.820000000007</v>
      </c>
      <c r="S2483" s="11">
        <v>76855.259999999995</v>
      </c>
      <c r="T2483" s="6">
        <f t="shared" si="61"/>
        <v>41025.267500000002</v>
      </c>
    </row>
    <row r="2484" spans="2:20" hidden="1" x14ac:dyDescent="0.2">
      <c r="B2484" t="s">
        <v>2346</v>
      </c>
      <c r="C2484" t="s">
        <v>1560</v>
      </c>
      <c r="D2484" t="s">
        <v>4</v>
      </c>
      <c r="E2484" t="s">
        <v>2347</v>
      </c>
      <c r="F2484" t="s">
        <v>4953</v>
      </c>
      <c r="G2484" s="11">
        <v>165813.81</v>
      </c>
      <c r="H2484" s="11">
        <v>13400.07</v>
      </c>
      <c r="I2484" s="11">
        <v>22958.880000000001</v>
      </c>
      <c r="J2484" s="11">
        <v>40612.550000000003</v>
      </c>
      <c r="K2484" s="11">
        <v>50220.39</v>
      </c>
      <c r="L2484" s="11">
        <v>66007.55</v>
      </c>
      <c r="M2484" s="11">
        <v>84659.21</v>
      </c>
      <c r="N2484" s="11">
        <v>98654.2</v>
      </c>
      <c r="O2484" s="11">
        <v>115469.15000000001</v>
      </c>
      <c r="P2484" s="11">
        <v>125064.38</v>
      </c>
      <c r="Q2484" s="11">
        <v>140276.58000000002</v>
      </c>
      <c r="R2484" s="11">
        <v>149035.9</v>
      </c>
      <c r="S2484" s="11">
        <v>174914</v>
      </c>
      <c r="T2484" s="6">
        <f t="shared" ref="T2484:T2547" si="62">(G2484+S2484+SUM(H2484:R2484)*2)/24</f>
        <v>89726.897083333344</v>
      </c>
    </row>
    <row r="2485" spans="2:20" hidden="1" x14ac:dyDescent="0.2">
      <c r="B2485" t="s">
        <v>2346</v>
      </c>
      <c r="C2485" t="s">
        <v>1560</v>
      </c>
      <c r="D2485" t="s">
        <v>10</v>
      </c>
      <c r="E2485" t="s">
        <v>2347</v>
      </c>
      <c r="F2485" t="s">
        <v>4954</v>
      </c>
      <c r="G2485" s="11">
        <v>66643.06</v>
      </c>
      <c r="H2485" s="11">
        <v>5655.78</v>
      </c>
      <c r="I2485" s="11">
        <v>9690.27</v>
      </c>
      <c r="J2485" s="11">
        <v>17141.37</v>
      </c>
      <c r="K2485" s="11">
        <v>21196.560000000001</v>
      </c>
      <c r="L2485" s="11">
        <v>27859.86</v>
      </c>
      <c r="M2485" s="11">
        <v>35732.17</v>
      </c>
      <c r="N2485" s="11">
        <v>41639.050000000003</v>
      </c>
      <c r="O2485" s="11">
        <v>48736.14</v>
      </c>
      <c r="P2485" s="11">
        <v>52786</v>
      </c>
      <c r="Q2485" s="11">
        <v>59206.62</v>
      </c>
      <c r="R2485" s="11">
        <v>62903.67</v>
      </c>
      <c r="S2485" s="11">
        <v>73826.05</v>
      </c>
      <c r="T2485" s="6">
        <f t="shared" si="62"/>
        <v>37731.837083333332</v>
      </c>
    </row>
    <row r="2486" spans="2:20" hidden="1" x14ac:dyDescent="0.2">
      <c r="B2486" t="s">
        <v>2346</v>
      </c>
      <c r="C2486" t="s">
        <v>9</v>
      </c>
      <c r="D2486" t="s">
        <v>3</v>
      </c>
      <c r="E2486" t="s">
        <v>2347</v>
      </c>
      <c r="F2486" t="s">
        <v>4955</v>
      </c>
      <c r="G2486" s="11">
        <v>232456.87</v>
      </c>
      <c r="H2486" s="11">
        <v>19055.850000000002</v>
      </c>
      <c r="I2486" s="11">
        <v>32649.15</v>
      </c>
      <c r="J2486" s="11">
        <v>57753.919999999998</v>
      </c>
      <c r="K2486" s="11">
        <v>71416.95</v>
      </c>
      <c r="L2486" s="11">
        <v>93867.41</v>
      </c>
      <c r="M2486" s="11">
        <v>120391.38</v>
      </c>
      <c r="N2486" s="11">
        <v>140293.25</v>
      </c>
      <c r="O2486" s="11">
        <v>164205.29</v>
      </c>
      <c r="P2486" s="11">
        <v>177850.38</v>
      </c>
      <c r="Q2486" s="11">
        <v>199483.2</v>
      </c>
      <c r="R2486" s="11">
        <v>211939.57</v>
      </c>
      <c r="S2486" s="11">
        <v>248740.05000000002</v>
      </c>
      <c r="T2486" s="6">
        <f t="shared" si="62"/>
        <v>127458.73416666668</v>
      </c>
    </row>
    <row r="2487" spans="2:20" hidden="1" x14ac:dyDescent="0.2">
      <c r="B2487" t="s">
        <v>2346</v>
      </c>
      <c r="C2487" t="s">
        <v>9</v>
      </c>
      <c r="D2487" t="s">
        <v>4</v>
      </c>
      <c r="E2487" t="s">
        <v>2347</v>
      </c>
      <c r="F2487" t="s">
        <v>4956</v>
      </c>
      <c r="G2487" s="11">
        <v>0</v>
      </c>
      <c r="H2487" s="11">
        <v>0</v>
      </c>
      <c r="I2487" s="11">
        <v>0</v>
      </c>
      <c r="J2487" s="11">
        <v>0</v>
      </c>
      <c r="K2487" s="11">
        <v>0</v>
      </c>
      <c r="L2487" s="11">
        <v>0</v>
      </c>
      <c r="M2487" s="11">
        <v>0</v>
      </c>
      <c r="N2487" s="11">
        <v>0</v>
      </c>
      <c r="O2487" s="11">
        <v>0</v>
      </c>
      <c r="P2487" s="11">
        <v>0</v>
      </c>
      <c r="Q2487" s="11">
        <v>0</v>
      </c>
      <c r="R2487" s="11">
        <v>0</v>
      </c>
      <c r="S2487" s="11">
        <v>0</v>
      </c>
      <c r="T2487" s="6">
        <f t="shared" si="62"/>
        <v>0</v>
      </c>
    </row>
    <row r="2488" spans="2:20" hidden="1" x14ac:dyDescent="0.2">
      <c r="B2488" t="s">
        <v>2346</v>
      </c>
      <c r="C2488" t="s">
        <v>9</v>
      </c>
      <c r="D2488" t="s">
        <v>10</v>
      </c>
      <c r="E2488" t="s">
        <v>2347</v>
      </c>
      <c r="F2488" t="s">
        <v>4957</v>
      </c>
      <c r="G2488" s="11">
        <v>57.52</v>
      </c>
      <c r="H2488" s="11">
        <v>0</v>
      </c>
      <c r="I2488" s="11">
        <v>0</v>
      </c>
      <c r="J2488" s="11">
        <v>0</v>
      </c>
      <c r="K2488" s="11">
        <v>0</v>
      </c>
      <c r="L2488" s="11">
        <v>0</v>
      </c>
      <c r="M2488" s="11">
        <v>0</v>
      </c>
      <c r="N2488" s="11">
        <v>0</v>
      </c>
      <c r="O2488" s="11">
        <v>0</v>
      </c>
      <c r="P2488" s="11">
        <v>0</v>
      </c>
      <c r="Q2488" s="11">
        <v>0</v>
      </c>
      <c r="R2488" s="11">
        <v>0</v>
      </c>
      <c r="S2488" s="11">
        <v>0</v>
      </c>
      <c r="T2488" s="6">
        <f t="shared" si="62"/>
        <v>2.3966666666666669</v>
      </c>
    </row>
    <row r="2489" spans="2:20" hidden="1" x14ac:dyDescent="0.2">
      <c r="B2489" t="s">
        <v>2346</v>
      </c>
      <c r="C2489" t="s">
        <v>9</v>
      </c>
      <c r="D2489" t="s">
        <v>11</v>
      </c>
      <c r="E2489" t="s">
        <v>2347</v>
      </c>
      <c r="F2489" t="s">
        <v>4958</v>
      </c>
      <c r="G2489" s="11">
        <v>0</v>
      </c>
      <c r="H2489" s="11">
        <v>0</v>
      </c>
      <c r="I2489" s="11">
        <v>0</v>
      </c>
      <c r="J2489" s="11">
        <v>0</v>
      </c>
      <c r="K2489" s="11">
        <v>0</v>
      </c>
      <c r="L2489" s="11">
        <v>0</v>
      </c>
      <c r="M2489" s="11">
        <v>0</v>
      </c>
      <c r="N2489" s="11">
        <v>0</v>
      </c>
      <c r="O2489" s="11">
        <v>0</v>
      </c>
      <c r="P2489" s="11">
        <v>0</v>
      </c>
      <c r="Q2489" s="11">
        <v>0</v>
      </c>
      <c r="R2489" s="11">
        <v>0</v>
      </c>
      <c r="S2489" s="11">
        <v>0</v>
      </c>
      <c r="T2489" s="6">
        <f t="shared" si="62"/>
        <v>0</v>
      </c>
    </row>
    <row r="2490" spans="2:20" hidden="1" x14ac:dyDescent="0.2">
      <c r="B2490" t="s">
        <v>2346</v>
      </c>
      <c r="C2490" t="s">
        <v>9</v>
      </c>
      <c r="D2490" t="s">
        <v>12</v>
      </c>
      <c r="E2490" t="s">
        <v>2347</v>
      </c>
      <c r="F2490" t="s">
        <v>4959</v>
      </c>
      <c r="G2490" s="11">
        <v>71737.34</v>
      </c>
      <c r="H2490" s="11">
        <v>8683.44</v>
      </c>
      <c r="I2490" s="11">
        <v>16861.48</v>
      </c>
      <c r="J2490" s="11">
        <v>25558.62</v>
      </c>
      <c r="K2490" s="11">
        <v>33534.230000000003</v>
      </c>
      <c r="L2490" s="11">
        <v>42708.03</v>
      </c>
      <c r="M2490" s="11">
        <v>49496.450000000004</v>
      </c>
      <c r="N2490" s="11">
        <v>57692.380000000005</v>
      </c>
      <c r="O2490" s="11">
        <v>66258.22</v>
      </c>
      <c r="P2490" s="11">
        <v>73596.52</v>
      </c>
      <c r="Q2490" s="11">
        <v>83720.180000000008</v>
      </c>
      <c r="R2490" s="11">
        <v>91521.71</v>
      </c>
      <c r="S2490" s="11">
        <v>100439.01000000001</v>
      </c>
      <c r="T2490" s="6">
        <f t="shared" si="62"/>
        <v>52976.61958333334</v>
      </c>
    </row>
    <row r="2491" spans="2:20" hidden="1" x14ac:dyDescent="0.2">
      <c r="B2491" t="s">
        <v>2346</v>
      </c>
      <c r="C2491" t="s">
        <v>9</v>
      </c>
      <c r="D2491" t="s">
        <v>1555</v>
      </c>
      <c r="E2491" t="s">
        <v>2347</v>
      </c>
      <c r="F2491" t="s">
        <v>4960</v>
      </c>
      <c r="G2491" s="11">
        <v>-232456.87</v>
      </c>
      <c r="H2491" s="11">
        <v>-19055.850000000002</v>
      </c>
      <c r="I2491" s="11">
        <v>-32649.15</v>
      </c>
      <c r="J2491" s="11">
        <v>-57753.919999999998</v>
      </c>
      <c r="K2491" s="11">
        <v>-71416.95</v>
      </c>
      <c r="L2491" s="11">
        <v>-93867.41</v>
      </c>
      <c r="M2491" s="11">
        <v>-120391.38</v>
      </c>
      <c r="N2491" s="11">
        <v>-140293.25</v>
      </c>
      <c r="O2491" s="11">
        <v>-164205.29</v>
      </c>
      <c r="P2491" s="11">
        <v>-177850.38</v>
      </c>
      <c r="Q2491" s="11">
        <v>-199483.2</v>
      </c>
      <c r="R2491" s="11">
        <v>-211939.57</v>
      </c>
      <c r="S2491" s="11">
        <v>-248740.05000000002</v>
      </c>
      <c r="T2491" s="6">
        <f t="shared" si="62"/>
        <v>-127458.73416666668</v>
      </c>
    </row>
    <row r="2492" spans="2:20" hidden="1" x14ac:dyDescent="0.2">
      <c r="B2492" t="s">
        <v>2346</v>
      </c>
      <c r="C2492" t="s">
        <v>9</v>
      </c>
      <c r="D2492" t="s">
        <v>6</v>
      </c>
      <c r="E2492" t="s">
        <v>2347</v>
      </c>
      <c r="F2492" t="s">
        <v>4961</v>
      </c>
      <c r="G2492" s="11">
        <v>0</v>
      </c>
      <c r="H2492" s="11">
        <v>0</v>
      </c>
      <c r="I2492" s="11">
        <v>0</v>
      </c>
      <c r="J2492" s="11">
        <v>0</v>
      </c>
      <c r="K2492" s="11">
        <v>0</v>
      </c>
      <c r="L2492" s="11">
        <v>0</v>
      </c>
      <c r="M2492" s="11">
        <v>0</v>
      </c>
      <c r="N2492" s="11">
        <v>0</v>
      </c>
      <c r="O2492" s="11">
        <v>0</v>
      </c>
      <c r="P2492" s="11">
        <v>0</v>
      </c>
      <c r="Q2492" s="11">
        <v>0</v>
      </c>
      <c r="R2492" s="11">
        <v>0</v>
      </c>
      <c r="S2492" s="11">
        <v>0</v>
      </c>
      <c r="T2492" s="6">
        <f t="shared" si="62"/>
        <v>0</v>
      </c>
    </row>
    <row r="2493" spans="2:20" hidden="1" x14ac:dyDescent="0.2">
      <c r="B2493" t="s">
        <v>2346</v>
      </c>
      <c r="C2493" t="s">
        <v>13</v>
      </c>
      <c r="D2493" t="s">
        <v>13</v>
      </c>
      <c r="E2493" t="s">
        <v>2347</v>
      </c>
      <c r="F2493" t="s">
        <v>4962</v>
      </c>
      <c r="G2493" s="11">
        <v>0</v>
      </c>
      <c r="H2493" s="11">
        <v>0</v>
      </c>
      <c r="I2493" s="11">
        <v>0</v>
      </c>
      <c r="J2493" s="11">
        <v>0</v>
      </c>
      <c r="K2493" s="11">
        <v>0</v>
      </c>
      <c r="L2493" s="11">
        <v>0</v>
      </c>
      <c r="M2493" s="11">
        <v>0</v>
      </c>
      <c r="N2493" s="11">
        <v>0</v>
      </c>
      <c r="O2493" s="11">
        <v>0</v>
      </c>
      <c r="P2493" s="11">
        <v>0</v>
      </c>
      <c r="Q2493" s="11">
        <v>0</v>
      </c>
      <c r="R2493" s="11">
        <v>0</v>
      </c>
      <c r="S2493" s="11">
        <v>0</v>
      </c>
      <c r="T2493" s="6">
        <f t="shared" si="62"/>
        <v>0</v>
      </c>
    </row>
    <row r="2494" spans="2:20" hidden="1" x14ac:dyDescent="0.2">
      <c r="B2494" t="s">
        <v>2348</v>
      </c>
      <c r="C2494" t="s">
        <v>2</v>
      </c>
      <c r="D2494" t="s">
        <v>3</v>
      </c>
      <c r="E2494" t="s">
        <v>2349</v>
      </c>
      <c r="F2494" t="s">
        <v>4963</v>
      </c>
      <c r="G2494" s="11">
        <v>5444074.0499999998</v>
      </c>
      <c r="H2494" s="11">
        <v>350312.03</v>
      </c>
      <c r="I2494" s="11">
        <v>852658.89</v>
      </c>
      <c r="J2494" s="11">
        <v>1314150.04</v>
      </c>
      <c r="K2494" s="11">
        <v>1792978.81</v>
      </c>
      <c r="L2494" s="11">
        <v>2215097.89</v>
      </c>
      <c r="M2494" s="11">
        <v>2518949.21</v>
      </c>
      <c r="N2494" s="11">
        <v>2955910.4</v>
      </c>
      <c r="O2494" s="11">
        <v>3463964.0300000003</v>
      </c>
      <c r="P2494" s="11">
        <v>3847652.37</v>
      </c>
      <c r="Q2494" s="11">
        <v>4308077.21</v>
      </c>
      <c r="R2494" s="11">
        <v>4820192.2300000004</v>
      </c>
      <c r="S2494" s="11">
        <v>5318210.75</v>
      </c>
      <c r="T2494" s="6">
        <f t="shared" si="62"/>
        <v>2818423.7925000004</v>
      </c>
    </row>
    <row r="2495" spans="2:20" hidden="1" x14ac:dyDescent="0.2">
      <c r="B2495" t="s">
        <v>2348</v>
      </c>
      <c r="C2495" t="s">
        <v>2</v>
      </c>
      <c r="D2495" t="s">
        <v>4</v>
      </c>
      <c r="E2495" t="s">
        <v>2349</v>
      </c>
      <c r="F2495" t="s">
        <v>4964</v>
      </c>
      <c r="G2495" s="11">
        <v>125489.81</v>
      </c>
      <c r="H2495" s="11">
        <v>15572.81</v>
      </c>
      <c r="I2495" s="11">
        <v>17346.47</v>
      </c>
      <c r="J2495" s="11">
        <v>22258.48</v>
      </c>
      <c r="K2495" s="11">
        <v>26831.98</v>
      </c>
      <c r="L2495" s="11">
        <v>28694.13</v>
      </c>
      <c r="M2495" s="11">
        <v>32077.9</v>
      </c>
      <c r="N2495" s="11">
        <v>34711.360000000001</v>
      </c>
      <c r="O2495" s="11">
        <v>40389.21</v>
      </c>
      <c r="P2495" s="11">
        <v>43035.24</v>
      </c>
      <c r="Q2495" s="11">
        <v>45453.840000000004</v>
      </c>
      <c r="R2495" s="11">
        <v>58851.05</v>
      </c>
      <c r="S2495" s="11">
        <v>62232.73</v>
      </c>
      <c r="T2495" s="6">
        <f t="shared" si="62"/>
        <v>38256.978333333333</v>
      </c>
    </row>
    <row r="2496" spans="2:20" hidden="1" x14ac:dyDescent="0.2">
      <c r="B2496" t="s">
        <v>2348</v>
      </c>
      <c r="C2496" t="s">
        <v>2</v>
      </c>
      <c r="D2496" t="s">
        <v>5</v>
      </c>
      <c r="E2496" t="s">
        <v>2349</v>
      </c>
      <c r="F2496" t="s">
        <v>4965</v>
      </c>
      <c r="G2496" s="11">
        <v>0</v>
      </c>
      <c r="H2496" s="11">
        <v>0</v>
      </c>
      <c r="I2496" s="11">
        <v>0</v>
      </c>
      <c r="J2496" s="11">
        <v>0</v>
      </c>
      <c r="K2496" s="11">
        <v>0</v>
      </c>
      <c r="L2496" s="11">
        <v>0</v>
      </c>
      <c r="M2496" s="11">
        <v>0</v>
      </c>
      <c r="N2496" s="11">
        <v>0</v>
      </c>
      <c r="O2496" s="11">
        <v>0</v>
      </c>
      <c r="P2496" s="11">
        <v>0</v>
      </c>
      <c r="Q2496" s="11">
        <v>0</v>
      </c>
      <c r="R2496" s="11">
        <v>0</v>
      </c>
      <c r="S2496" s="11">
        <v>0</v>
      </c>
      <c r="T2496" s="6">
        <f t="shared" si="62"/>
        <v>0</v>
      </c>
    </row>
    <row r="2497" spans="2:20" hidden="1" x14ac:dyDescent="0.2">
      <c r="B2497" t="s">
        <v>2348</v>
      </c>
      <c r="C2497" t="s">
        <v>2</v>
      </c>
      <c r="D2497" t="s">
        <v>1555</v>
      </c>
      <c r="E2497" t="s">
        <v>2349</v>
      </c>
      <c r="F2497" t="s">
        <v>4966</v>
      </c>
      <c r="G2497" s="11">
        <v>-5575058.9000000004</v>
      </c>
      <c r="H2497" s="11">
        <v>-365884.84</v>
      </c>
      <c r="I2497" s="11">
        <v>-870039.96</v>
      </c>
      <c r="J2497" s="11">
        <v>-1336974.27</v>
      </c>
      <c r="K2497" s="11">
        <v>-1820871.54</v>
      </c>
      <c r="L2497" s="11">
        <v>-2244887.17</v>
      </c>
      <c r="M2497" s="11">
        <v>-2552122.2599999998</v>
      </c>
      <c r="N2497" s="11">
        <v>-2991716.91</v>
      </c>
      <c r="O2497" s="11">
        <v>-3505518.34</v>
      </c>
      <c r="P2497" s="11">
        <v>-3891852.71</v>
      </c>
      <c r="Q2497" s="11">
        <v>-4354713.8</v>
      </c>
      <c r="R2497" s="11">
        <v>-4880226.03</v>
      </c>
      <c r="S2497" s="11">
        <v>-5381626.2300000004</v>
      </c>
      <c r="T2497" s="6">
        <f t="shared" si="62"/>
        <v>-2857762.5329166669</v>
      </c>
    </row>
    <row r="2498" spans="2:20" hidden="1" x14ac:dyDescent="0.2">
      <c r="B2498" t="s">
        <v>2348</v>
      </c>
      <c r="C2498" t="s">
        <v>2</v>
      </c>
      <c r="D2498" t="s">
        <v>6</v>
      </c>
      <c r="E2498" t="s">
        <v>2349</v>
      </c>
      <c r="F2498" t="s">
        <v>4967</v>
      </c>
      <c r="G2498" s="11">
        <v>5495.03</v>
      </c>
      <c r="H2498" s="11">
        <v>0</v>
      </c>
      <c r="I2498" s="11">
        <v>34.6</v>
      </c>
      <c r="J2498" s="11">
        <v>565.75</v>
      </c>
      <c r="K2498" s="11">
        <v>1060.75</v>
      </c>
      <c r="L2498" s="11">
        <v>1095.1500000000001</v>
      </c>
      <c r="M2498" s="11">
        <v>1095.1500000000001</v>
      </c>
      <c r="N2498" s="11">
        <v>1095.1500000000001</v>
      </c>
      <c r="O2498" s="11">
        <v>1165.1000000000001</v>
      </c>
      <c r="P2498" s="11">
        <v>1165.1000000000001</v>
      </c>
      <c r="Q2498" s="11">
        <v>1182.76</v>
      </c>
      <c r="R2498" s="11">
        <v>1182.76</v>
      </c>
      <c r="S2498" s="11">
        <v>1182.76</v>
      </c>
      <c r="T2498" s="6">
        <f t="shared" si="62"/>
        <v>1081.7637500000001</v>
      </c>
    </row>
    <row r="2499" spans="2:20" hidden="1" x14ac:dyDescent="0.2">
      <c r="B2499" t="s">
        <v>2348</v>
      </c>
      <c r="C2499" t="s">
        <v>1556</v>
      </c>
      <c r="D2499" t="s">
        <v>4</v>
      </c>
      <c r="E2499" t="s">
        <v>2349</v>
      </c>
      <c r="F2499" t="s">
        <v>4968</v>
      </c>
      <c r="G2499" s="11">
        <v>3922128.71</v>
      </c>
      <c r="H2499" s="11">
        <v>253436.74000000002</v>
      </c>
      <c r="I2499" s="11">
        <v>616864.6</v>
      </c>
      <c r="J2499" s="11">
        <v>950734.99</v>
      </c>
      <c r="K2499" s="11">
        <v>1297148.45</v>
      </c>
      <c r="L2499" s="11">
        <v>1602534.72</v>
      </c>
      <c r="M2499" s="11">
        <v>1822359</v>
      </c>
      <c r="N2499" s="11">
        <v>2138482.94</v>
      </c>
      <c r="O2499" s="11">
        <v>2506039.42</v>
      </c>
      <c r="P2499" s="11">
        <v>2783622.59</v>
      </c>
      <c r="Q2499" s="11">
        <v>3116721.54</v>
      </c>
      <c r="R2499" s="11">
        <v>3487216.27</v>
      </c>
      <c r="S2499" s="11">
        <v>3847512.75</v>
      </c>
      <c r="T2499" s="6">
        <f t="shared" si="62"/>
        <v>2038331.8324999998</v>
      </c>
    </row>
    <row r="2500" spans="2:20" hidden="1" x14ac:dyDescent="0.2">
      <c r="B2500" t="s">
        <v>2348</v>
      </c>
      <c r="C2500" t="s">
        <v>1557</v>
      </c>
      <c r="D2500" t="s">
        <v>4</v>
      </c>
      <c r="E2500" t="s">
        <v>2349</v>
      </c>
      <c r="F2500" t="s">
        <v>4969</v>
      </c>
      <c r="G2500" s="11">
        <v>98711.540000000008</v>
      </c>
      <c r="H2500" s="11">
        <v>12336.94</v>
      </c>
      <c r="I2500" s="11">
        <v>13742.050000000001</v>
      </c>
      <c r="J2500" s="11">
        <v>17633.39</v>
      </c>
      <c r="K2500" s="11">
        <v>21256.560000000001</v>
      </c>
      <c r="L2500" s="11">
        <v>22731.77</v>
      </c>
      <c r="M2500" s="11">
        <v>25412.43</v>
      </c>
      <c r="N2500" s="11">
        <v>27498.68</v>
      </c>
      <c r="O2500" s="11">
        <v>31996.73</v>
      </c>
      <c r="P2500" s="11">
        <v>34092.94</v>
      </c>
      <c r="Q2500" s="11">
        <v>36008.980000000003</v>
      </c>
      <c r="R2500" s="11">
        <v>46622.38</v>
      </c>
      <c r="S2500" s="11">
        <v>49301.380000000005</v>
      </c>
      <c r="T2500" s="6">
        <f t="shared" si="62"/>
        <v>30278.275833333337</v>
      </c>
    </row>
    <row r="2501" spans="2:20" hidden="1" x14ac:dyDescent="0.2">
      <c r="B2501" t="s">
        <v>2348</v>
      </c>
      <c r="C2501" t="s">
        <v>1557</v>
      </c>
      <c r="D2501" t="s">
        <v>5</v>
      </c>
      <c r="E2501" t="s">
        <v>2349</v>
      </c>
      <c r="F2501" t="s">
        <v>4970</v>
      </c>
      <c r="G2501" s="11">
        <v>0</v>
      </c>
      <c r="H2501" s="11">
        <v>0</v>
      </c>
      <c r="I2501" s="11">
        <v>0</v>
      </c>
      <c r="J2501" s="11">
        <v>0</v>
      </c>
      <c r="K2501" s="11">
        <v>0</v>
      </c>
      <c r="L2501" s="11">
        <v>0</v>
      </c>
      <c r="M2501" s="11">
        <v>0</v>
      </c>
      <c r="N2501" s="11">
        <v>0</v>
      </c>
      <c r="O2501" s="11">
        <v>0</v>
      </c>
      <c r="P2501" s="11">
        <v>0</v>
      </c>
      <c r="Q2501" s="11">
        <v>0</v>
      </c>
      <c r="R2501" s="11">
        <v>0</v>
      </c>
      <c r="S2501" s="11">
        <v>0</v>
      </c>
      <c r="T2501" s="6">
        <f t="shared" si="62"/>
        <v>0</v>
      </c>
    </row>
    <row r="2502" spans="2:20" hidden="1" x14ac:dyDescent="0.2">
      <c r="B2502" t="s">
        <v>2348</v>
      </c>
      <c r="C2502" t="s">
        <v>1557</v>
      </c>
      <c r="D2502" t="s">
        <v>6</v>
      </c>
      <c r="E2502" t="s">
        <v>2349</v>
      </c>
      <c r="F2502" t="s">
        <v>4971</v>
      </c>
      <c r="G2502" s="11">
        <v>4322.45</v>
      </c>
      <c r="H2502" s="11">
        <v>0</v>
      </c>
      <c r="I2502" s="11">
        <v>27.41</v>
      </c>
      <c r="J2502" s="11">
        <v>448.19</v>
      </c>
      <c r="K2502" s="11">
        <v>840.33</v>
      </c>
      <c r="L2502" s="11">
        <v>867.58</v>
      </c>
      <c r="M2502" s="11">
        <v>867.58</v>
      </c>
      <c r="N2502" s="11">
        <v>867.58</v>
      </c>
      <c r="O2502" s="11">
        <v>923</v>
      </c>
      <c r="P2502" s="11">
        <v>923</v>
      </c>
      <c r="Q2502" s="11">
        <v>936.99</v>
      </c>
      <c r="R2502" s="11">
        <v>936.99</v>
      </c>
      <c r="S2502" s="11">
        <v>936.99</v>
      </c>
      <c r="T2502" s="6">
        <f t="shared" si="62"/>
        <v>855.69749999999988</v>
      </c>
    </row>
    <row r="2503" spans="2:20" hidden="1" x14ac:dyDescent="0.2">
      <c r="B2503" t="s">
        <v>2348</v>
      </c>
      <c r="C2503" t="s">
        <v>7</v>
      </c>
      <c r="D2503" t="s">
        <v>4</v>
      </c>
      <c r="E2503" t="s">
        <v>2349</v>
      </c>
      <c r="F2503" t="s">
        <v>4972</v>
      </c>
      <c r="G2503" s="11">
        <v>47676.51</v>
      </c>
      <c r="H2503" s="11">
        <v>4343.8999999999996</v>
      </c>
      <c r="I2503" s="11">
        <v>6476.27</v>
      </c>
      <c r="J2503" s="11">
        <v>22010.95</v>
      </c>
      <c r="K2503" s="11">
        <v>23514.44</v>
      </c>
      <c r="L2503" s="11">
        <v>26550.87</v>
      </c>
      <c r="M2503" s="11">
        <v>27414.13</v>
      </c>
      <c r="N2503" s="11">
        <v>28597.83</v>
      </c>
      <c r="O2503" s="11">
        <v>29759.33</v>
      </c>
      <c r="P2503" s="11">
        <v>33220.76</v>
      </c>
      <c r="Q2503" s="11">
        <v>35376.840000000004</v>
      </c>
      <c r="R2503" s="11">
        <v>36882.26</v>
      </c>
      <c r="S2503" s="11">
        <v>37129.5</v>
      </c>
      <c r="T2503" s="6">
        <f t="shared" si="62"/>
        <v>26379.21541666667</v>
      </c>
    </row>
    <row r="2504" spans="2:20" hidden="1" x14ac:dyDescent="0.2">
      <c r="B2504" t="s">
        <v>2348</v>
      </c>
      <c r="C2504" t="s">
        <v>7</v>
      </c>
      <c r="D2504" t="s">
        <v>5</v>
      </c>
      <c r="E2504" t="s">
        <v>2349</v>
      </c>
      <c r="F2504" t="s">
        <v>4973</v>
      </c>
      <c r="G2504" s="11">
        <v>55.58</v>
      </c>
      <c r="H2504" s="11">
        <v>0</v>
      </c>
      <c r="I2504" s="11">
        <v>0</v>
      </c>
      <c r="J2504" s="11">
        <v>0</v>
      </c>
      <c r="K2504" s="11">
        <v>0</v>
      </c>
      <c r="L2504" s="11">
        <v>0</v>
      </c>
      <c r="M2504" s="11">
        <v>0</v>
      </c>
      <c r="N2504" s="11">
        <v>0</v>
      </c>
      <c r="O2504" s="11">
        <v>0</v>
      </c>
      <c r="P2504" s="11">
        <v>0</v>
      </c>
      <c r="Q2504" s="11">
        <v>0</v>
      </c>
      <c r="R2504" s="11">
        <v>0</v>
      </c>
      <c r="S2504" s="11">
        <v>0</v>
      </c>
      <c r="T2504" s="6">
        <f t="shared" si="62"/>
        <v>2.3158333333333334</v>
      </c>
    </row>
    <row r="2505" spans="2:20" hidden="1" x14ac:dyDescent="0.2">
      <c r="B2505" t="s">
        <v>2348</v>
      </c>
      <c r="C2505" t="s">
        <v>7</v>
      </c>
      <c r="D2505" t="s">
        <v>8</v>
      </c>
      <c r="E2505" t="s">
        <v>2349</v>
      </c>
      <c r="F2505" t="s">
        <v>4974</v>
      </c>
      <c r="G2505" s="11">
        <v>0</v>
      </c>
      <c r="H2505" s="11">
        <v>0</v>
      </c>
      <c r="I2505" s="11">
        <v>0</v>
      </c>
      <c r="J2505" s="11">
        <v>0</v>
      </c>
      <c r="K2505" s="11">
        <v>0</v>
      </c>
      <c r="L2505" s="11">
        <v>0</v>
      </c>
      <c r="M2505" s="11">
        <v>0</v>
      </c>
      <c r="N2505" s="11">
        <v>0</v>
      </c>
      <c r="O2505" s="11">
        <v>0</v>
      </c>
      <c r="P2505" s="11">
        <v>0</v>
      </c>
      <c r="Q2505" s="11">
        <v>0</v>
      </c>
      <c r="R2505" s="11">
        <v>0</v>
      </c>
      <c r="S2505" s="11">
        <v>0</v>
      </c>
      <c r="T2505" s="6">
        <f t="shared" si="62"/>
        <v>0</v>
      </c>
    </row>
    <row r="2506" spans="2:20" hidden="1" x14ac:dyDescent="0.2">
      <c r="B2506" t="s">
        <v>2348</v>
      </c>
      <c r="C2506" t="s">
        <v>7</v>
      </c>
      <c r="D2506" t="s">
        <v>6</v>
      </c>
      <c r="E2506" t="s">
        <v>2349</v>
      </c>
      <c r="F2506" t="s">
        <v>4975</v>
      </c>
      <c r="G2506" s="11">
        <v>64057.36</v>
      </c>
      <c r="H2506" s="11">
        <v>1051.5</v>
      </c>
      <c r="I2506" s="11">
        <v>24299.45</v>
      </c>
      <c r="J2506" s="11">
        <v>51803.67</v>
      </c>
      <c r="K2506" s="11">
        <v>65289.74</v>
      </c>
      <c r="L2506" s="11">
        <v>63224.68</v>
      </c>
      <c r="M2506" s="11">
        <v>77020.12</v>
      </c>
      <c r="N2506" s="11">
        <v>102975.55</v>
      </c>
      <c r="O2506" s="11">
        <v>130330.74</v>
      </c>
      <c r="P2506" s="11">
        <v>160086.64000000001</v>
      </c>
      <c r="Q2506" s="11">
        <v>168873.85</v>
      </c>
      <c r="R2506" s="11">
        <v>175015.64</v>
      </c>
      <c r="S2506" s="11">
        <v>189153.6</v>
      </c>
      <c r="T2506" s="6">
        <f t="shared" si="62"/>
        <v>95548.088333333333</v>
      </c>
    </row>
    <row r="2507" spans="2:20" hidden="1" x14ac:dyDescent="0.2">
      <c r="B2507" t="s">
        <v>2348</v>
      </c>
      <c r="C2507" t="s">
        <v>1558</v>
      </c>
      <c r="D2507" t="s">
        <v>4</v>
      </c>
      <c r="E2507" t="s">
        <v>2349</v>
      </c>
      <c r="F2507" t="s">
        <v>4976</v>
      </c>
      <c r="G2507" s="11">
        <v>1082771.8999999999</v>
      </c>
      <c r="H2507" s="11">
        <v>67964.040000000008</v>
      </c>
      <c r="I2507" s="11">
        <v>165424.35</v>
      </c>
      <c r="J2507" s="11">
        <v>254958.25</v>
      </c>
      <c r="K2507" s="11">
        <v>347855.82</v>
      </c>
      <c r="L2507" s="11">
        <v>429751.14</v>
      </c>
      <c r="M2507" s="11">
        <v>488701.33</v>
      </c>
      <c r="N2507" s="11">
        <v>573476.17000000004</v>
      </c>
      <c r="O2507" s="11">
        <v>672043.65</v>
      </c>
      <c r="P2507" s="11">
        <v>746483.02</v>
      </c>
      <c r="Q2507" s="11">
        <v>835810.04</v>
      </c>
      <c r="R2507" s="11">
        <v>935165.48</v>
      </c>
      <c r="S2507" s="11">
        <v>1031786.05</v>
      </c>
      <c r="T2507" s="6">
        <f t="shared" si="62"/>
        <v>547909.35541666672</v>
      </c>
    </row>
    <row r="2508" spans="2:20" hidden="1" x14ac:dyDescent="0.2">
      <c r="B2508" t="s">
        <v>2348</v>
      </c>
      <c r="C2508" t="s">
        <v>1558</v>
      </c>
      <c r="D2508" t="s">
        <v>10</v>
      </c>
      <c r="E2508" t="s">
        <v>2349</v>
      </c>
      <c r="F2508" t="s">
        <v>4977</v>
      </c>
      <c r="G2508" s="11">
        <v>439173.45</v>
      </c>
      <c r="H2508" s="11">
        <v>28911.25</v>
      </c>
      <c r="I2508" s="11">
        <v>70369.94</v>
      </c>
      <c r="J2508" s="11">
        <v>108456.8</v>
      </c>
      <c r="K2508" s="11">
        <v>147974.54</v>
      </c>
      <c r="L2508" s="11">
        <v>182812.03</v>
      </c>
      <c r="M2508" s="11">
        <v>207888.88</v>
      </c>
      <c r="N2508" s="11">
        <v>243951.29</v>
      </c>
      <c r="O2508" s="11">
        <v>285880.96000000002</v>
      </c>
      <c r="P2508" s="11">
        <v>317546.76</v>
      </c>
      <c r="Q2508" s="11">
        <v>355545.62</v>
      </c>
      <c r="R2508" s="11">
        <v>397810.47000000003</v>
      </c>
      <c r="S2508" s="11">
        <v>438911.94</v>
      </c>
      <c r="T2508" s="6">
        <f t="shared" si="62"/>
        <v>232182.60291666668</v>
      </c>
    </row>
    <row r="2509" spans="2:20" hidden="1" x14ac:dyDescent="0.2">
      <c r="B2509" t="s">
        <v>2348</v>
      </c>
      <c r="C2509" t="s">
        <v>1559</v>
      </c>
      <c r="D2509" t="s">
        <v>4</v>
      </c>
      <c r="E2509" t="s">
        <v>2349</v>
      </c>
      <c r="F2509" t="s">
        <v>4978</v>
      </c>
      <c r="G2509" s="11">
        <v>26778.27</v>
      </c>
      <c r="H2509" s="11">
        <v>3235.87</v>
      </c>
      <c r="I2509" s="11">
        <v>3604.42</v>
      </c>
      <c r="J2509" s="11">
        <v>4625.09</v>
      </c>
      <c r="K2509" s="11">
        <v>5575.42</v>
      </c>
      <c r="L2509" s="11">
        <v>5962.36</v>
      </c>
      <c r="M2509" s="11">
        <v>6665.47</v>
      </c>
      <c r="N2509" s="11">
        <v>7212.68</v>
      </c>
      <c r="O2509" s="11">
        <v>8392.48</v>
      </c>
      <c r="P2509" s="11">
        <v>8942.3000000000011</v>
      </c>
      <c r="Q2509" s="11">
        <v>9444.86</v>
      </c>
      <c r="R2509" s="11">
        <v>12228.67</v>
      </c>
      <c r="S2509" s="11">
        <v>12931.35</v>
      </c>
      <c r="T2509" s="6">
        <f t="shared" si="62"/>
        <v>7978.7025000000003</v>
      </c>
    </row>
    <row r="2510" spans="2:20" hidden="1" x14ac:dyDescent="0.2">
      <c r="B2510" t="s">
        <v>2348</v>
      </c>
      <c r="C2510" t="s">
        <v>1559</v>
      </c>
      <c r="D2510" t="s">
        <v>5</v>
      </c>
      <c r="E2510" t="s">
        <v>2349</v>
      </c>
      <c r="F2510" t="s">
        <v>4979</v>
      </c>
      <c r="G2510" s="11">
        <v>0</v>
      </c>
      <c r="H2510" s="11">
        <v>0</v>
      </c>
      <c r="I2510" s="11">
        <v>0</v>
      </c>
      <c r="J2510" s="11">
        <v>0</v>
      </c>
      <c r="K2510" s="11">
        <v>0</v>
      </c>
      <c r="L2510" s="11">
        <v>0</v>
      </c>
      <c r="M2510" s="11">
        <v>0</v>
      </c>
      <c r="N2510" s="11">
        <v>0</v>
      </c>
      <c r="O2510" s="11">
        <v>0</v>
      </c>
      <c r="P2510" s="11">
        <v>0</v>
      </c>
      <c r="Q2510" s="11">
        <v>0</v>
      </c>
      <c r="R2510" s="11">
        <v>0</v>
      </c>
      <c r="S2510" s="11">
        <v>0</v>
      </c>
      <c r="T2510" s="6">
        <f t="shared" si="62"/>
        <v>0</v>
      </c>
    </row>
    <row r="2511" spans="2:20" hidden="1" x14ac:dyDescent="0.2">
      <c r="B2511" t="s">
        <v>2348</v>
      </c>
      <c r="C2511" t="s">
        <v>1559</v>
      </c>
      <c r="D2511" t="s">
        <v>6</v>
      </c>
      <c r="E2511" t="s">
        <v>2349</v>
      </c>
      <c r="F2511" t="s">
        <v>4980</v>
      </c>
      <c r="G2511" s="11">
        <v>1172.58</v>
      </c>
      <c r="H2511" s="11">
        <v>0</v>
      </c>
      <c r="I2511" s="11">
        <v>7.19</v>
      </c>
      <c r="J2511" s="11">
        <v>117.56</v>
      </c>
      <c r="K2511" s="11">
        <v>220.42000000000002</v>
      </c>
      <c r="L2511" s="11">
        <v>227.57</v>
      </c>
      <c r="M2511" s="11">
        <v>227.57</v>
      </c>
      <c r="N2511" s="11">
        <v>227.57</v>
      </c>
      <c r="O2511" s="11">
        <v>242.1</v>
      </c>
      <c r="P2511" s="11">
        <v>242.1</v>
      </c>
      <c r="Q2511" s="11">
        <v>245.77</v>
      </c>
      <c r="R2511" s="11">
        <v>245.77</v>
      </c>
      <c r="S2511" s="11">
        <v>245.77</v>
      </c>
      <c r="T2511" s="6">
        <f t="shared" si="62"/>
        <v>226.06624999999997</v>
      </c>
    </row>
    <row r="2512" spans="2:20" hidden="1" x14ac:dyDescent="0.2">
      <c r="B2512" t="s">
        <v>2348</v>
      </c>
      <c r="C2512" t="s">
        <v>1560</v>
      </c>
      <c r="D2512" t="s">
        <v>4</v>
      </c>
      <c r="E2512" t="s">
        <v>2349</v>
      </c>
      <c r="F2512" t="s">
        <v>4981</v>
      </c>
      <c r="G2512" s="11">
        <v>23594.66</v>
      </c>
      <c r="H2512" s="11">
        <v>0</v>
      </c>
      <c r="I2512" s="11">
        <v>0</v>
      </c>
      <c r="J2512" s="11">
        <v>3164.4</v>
      </c>
      <c r="K2512" s="11">
        <v>3164.4</v>
      </c>
      <c r="L2512" s="11">
        <v>3354.31</v>
      </c>
      <c r="M2512" s="11">
        <v>3486.16</v>
      </c>
      <c r="N2512" s="11">
        <v>3486.16</v>
      </c>
      <c r="O2512" s="11">
        <v>3531.87</v>
      </c>
      <c r="P2512" s="11">
        <v>3531.87</v>
      </c>
      <c r="Q2512" s="11">
        <v>3531.87</v>
      </c>
      <c r="R2512" s="11">
        <v>5023.75</v>
      </c>
      <c r="S2512" s="11">
        <v>5023.75</v>
      </c>
      <c r="T2512" s="6">
        <f t="shared" si="62"/>
        <v>3881.9995833333328</v>
      </c>
    </row>
    <row r="2513" spans="2:20" hidden="1" x14ac:dyDescent="0.2">
      <c r="B2513" t="s">
        <v>2348</v>
      </c>
      <c r="C2513" t="s">
        <v>1560</v>
      </c>
      <c r="D2513" t="s">
        <v>10</v>
      </c>
      <c r="E2513" t="s">
        <v>2349</v>
      </c>
      <c r="F2513" t="s">
        <v>4982</v>
      </c>
      <c r="G2513" s="11">
        <v>9483.0400000000009</v>
      </c>
      <c r="H2513" s="11">
        <v>0</v>
      </c>
      <c r="I2513" s="11">
        <v>0</v>
      </c>
      <c r="J2513" s="11">
        <v>1335.6000000000001</v>
      </c>
      <c r="K2513" s="11">
        <v>1335.6000000000001</v>
      </c>
      <c r="L2513" s="11">
        <v>1415.75</v>
      </c>
      <c r="M2513" s="11">
        <v>1471.4</v>
      </c>
      <c r="N2513" s="11">
        <v>1471.4</v>
      </c>
      <c r="O2513" s="11">
        <v>1490.69</v>
      </c>
      <c r="P2513" s="11">
        <v>1490.69</v>
      </c>
      <c r="Q2513" s="11">
        <v>1490.69</v>
      </c>
      <c r="R2513" s="11">
        <v>2120.37</v>
      </c>
      <c r="S2513" s="11">
        <v>2120.37</v>
      </c>
      <c r="T2513" s="6">
        <f t="shared" si="62"/>
        <v>1618.657916666667</v>
      </c>
    </row>
    <row r="2514" spans="2:20" hidden="1" x14ac:dyDescent="0.2">
      <c r="B2514" t="s">
        <v>2348</v>
      </c>
      <c r="C2514" t="s">
        <v>9</v>
      </c>
      <c r="D2514" t="s">
        <v>3</v>
      </c>
      <c r="E2514" t="s">
        <v>2349</v>
      </c>
      <c r="F2514" t="s">
        <v>4983</v>
      </c>
      <c r="G2514" s="11">
        <v>33077.699999999997</v>
      </c>
      <c r="H2514" s="11">
        <v>0</v>
      </c>
      <c r="I2514" s="11">
        <v>0</v>
      </c>
      <c r="J2514" s="11">
        <v>4500</v>
      </c>
      <c r="K2514" s="11">
        <v>4500</v>
      </c>
      <c r="L2514" s="11">
        <v>4770.0600000000004</v>
      </c>
      <c r="M2514" s="11">
        <v>4957.5600000000004</v>
      </c>
      <c r="N2514" s="11">
        <v>4957.5600000000004</v>
      </c>
      <c r="O2514" s="11">
        <v>5022.5600000000004</v>
      </c>
      <c r="P2514" s="11">
        <v>5022.5600000000004</v>
      </c>
      <c r="Q2514" s="11">
        <v>5022.5600000000004</v>
      </c>
      <c r="R2514" s="11">
        <v>7144.12</v>
      </c>
      <c r="S2514" s="11">
        <v>7144.12</v>
      </c>
      <c r="T2514" s="6">
        <f t="shared" si="62"/>
        <v>5500.6575000000003</v>
      </c>
    </row>
    <row r="2515" spans="2:20" hidden="1" x14ac:dyDescent="0.2">
      <c r="B2515" t="s">
        <v>2348</v>
      </c>
      <c r="C2515" t="s">
        <v>9</v>
      </c>
      <c r="D2515" t="s">
        <v>4</v>
      </c>
      <c r="E2515" t="s">
        <v>2349</v>
      </c>
      <c r="F2515" t="s">
        <v>4984</v>
      </c>
      <c r="G2515" s="11">
        <v>0</v>
      </c>
      <c r="H2515" s="11">
        <v>0</v>
      </c>
      <c r="I2515" s="11">
        <v>0</v>
      </c>
      <c r="J2515" s="11">
        <v>0</v>
      </c>
      <c r="K2515" s="11">
        <v>0</v>
      </c>
      <c r="L2515" s="11">
        <v>0</v>
      </c>
      <c r="M2515" s="11">
        <v>0</v>
      </c>
      <c r="N2515" s="11">
        <v>0</v>
      </c>
      <c r="O2515" s="11">
        <v>0</v>
      </c>
      <c r="P2515" s="11">
        <v>0</v>
      </c>
      <c r="Q2515" s="11">
        <v>0</v>
      </c>
      <c r="R2515" s="11">
        <v>0</v>
      </c>
      <c r="S2515" s="11">
        <v>0</v>
      </c>
      <c r="T2515" s="6">
        <f t="shared" si="62"/>
        <v>0</v>
      </c>
    </row>
    <row r="2516" spans="2:20" hidden="1" x14ac:dyDescent="0.2">
      <c r="B2516" t="s">
        <v>2348</v>
      </c>
      <c r="C2516" t="s">
        <v>9</v>
      </c>
      <c r="D2516" t="s">
        <v>10</v>
      </c>
      <c r="E2516" t="s">
        <v>2349</v>
      </c>
      <c r="F2516" t="s">
        <v>4985</v>
      </c>
      <c r="G2516" s="11">
        <v>0</v>
      </c>
      <c r="H2516" s="11">
        <v>0</v>
      </c>
      <c r="I2516" s="11">
        <v>0</v>
      </c>
      <c r="J2516" s="11">
        <v>0</v>
      </c>
      <c r="K2516" s="11">
        <v>0</v>
      </c>
      <c r="L2516" s="11">
        <v>0</v>
      </c>
      <c r="M2516" s="11">
        <v>0</v>
      </c>
      <c r="N2516" s="11">
        <v>0</v>
      </c>
      <c r="O2516" s="11">
        <v>0</v>
      </c>
      <c r="P2516" s="11">
        <v>0</v>
      </c>
      <c r="Q2516" s="11">
        <v>0</v>
      </c>
      <c r="R2516" s="11">
        <v>0</v>
      </c>
      <c r="S2516" s="11">
        <v>0</v>
      </c>
      <c r="T2516" s="6">
        <f t="shared" si="62"/>
        <v>0</v>
      </c>
    </row>
    <row r="2517" spans="2:20" hidden="1" x14ac:dyDescent="0.2">
      <c r="B2517" t="s">
        <v>2348</v>
      </c>
      <c r="C2517" t="s">
        <v>9</v>
      </c>
      <c r="D2517" t="s">
        <v>11</v>
      </c>
      <c r="E2517" t="s">
        <v>2349</v>
      </c>
      <c r="F2517" t="s">
        <v>4986</v>
      </c>
      <c r="G2517" s="11">
        <v>0</v>
      </c>
      <c r="H2517" s="11">
        <v>0</v>
      </c>
      <c r="I2517" s="11">
        <v>0</v>
      </c>
      <c r="J2517" s="11">
        <v>0</v>
      </c>
      <c r="K2517" s="11">
        <v>0</v>
      </c>
      <c r="L2517" s="11">
        <v>0</v>
      </c>
      <c r="M2517" s="11">
        <v>0</v>
      </c>
      <c r="N2517" s="11">
        <v>0</v>
      </c>
      <c r="O2517" s="11">
        <v>0</v>
      </c>
      <c r="P2517" s="11">
        <v>0</v>
      </c>
      <c r="Q2517" s="11">
        <v>0</v>
      </c>
      <c r="R2517" s="11">
        <v>0</v>
      </c>
      <c r="S2517" s="11">
        <v>0</v>
      </c>
      <c r="T2517" s="6">
        <f t="shared" si="62"/>
        <v>0</v>
      </c>
    </row>
    <row r="2518" spans="2:20" hidden="1" x14ac:dyDescent="0.2">
      <c r="B2518" t="s">
        <v>2348</v>
      </c>
      <c r="C2518" t="s">
        <v>9</v>
      </c>
      <c r="D2518" t="s">
        <v>12</v>
      </c>
      <c r="E2518" t="s">
        <v>2349</v>
      </c>
      <c r="F2518" t="s">
        <v>4987</v>
      </c>
      <c r="G2518" s="11">
        <v>54221.380000000005</v>
      </c>
      <c r="H2518" s="11">
        <v>7337.01</v>
      </c>
      <c r="I2518" s="11">
        <v>8793.99</v>
      </c>
      <c r="J2518" s="11">
        <v>12968.11</v>
      </c>
      <c r="K2518" s="11">
        <v>17282.400000000001</v>
      </c>
      <c r="L2518" s="11">
        <v>21882.2</v>
      </c>
      <c r="M2518" s="11">
        <v>24722.3</v>
      </c>
      <c r="N2518" s="11">
        <v>26468.7</v>
      </c>
      <c r="O2518" s="11">
        <v>29800.73</v>
      </c>
      <c r="P2518" s="11">
        <v>33379.29</v>
      </c>
      <c r="Q2518" s="11">
        <v>37101.94</v>
      </c>
      <c r="R2518" s="11">
        <v>41731.56</v>
      </c>
      <c r="S2518" s="11">
        <v>44947.5</v>
      </c>
      <c r="T2518" s="6">
        <f t="shared" si="62"/>
        <v>25921.055833333336</v>
      </c>
    </row>
    <row r="2519" spans="2:20" hidden="1" x14ac:dyDescent="0.2">
      <c r="B2519" t="s">
        <v>2348</v>
      </c>
      <c r="C2519" t="s">
        <v>9</v>
      </c>
      <c r="D2519" t="s">
        <v>1555</v>
      </c>
      <c r="E2519" t="s">
        <v>2349</v>
      </c>
      <c r="F2519" t="s">
        <v>4988</v>
      </c>
      <c r="G2519" s="11">
        <v>-33077.699999999997</v>
      </c>
      <c r="H2519" s="11">
        <v>0</v>
      </c>
      <c r="I2519" s="11">
        <v>0</v>
      </c>
      <c r="J2519" s="11">
        <v>-4500</v>
      </c>
      <c r="K2519" s="11">
        <v>-4500</v>
      </c>
      <c r="L2519" s="11">
        <v>-4770.0600000000004</v>
      </c>
      <c r="M2519" s="11">
        <v>-4957.5600000000004</v>
      </c>
      <c r="N2519" s="11">
        <v>-4957.5600000000004</v>
      </c>
      <c r="O2519" s="11">
        <v>-5022.5600000000004</v>
      </c>
      <c r="P2519" s="11">
        <v>-5022.5600000000004</v>
      </c>
      <c r="Q2519" s="11">
        <v>-5022.5600000000004</v>
      </c>
      <c r="R2519" s="11">
        <v>-7144.12</v>
      </c>
      <c r="S2519" s="11">
        <v>-7144.12</v>
      </c>
      <c r="T2519" s="6">
        <f t="shared" si="62"/>
        <v>-5500.6575000000003</v>
      </c>
    </row>
    <row r="2520" spans="2:20" hidden="1" x14ac:dyDescent="0.2">
      <c r="B2520" t="s">
        <v>2350</v>
      </c>
      <c r="C2520" t="s">
        <v>2</v>
      </c>
      <c r="D2520" t="s">
        <v>3</v>
      </c>
      <c r="E2520" t="s">
        <v>2351</v>
      </c>
      <c r="F2520" t="s">
        <v>4989</v>
      </c>
      <c r="G2520" s="11">
        <v>2047</v>
      </c>
      <c r="H2520" s="11">
        <v>0</v>
      </c>
      <c r="I2520" s="11">
        <v>0</v>
      </c>
      <c r="J2520" s="11">
        <v>0</v>
      </c>
      <c r="K2520" s="11">
        <v>0</v>
      </c>
      <c r="L2520" s="11">
        <v>0</v>
      </c>
      <c r="M2520" s="11">
        <v>0</v>
      </c>
      <c r="N2520" s="11">
        <v>0</v>
      </c>
      <c r="O2520" s="11">
        <v>0</v>
      </c>
      <c r="P2520" s="11">
        <v>0</v>
      </c>
      <c r="Q2520" s="11">
        <v>0</v>
      </c>
      <c r="R2520" s="11">
        <v>0</v>
      </c>
      <c r="S2520" s="11">
        <v>0</v>
      </c>
      <c r="T2520" s="6">
        <f t="shared" si="62"/>
        <v>85.291666666666671</v>
      </c>
    </row>
    <row r="2521" spans="2:20" hidden="1" x14ac:dyDescent="0.2">
      <c r="B2521" t="s">
        <v>2350</v>
      </c>
      <c r="C2521" t="s">
        <v>2</v>
      </c>
      <c r="D2521" t="s">
        <v>5</v>
      </c>
      <c r="E2521" t="s">
        <v>2351</v>
      </c>
      <c r="F2521" t="s">
        <v>4990</v>
      </c>
      <c r="G2521" s="11">
        <v>0</v>
      </c>
      <c r="H2521" s="11">
        <v>0</v>
      </c>
      <c r="I2521" s="11">
        <v>0</v>
      </c>
      <c r="J2521" s="11">
        <v>0</v>
      </c>
      <c r="K2521" s="11">
        <v>0</v>
      </c>
      <c r="L2521" s="11">
        <v>0</v>
      </c>
      <c r="M2521" s="11">
        <v>0</v>
      </c>
      <c r="N2521" s="11">
        <v>0</v>
      </c>
      <c r="O2521" s="11">
        <v>0</v>
      </c>
      <c r="P2521" s="11">
        <v>0</v>
      </c>
      <c r="Q2521" s="11">
        <v>0</v>
      </c>
      <c r="R2521" s="11">
        <v>0</v>
      </c>
      <c r="S2521" s="11">
        <v>0</v>
      </c>
      <c r="T2521" s="6">
        <f t="shared" si="62"/>
        <v>0</v>
      </c>
    </row>
    <row r="2522" spans="2:20" hidden="1" x14ac:dyDescent="0.2">
      <c r="B2522" t="s">
        <v>2350</v>
      </c>
      <c r="C2522" t="s">
        <v>2</v>
      </c>
      <c r="D2522" t="s">
        <v>1555</v>
      </c>
      <c r="E2522" t="s">
        <v>2351</v>
      </c>
      <c r="F2522" t="s">
        <v>4991</v>
      </c>
      <c r="G2522" s="11">
        <v>-2047.03</v>
      </c>
      <c r="H2522" s="11">
        <v>0</v>
      </c>
      <c r="I2522" s="11">
        <v>0</v>
      </c>
      <c r="J2522" s="11">
        <v>0</v>
      </c>
      <c r="K2522" s="11">
        <v>0</v>
      </c>
      <c r="L2522" s="11">
        <v>0</v>
      </c>
      <c r="M2522" s="11">
        <v>0</v>
      </c>
      <c r="N2522" s="11">
        <v>0</v>
      </c>
      <c r="O2522" s="11">
        <v>0</v>
      </c>
      <c r="P2522" s="11">
        <v>0</v>
      </c>
      <c r="Q2522" s="11">
        <v>0</v>
      </c>
      <c r="R2522" s="11">
        <v>0</v>
      </c>
      <c r="S2522" s="11">
        <v>0</v>
      </c>
      <c r="T2522" s="6">
        <f t="shared" si="62"/>
        <v>-85.29291666666667</v>
      </c>
    </row>
    <row r="2523" spans="2:20" hidden="1" x14ac:dyDescent="0.2">
      <c r="B2523" t="s">
        <v>2350</v>
      </c>
      <c r="C2523" t="s">
        <v>1556</v>
      </c>
      <c r="D2523" t="s">
        <v>4</v>
      </c>
      <c r="E2523" t="s">
        <v>2351</v>
      </c>
      <c r="F2523" t="s">
        <v>4992</v>
      </c>
      <c r="G2523" s="11">
        <v>1474.75</v>
      </c>
      <c r="H2523" s="11">
        <v>0</v>
      </c>
      <c r="I2523" s="11">
        <v>0</v>
      </c>
      <c r="J2523" s="11">
        <v>0</v>
      </c>
      <c r="K2523" s="11">
        <v>0</v>
      </c>
      <c r="L2523" s="11">
        <v>0</v>
      </c>
      <c r="M2523" s="11">
        <v>0</v>
      </c>
      <c r="N2523" s="11">
        <v>0</v>
      </c>
      <c r="O2523" s="11">
        <v>0</v>
      </c>
      <c r="P2523" s="11">
        <v>0</v>
      </c>
      <c r="Q2523" s="11">
        <v>0</v>
      </c>
      <c r="R2523" s="11">
        <v>0</v>
      </c>
      <c r="S2523" s="11">
        <v>0</v>
      </c>
      <c r="T2523" s="6">
        <f t="shared" si="62"/>
        <v>61.447916666666664</v>
      </c>
    </row>
    <row r="2524" spans="2:20" hidden="1" x14ac:dyDescent="0.2">
      <c r="B2524" t="s">
        <v>2350</v>
      </c>
      <c r="C2524" t="s">
        <v>1557</v>
      </c>
      <c r="D2524" t="s">
        <v>4</v>
      </c>
      <c r="E2524" t="s">
        <v>2351</v>
      </c>
      <c r="F2524" t="s">
        <v>4993</v>
      </c>
      <c r="G2524" s="11">
        <v>0</v>
      </c>
      <c r="H2524" s="11">
        <v>0</v>
      </c>
      <c r="I2524" s="11">
        <v>0</v>
      </c>
      <c r="J2524" s="11">
        <v>0</v>
      </c>
      <c r="K2524" s="11">
        <v>0</v>
      </c>
      <c r="L2524" s="11">
        <v>0</v>
      </c>
      <c r="M2524" s="11">
        <v>0</v>
      </c>
      <c r="N2524" s="11">
        <v>0</v>
      </c>
      <c r="O2524" s="11">
        <v>0</v>
      </c>
      <c r="P2524" s="11">
        <v>0</v>
      </c>
      <c r="Q2524" s="11">
        <v>0</v>
      </c>
      <c r="R2524" s="11">
        <v>0</v>
      </c>
      <c r="S2524" s="11">
        <v>0</v>
      </c>
      <c r="T2524" s="6">
        <f t="shared" si="62"/>
        <v>0</v>
      </c>
    </row>
    <row r="2525" spans="2:20" hidden="1" x14ac:dyDescent="0.2">
      <c r="B2525" t="s">
        <v>2350</v>
      </c>
      <c r="C2525" t="s">
        <v>1557</v>
      </c>
      <c r="D2525" t="s">
        <v>5</v>
      </c>
      <c r="E2525" t="s">
        <v>2351</v>
      </c>
      <c r="F2525" t="s">
        <v>4994</v>
      </c>
      <c r="G2525" s="11">
        <v>0</v>
      </c>
      <c r="H2525" s="11">
        <v>0</v>
      </c>
      <c r="I2525" s="11">
        <v>0</v>
      </c>
      <c r="J2525" s="11">
        <v>0</v>
      </c>
      <c r="K2525" s="11">
        <v>0</v>
      </c>
      <c r="L2525" s="11">
        <v>0</v>
      </c>
      <c r="M2525" s="11">
        <v>0</v>
      </c>
      <c r="N2525" s="11">
        <v>0</v>
      </c>
      <c r="O2525" s="11">
        <v>0</v>
      </c>
      <c r="P2525" s="11">
        <v>0</v>
      </c>
      <c r="Q2525" s="11">
        <v>0</v>
      </c>
      <c r="R2525" s="11">
        <v>0</v>
      </c>
      <c r="S2525" s="11">
        <v>0</v>
      </c>
      <c r="T2525" s="6">
        <f t="shared" si="62"/>
        <v>0</v>
      </c>
    </row>
    <row r="2526" spans="2:20" hidden="1" x14ac:dyDescent="0.2">
      <c r="B2526" t="s">
        <v>2350</v>
      </c>
      <c r="C2526" t="s">
        <v>7</v>
      </c>
      <c r="D2526" t="s">
        <v>4</v>
      </c>
      <c r="E2526" t="s">
        <v>2351</v>
      </c>
      <c r="F2526" t="s">
        <v>4995</v>
      </c>
      <c r="G2526" s="11">
        <v>-67280.040000000008</v>
      </c>
      <c r="H2526" s="11">
        <v>-6284.1500000000005</v>
      </c>
      <c r="I2526" s="11">
        <v>-15697.37</v>
      </c>
      <c r="J2526" s="11">
        <v>-22525.69</v>
      </c>
      <c r="K2526" s="11">
        <v>-29285.98</v>
      </c>
      <c r="L2526" s="11">
        <v>-40373.03</v>
      </c>
      <c r="M2526" s="11">
        <v>-48312.26</v>
      </c>
      <c r="N2526" s="11">
        <v>-60144.91</v>
      </c>
      <c r="O2526" s="11">
        <v>-67757.290000000008</v>
      </c>
      <c r="P2526" s="11">
        <v>-76441.88</v>
      </c>
      <c r="Q2526" s="11">
        <v>-84540.25</v>
      </c>
      <c r="R2526" s="11">
        <v>-93064.72</v>
      </c>
      <c r="S2526" s="11">
        <v>-102053.08</v>
      </c>
      <c r="T2526" s="6">
        <f t="shared" si="62"/>
        <v>-52424.507500000007</v>
      </c>
    </row>
    <row r="2527" spans="2:20" hidden="1" x14ac:dyDescent="0.2">
      <c r="B2527" t="s">
        <v>2350</v>
      </c>
      <c r="C2527" t="s">
        <v>1558</v>
      </c>
      <c r="D2527" t="s">
        <v>4</v>
      </c>
      <c r="E2527" t="s">
        <v>2351</v>
      </c>
      <c r="F2527" t="s">
        <v>4996</v>
      </c>
      <c r="G2527" s="11">
        <v>407.13</v>
      </c>
      <c r="H2527" s="11">
        <v>0</v>
      </c>
      <c r="I2527" s="11">
        <v>0</v>
      </c>
      <c r="J2527" s="11">
        <v>0</v>
      </c>
      <c r="K2527" s="11">
        <v>0</v>
      </c>
      <c r="L2527" s="11">
        <v>0</v>
      </c>
      <c r="M2527" s="11">
        <v>0</v>
      </c>
      <c r="N2527" s="11">
        <v>0</v>
      </c>
      <c r="O2527" s="11">
        <v>0</v>
      </c>
      <c r="P2527" s="11">
        <v>0</v>
      </c>
      <c r="Q2527" s="11">
        <v>0</v>
      </c>
      <c r="R2527" s="11">
        <v>0</v>
      </c>
      <c r="S2527" s="11">
        <v>0</v>
      </c>
      <c r="T2527" s="6">
        <f t="shared" si="62"/>
        <v>16.963750000000001</v>
      </c>
    </row>
    <row r="2528" spans="2:20" hidden="1" x14ac:dyDescent="0.2">
      <c r="B2528" t="s">
        <v>2350</v>
      </c>
      <c r="C2528" t="s">
        <v>1558</v>
      </c>
      <c r="D2528" t="s">
        <v>10</v>
      </c>
      <c r="E2528" t="s">
        <v>2351</v>
      </c>
      <c r="F2528" t="s">
        <v>4997</v>
      </c>
      <c r="G2528" s="11">
        <v>165.15</v>
      </c>
      <c r="H2528" s="11">
        <v>0</v>
      </c>
      <c r="I2528" s="11">
        <v>0</v>
      </c>
      <c r="J2528" s="11">
        <v>0</v>
      </c>
      <c r="K2528" s="11">
        <v>0</v>
      </c>
      <c r="L2528" s="11">
        <v>0</v>
      </c>
      <c r="M2528" s="11">
        <v>0</v>
      </c>
      <c r="N2528" s="11">
        <v>0</v>
      </c>
      <c r="O2528" s="11">
        <v>0</v>
      </c>
      <c r="P2528" s="11">
        <v>0</v>
      </c>
      <c r="Q2528" s="11">
        <v>0</v>
      </c>
      <c r="R2528" s="11">
        <v>0</v>
      </c>
      <c r="S2528" s="11">
        <v>0</v>
      </c>
      <c r="T2528" s="6">
        <f t="shared" si="62"/>
        <v>6.8812500000000005</v>
      </c>
    </row>
    <row r="2529" spans="2:20" hidden="1" x14ac:dyDescent="0.2">
      <c r="B2529" t="s">
        <v>2350</v>
      </c>
      <c r="C2529" t="s">
        <v>1559</v>
      </c>
      <c r="D2529" t="s">
        <v>4</v>
      </c>
      <c r="E2529" t="s">
        <v>2351</v>
      </c>
      <c r="F2529" t="s">
        <v>4998</v>
      </c>
      <c r="G2529" s="11">
        <v>0</v>
      </c>
      <c r="H2529" s="11">
        <v>0</v>
      </c>
      <c r="I2529" s="11">
        <v>0</v>
      </c>
      <c r="J2529" s="11">
        <v>0</v>
      </c>
      <c r="K2529" s="11">
        <v>0</v>
      </c>
      <c r="L2529" s="11">
        <v>0</v>
      </c>
      <c r="M2529" s="11">
        <v>0</v>
      </c>
      <c r="N2529" s="11">
        <v>0</v>
      </c>
      <c r="O2529" s="11">
        <v>0</v>
      </c>
      <c r="P2529" s="11">
        <v>0</v>
      </c>
      <c r="Q2529" s="11">
        <v>0</v>
      </c>
      <c r="R2529" s="11">
        <v>0</v>
      </c>
      <c r="S2529" s="11">
        <v>0</v>
      </c>
      <c r="T2529" s="6">
        <f t="shared" si="62"/>
        <v>0</v>
      </c>
    </row>
    <row r="2530" spans="2:20" hidden="1" x14ac:dyDescent="0.2">
      <c r="B2530" t="s">
        <v>2350</v>
      </c>
      <c r="C2530" t="s">
        <v>1559</v>
      </c>
      <c r="D2530" t="s">
        <v>5</v>
      </c>
      <c r="E2530" t="s">
        <v>2351</v>
      </c>
      <c r="F2530" t="s">
        <v>4999</v>
      </c>
      <c r="G2530" s="11">
        <v>0</v>
      </c>
      <c r="H2530" s="11">
        <v>0</v>
      </c>
      <c r="I2530" s="11">
        <v>0</v>
      </c>
      <c r="J2530" s="11">
        <v>0</v>
      </c>
      <c r="K2530" s="11">
        <v>0</v>
      </c>
      <c r="L2530" s="11">
        <v>0</v>
      </c>
      <c r="M2530" s="11">
        <v>0</v>
      </c>
      <c r="N2530" s="11">
        <v>0</v>
      </c>
      <c r="O2530" s="11">
        <v>0</v>
      </c>
      <c r="P2530" s="11">
        <v>0</v>
      </c>
      <c r="Q2530" s="11">
        <v>0</v>
      </c>
      <c r="R2530" s="11">
        <v>0</v>
      </c>
      <c r="S2530" s="11">
        <v>0</v>
      </c>
      <c r="T2530" s="6">
        <f t="shared" si="62"/>
        <v>0</v>
      </c>
    </row>
    <row r="2531" spans="2:20" hidden="1" x14ac:dyDescent="0.2">
      <c r="B2531" t="s">
        <v>2350</v>
      </c>
      <c r="C2531" t="s">
        <v>9</v>
      </c>
      <c r="D2531" t="s">
        <v>4</v>
      </c>
      <c r="E2531" t="s">
        <v>2351</v>
      </c>
      <c r="F2531" t="s">
        <v>5000</v>
      </c>
      <c r="G2531" s="11">
        <v>-37258.83</v>
      </c>
      <c r="H2531" s="11">
        <v>-2250.48</v>
      </c>
      <c r="I2531" s="11">
        <v>-3776.1</v>
      </c>
      <c r="J2531" s="11">
        <v>-5372.8</v>
      </c>
      <c r="K2531" s="11">
        <v>-6793.75</v>
      </c>
      <c r="L2531" s="11">
        <v>-8272.630000000001</v>
      </c>
      <c r="M2531" s="11">
        <v>-9531.34</v>
      </c>
      <c r="N2531" s="11">
        <v>-10620.300000000001</v>
      </c>
      <c r="O2531" s="11">
        <v>-11793.31</v>
      </c>
      <c r="P2531" s="11">
        <v>-12916.92</v>
      </c>
      <c r="Q2531" s="11">
        <v>-14194.16</v>
      </c>
      <c r="R2531" s="11">
        <v>-15663.87</v>
      </c>
      <c r="S2531" s="11">
        <v>-17300.84</v>
      </c>
      <c r="T2531" s="6">
        <f t="shared" si="62"/>
        <v>-10705.457916666666</v>
      </c>
    </row>
    <row r="2532" spans="2:20" hidden="1" x14ac:dyDescent="0.2">
      <c r="B2532" t="s">
        <v>2352</v>
      </c>
      <c r="C2532" t="s">
        <v>2</v>
      </c>
      <c r="D2532" t="s">
        <v>3</v>
      </c>
      <c r="E2532" t="s">
        <v>2353</v>
      </c>
      <c r="F2532" t="s">
        <v>5001</v>
      </c>
      <c r="G2532" s="11">
        <v>15896727.220000001</v>
      </c>
      <c r="H2532" s="11">
        <v>916505.36</v>
      </c>
      <c r="I2532" s="11">
        <v>2025538.98</v>
      </c>
      <c r="J2532" s="11">
        <v>3250116.95</v>
      </c>
      <c r="K2532" s="11">
        <v>4422441.0999999996</v>
      </c>
      <c r="L2532" s="11">
        <v>5517385.9500000002</v>
      </c>
      <c r="M2532" s="11">
        <v>6474952.2699999996</v>
      </c>
      <c r="N2532" s="11">
        <v>7617782.9900000002</v>
      </c>
      <c r="O2532" s="11">
        <v>8840293.9499999993</v>
      </c>
      <c r="P2532" s="11">
        <v>10150902.08</v>
      </c>
      <c r="Q2532" s="11">
        <v>11390146.560000001</v>
      </c>
      <c r="R2532" s="11">
        <v>12470633.529999999</v>
      </c>
      <c r="S2532" s="11">
        <v>14056013.970000001</v>
      </c>
      <c r="T2532" s="6">
        <f t="shared" si="62"/>
        <v>7337755.8595833331</v>
      </c>
    </row>
    <row r="2533" spans="2:20" hidden="1" x14ac:dyDescent="0.2">
      <c r="B2533" t="s">
        <v>2352</v>
      </c>
      <c r="C2533" t="s">
        <v>2</v>
      </c>
      <c r="D2533" t="s">
        <v>4</v>
      </c>
      <c r="E2533" t="s">
        <v>2353</v>
      </c>
      <c r="F2533" t="s">
        <v>5002</v>
      </c>
      <c r="G2533" s="11">
        <v>4561.71</v>
      </c>
      <c r="H2533" s="11">
        <v>0</v>
      </c>
      <c r="I2533" s="11">
        <v>8430.98</v>
      </c>
      <c r="J2533" s="11">
        <v>12090.85</v>
      </c>
      <c r="K2533" s="11">
        <v>14684.08</v>
      </c>
      <c r="L2533" s="11">
        <v>18121.36</v>
      </c>
      <c r="M2533" s="11">
        <v>26602.799999999999</v>
      </c>
      <c r="N2533" s="11">
        <v>35788.160000000003</v>
      </c>
      <c r="O2533" s="11">
        <v>49966.36</v>
      </c>
      <c r="P2533" s="11">
        <v>64225.03</v>
      </c>
      <c r="Q2533" s="11">
        <v>71013.17</v>
      </c>
      <c r="R2533" s="11">
        <v>75487.97</v>
      </c>
      <c r="S2533" s="11">
        <v>81480.59</v>
      </c>
      <c r="T2533" s="6">
        <f t="shared" si="62"/>
        <v>34952.659166666672</v>
      </c>
    </row>
    <row r="2534" spans="2:20" hidden="1" x14ac:dyDescent="0.2">
      <c r="B2534" t="s">
        <v>2352</v>
      </c>
      <c r="C2534" t="s">
        <v>2</v>
      </c>
      <c r="D2534" t="s">
        <v>5</v>
      </c>
      <c r="E2534" t="s">
        <v>2353</v>
      </c>
      <c r="F2534" t="s">
        <v>5003</v>
      </c>
      <c r="G2534" s="11">
        <v>0</v>
      </c>
      <c r="H2534" s="11">
        <v>0</v>
      </c>
      <c r="I2534" s="11">
        <v>0</v>
      </c>
      <c r="J2534" s="11">
        <v>0</v>
      </c>
      <c r="K2534" s="11">
        <v>0</v>
      </c>
      <c r="L2534" s="11">
        <v>0</v>
      </c>
      <c r="M2534" s="11">
        <v>0</v>
      </c>
      <c r="N2534" s="11">
        <v>0</v>
      </c>
      <c r="O2534" s="11">
        <v>0</v>
      </c>
      <c r="P2534" s="11">
        <v>0</v>
      </c>
      <c r="Q2534" s="11">
        <v>0</v>
      </c>
      <c r="R2534" s="11">
        <v>0</v>
      </c>
      <c r="S2534" s="11">
        <v>0</v>
      </c>
      <c r="T2534" s="6">
        <f t="shared" si="62"/>
        <v>0</v>
      </c>
    </row>
    <row r="2535" spans="2:20" hidden="1" x14ac:dyDescent="0.2">
      <c r="B2535" t="s">
        <v>2352</v>
      </c>
      <c r="C2535" t="s">
        <v>2</v>
      </c>
      <c r="D2535" t="s">
        <v>1555</v>
      </c>
      <c r="E2535" t="s">
        <v>2353</v>
      </c>
      <c r="F2535" t="s">
        <v>5004</v>
      </c>
      <c r="G2535" s="11">
        <v>-15901288.9</v>
      </c>
      <c r="H2535" s="11">
        <v>-916505.36</v>
      </c>
      <c r="I2535" s="11">
        <v>-2033969.95</v>
      </c>
      <c r="J2535" s="11">
        <v>-3262207.79</v>
      </c>
      <c r="K2535" s="11">
        <v>-4437125.17</v>
      </c>
      <c r="L2535" s="11">
        <v>-5535507.2999999998</v>
      </c>
      <c r="M2535" s="11">
        <v>-6501555.0599999996</v>
      </c>
      <c r="N2535" s="11">
        <v>-7653571.1399999997</v>
      </c>
      <c r="O2535" s="11">
        <v>-8890260.3000000007</v>
      </c>
      <c r="P2535" s="11">
        <v>-10215127.1</v>
      </c>
      <c r="Q2535" s="11">
        <v>-11461159.720000001</v>
      </c>
      <c r="R2535" s="11">
        <v>-12546121.49</v>
      </c>
      <c r="S2535" s="11">
        <v>-14137494.550000001</v>
      </c>
      <c r="T2535" s="6">
        <f t="shared" si="62"/>
        <v>-7372708.5087499991</v>
      </c>
    </row>
    <row r="2536" spans="2:20" hidden="1" x14ac:dyDescent="0.2">
      <c r="B2536" t="s">
        <v>2352</v>
      </c>
      <c r="C2536" t="s">
        <v>2</v>
      </c>
      <c r="D2536" t="s">
        <v>6</v>
      </c>
      <c r="E2536" t="s">
        <v>2353</v>
      </c>
      <c r="F2536" t="s">
        <v>5005</v>
      </c>
      <c r="G2536" s="11">
        <v>0</v>
      </c>
      <c r="H2536" s="11">
        <v>0</v>
      </c>
      <c r="I2536" s="11">
        <v>0</v>
      </c>
      <c r="J2536" s="11">
        <v>0</v>
      </c>
      <c r="K2536" s="11">
        <v>0</v>
      </c>
      <c r="L2536" s="11">
        <v>0</v>
      </c>
      <c r="M2536" s="11">
        <v>0</v>
      </c>
      <c r="N2536" s="11">
        <v>0</v>
      </c>
      <c r="O2536" s="11">
        <v>0</v>
      </c>
      <c r="P2536" s="11">
        <v>0</v>
      </c>
      <c r="Q2536" s="11">
        <v>0</v>
      </c>
      <c r="R2536" s="11">
        <v>0</v>
      </c>
      <c r="S2536" s="11">
        <v>0</v>
      </c>
      <c r="T2536" s="6">
        <f t="shared" si="62"/>
        <v>0</v>
      </c>
    </row>
    <row r="2537" spans="2:20" hidden="1" x14ac:dyDescent="0.2">
      <c r="B2537" t="s">
        <v>2352</v>
      </c>
      <c r="C2537" t="s">
        <v>1556</v>
      </c>
      <c r="D2537" t="s">
        <v>4</v>
      </c>
      <c r="E2537" t="s">
        <v>2353</v>
      </c>
      <c r="F2537" t="s">
        <v>5006</v>
      </c>
      <c r="G2537" s="11">
        <v>11452638.15</v>
      </c>
      <c r="H2537" s="11">
        <v>663054.97</v>
      </c>
      <c r="I2537" s="11">
        <v>1465396.43</v>
      </c>
      <c r="J2537" s="11">
        <v>2351329.61</v>
      </c>
      <c r="K2537" s="11">
        <v>3199459.24</v>
      </c>
      <c r="L2537" s="11">
        <v>3991608.04</v>
      </c>
      <c r="M2537" s="11">
        <v>4684368.97</v>
      </c>
      <c r="N2537" s="11">
        <v>5511161.2800000003</v>
      </c>
      <c r="O2537" s="11">
        <v>6395599.0599999996</v>
      </c>
      <c r="P2537" s="11">
        <v>7343771.6200000001</v>
      </c>
      <c r="Q2537" s="11">
        <v>8240315.4299999997</v>
      </c>
      <c r="R2537" s="11">
        <v>9022004.5299999993</v>
      </c>
      <c r="S2537" s="11">
        <v>10168963.859999999</v>
      </c>
      <c r="T2537" s="6">
        <f t="shared" si="62"/>
        <v>5306572.5154166669</v>
      </c>
    </row>
    <row r="2538" spans="2:20" hidden="1" x14ac:dyDescent="0.2">
      <c r="B2538" t="s">
        <v>2352</v>
      </c>
      <c r="C2538" t="s">
        <v>1557</v>
      </c>
      <c r="D2538" t="s">
        <v>4</v>
      </c>
      <c r="E2538" t="s">
        <v>2353</v>
      </c>
      <c r="F2538" t="s">
        <v>5007</v>
      </c>
      <c r="G2538" s="11">
        <v>3588.28</v>
      </c>
      <c r="H2538" s="11">
        <v>0</v>
      </c>
      <c r="I2538" s="11">
        <v>6679.1100000000006</v>
      </c>
      <c r="J2538" s="11">
        <v>9578.5</v>
      </c>
      <c r="K2538" s="11">
        <v>11632.880000000001</v>
      </c>
      <c r="L2538" s="11">
        <v>14355.93</v>
      </c>
      <c r="M2538" s="11">
        <v>21075.010000000002</v>
      </c>
      <c r="N2538" s="11">
        <v>28351.74</v>
      </c>
      <c r="O2538" s="11">
        <v>39583.85</v>
      </c>
      <c r="P2538" s="11">
        <v>50879.71</v>
      </c>
      <c r="Q2538" s="11">
        <v>56257.340000000004</v>
      </c>
      <c r="R2538" s="11">
        <v>59802.32</v>
      </c>
      <c r="S2538" s="11">
        <v>64549.73</v>
      </c>
      <c r="T2538" s="6">
        <f t="shared" si="62"/>
        <v>27688.782916666663</v>
      </c>
    </row>
    <row r="2539" spans="2:20" hidden="1" x14ac:dyDescent="0.2">
      <c r="B2539" t="s">
        <v>2352</v>
      </c>
      <c r="C2539" t="s">
        <v>1557</v>
      </c>
      <c r="D2539" t="s">
        <v>5</v>
      </c>
      <c r="E2539" t="s">
        <v>2353</v>
      </c>
      <c r="F2539" t="s">
        <v>5008</v>
      </c>
      <c r="G2539" s="11">
        <v>0</v>
      </c>
      <c r="H2539" s="11">
        <v>0</v>
      </c>
      <c r="I2539" s="11">
        <v>0</v>
      </c>
      <c r="J2539" s="11">
        <v>0</v>
      </c>
      <c r="K2539" s="11">
        <v>0</v>
      </c>
      <c r="L2539" s="11">
        <v>0</v>
      </c>
      <c r="M2539" s="11">
        <v>0</v>
      </c>
      <c r="N2539" s="11">
        <v>0</v>
      </c>
      <c r="O2539" s="11">
        <v>0</v>
      </c>
      <c r="P2539" s="11">
        <v>0</v>
      </c>
      <c r="Q2539" s="11">
        <v>0</v>
      </c>
      <c r="R2539" s="11">
        <v>0</v>
      </c>
      <c r="S2539" s="11">
        <v>0</v>
      </c>
      <c r="T2539" s="6">
        <f t="shared" si="62"/>
        <v>0</v>
      </c>
    </row>
    <row r="2540" spans="2:20" hidden="1" x14ac:dyDescent="0.2">
      <c r="B2540" t="s">
        <v>2352</v>
      </c>
      <c r="C2540" t="s">
        <v>1557</v>
      </c>
      <c r="D2540" t="s">
        <v>6</v>
      </c>
      <c r="E2540" t="s">
        <v>2353</v>
      </c>
      <c r="F2540" t="s">
        <v>5009</v>
      </c>
      <c r="G2540" s="11">
        <v>0</v>
      </c>
      <c r="H2540" s="11">
        <v>0</v>
      </c>
      <c r="I2540" s="11">
        <v>0</v>
      </c>
      <c r="J2540" s="11">
        <v>0</v>
      </c>
      <c r="K2540" s="11">
        <v>0</v>
      </c>
      <c r="L2540" s="11">
        <v>0</v>
      </c>
      <c r="M2540" s="11">
        <v>0</v>
      </c>
      <c r="N2540" s="11">
        <v>0</v>
      </c>
      <c r="O2540" s="11">
        <v>0</v>
      </c>
      <c r="P2540" s="11">
        <v>0</v>
      </c>
      <c r="Q2540" s="11">
        <v>0</v>
      </c>
      <c r="R2540" s="11">
        <v>0</v>
      </c>
      <c r="S2540" s="11">
        <v>0</v>
      </c>
      <c r="T2540" s="6">
        <f t="shared" si="62"/>
        <v>0</v>
      </c>
    </row>
    <row r="2541" spans="2:20" hidden="1" x14ac:dyDescent="0.2">
      <c r="B2541" t="s">
        <v>2352</v>
      </c>
      <c r="C2541" t="s">
        <v>7</v>
      </c>
      <c r="D2541" t="s">
        <v>4</v>
      </c>
      <c r="E2541" t="s">
        <v>2353</v>
      </c>
      <c r="F2541" t="s">
        <v>5010</v>
      </c>
      <c r="G2541" s="11">
        <v>165549.9</v>
      </c>
      <c r="H2541" s="11">
        <v>29417.14</v>
      </c>
      <c r="I2541" s="11">
        <v>45432.26</v>
      </c>
      <c r="J2541" s="11">
        <v>66582.83</v>
      </c>
      <c r="K2541" s="11">
        <v>89656.320000000007</v>
      </c>
      <c r="L2541" s="11">
        <v>107258.31</v>
      </c>
      <c r="M2541" s="11">
        <v>122120.03</v>
      </c>
      <c r="N2541" s="11">
        <v>129485.02</v>
      </c>
      <c r="O2541" s="11">
        <v>139208.76</v>
      </c>
      <c r="P2541" s="11">
        <v>147900.62</v>
      </c>
      <c r="Q2541" s="11">
        <v>158210.38</v>
      </c>
      <c r="R2541" s="11">
        <v>162645.30000000002</v>
      </c>
      <c r="S2541" s="11">
        <v>191427.79</v>
      </c>
      <c r="T2541" s="6">
        <f t="shared" si="62"/>
        <v>114700.48458333332</v>
      </c>
    </row>
    <row r="2542" spans="2:20" hidden="1" x14ac:dyDescent="0.2">
      <c r="B2542" t="s">
        <v>2352</v>
      </c>
      <c r="C2542" t="s">
        <v>7</v>
      </c>
      <c r="D2542" t="s">
        <v>5</v>
      </c>
      <c r="E2542" t="s">
        <v>2353</v>
      </c>
      <c r="F2542" t="s">
        <v>5011</v>
      </c>
      <c r="G2542" s="11">
        <v>0</v>
      </c>
      <c r="H2542" s="11">
        <v>0</v>
      </c>
      <c r="I2542" s="11">
        <v>0</v>
      </c>
      <c r="J2542" s="11">
        <v>0</v>
      </c>
      <c r="K2542" s="11">
        <v>0</v>
      </c>
      <c r="L2542" s="11">
        <v>0</v>
      </c>
      <c r="M2542" s="11">
        <v>0</v>
      </c>
      <c r="N2542" s="11">
        <v>0</v>
      </c>
      <c r="O2542" s="11">
        <v>0</v>
      </c>
      <c r="P2542" s="11">
        <v>0</v>
      </c>
      <c r="Q2542" s="11">
        <v>0</v>
      </c>
      <c r="R2542" s="11">
        <v>0</v>
      </c>
      <c r="S2542" s="11">
        <v>0</v>
      </c>
      <c r="T2542" s="6">
        <f t="shared" si="62"/>
        <v>0</v>
      </c>
    </row>
    <row r="2543" spans="2:20" hidden="1" x14ac:dyDescent="0.2">
      <c r="B2543" t="s">
        <v>2352</v>
      </c>
      <c r="C2543" t="s">
        <v>7</v>
      </c>
      <c r="D2543" t="s">
        <v>8</v>
      </c>
      <c r="E2543" t="s">
        <v>2353</v>
      </c>
      <c r="F2543" t="s">
        <v>5012</v>
      </c>
      <c r="G2543" s="11">
        <v>0</v>
      </c>
      <c r="H2543" s="11">
        <v>0</v>
      </c>
      <c r="I2543" s="11">
        <v>0</v>
      </c>
      <c r="J2543" s="11">
        <v>0</v>
      </c>
      <c r="K2543" s="11">
        <v>0</v>
      </c>
      <c r="L2543" s="11">
        <v>0</v>
      </c>
      <c r="M2543" s="11">
        <v>0</v>
      </c>
      <c r="N2543" s="11">
        <v>0</v>
      </c>
      <c r="O2543" s="11">
        <v>0</v>
      </c>
      <c r="P2543" s="11">
        <v>0</v>
      </c>
      <c r="Q2543" s="11">
        <v>0</v>
      </c>
      <c r="R2543" s="11">
        <v>0</v>
      </c>
      <c r="S2543" s="11">
        <v>0</v>
      </c>
      <c r="T2543" s="6">
        <f t="shared" si="62"/>
        <v>0</v>
      </c>
    </row>
    <row r="2544" spans="2:20" hidden="1" x14ac:dyDescent="0.2">
      <c r="B2544" t="s">
        <v>2352</v>
      </c>
      <c r="C2544" t="s">
        <v>7</v>
      </c>
      <c r="D2544" t="s">
        <v>6</v>
      </c>
      <c r="E2544" t="s">
        <v>2353</v>
      </c>
      <c r="F2544" t="s">
        <v>5013</v>
      </c>
      <c r="G2544" s="11">
        <v>38102.9</v>
      </c>
      <c r="H2544" s="11">
        <v>-9403.2199999999993</v>
      </c>
      <c r="I2544" s="11">
        <v>-5517.04</v>
      </c>
      <c r="J2544" s="11">
        <v>3584.28</v>
      </c>
      <c r="K2544" s="11">
        <v>12412.83</v>
      </c>
      <c r="L2544" s="11">
        <v>10620.28</v>
      </c>
      <c r="M2544" s="11">
        <v>85995.78</v>
      </c>
      <c r="N2544" s="11">
        <v>72455.62</v>
      </c>
      <c r="O2544" s="11">
        <v>70601.78</v>
      </c>
      <c r="P2544" s="11">
        <v>77846.400000000009</v>
      </c>
      <c r="Q2544" s="11">
        <v>80488.17</v>
      </c>
      <c r="R2544" s="11">
        <v>110382.96</v>
      </c>
      <c r="S2544" s="11">
        <v>110185.97</v>
      </c>
      <c r="T2544" s="6">
        <f t="shared" si="62"/>
        <v>48634.356250000004</v>
      </c>
    </row>
    <row r="2545" spans="2:20" hidden="1" x14ac:dyDescent="0.2">
      <c r="B2545" t="s">
        <v>2352</v>
      </c>
      <c r="C2545" t="s">
        <v>1558</v>
      </c>
      <c r="D2545" t="s">
        <v>4</v>
      </c>
      <c r="E2545" t="s">
        <v>2353</v>
      </c>
      <c r="F2545" t="s">
        <v>5014</v>
      </c>
      <c r="G2545" s="11">
        <v>3161700.07</v>
      </c>
      <c r="H2545" s="11">
        <v>177811.20000000001</v>
      </c>
      <c r="I2545" s="11">
        <v>392974.81</v>
      </c>
      <c r="J2545" s="11">
        <v>630555.18000000005</v>
      </c>
      <c r="K2545" s="11">
        <v>857997.79</v>
      </c>
      <c r="L2545" s="11">
        <v>1070428.04</v>
      </c>
      <c r="M2545" s="11">
        <v>1256205.48</v>
      </c>
      <c r="N2545" s="11">
        <v>1477926.07</v>
      </c>
      <c r="O2545" s="11">
        <v>1715105.42</v>
      </c>
      <c r="P2545" s="11">
        <v>1969376.5</v>
      </c>
      <c r="Q2545" s="11">
        <v>2209802.3199999998</v>
      </c>
      <c r="R2545" s="11">
        <v>2419427.6</v>
      </c>
      <c r="S2545" s="11">
        <v>2727007.26</v>
      </c>
      <c r="T2545" s="6">
        <f t="shared" si="62"/>
        <v>1426830.3395833333</v>
      </c>
    </row>
    <row r="2546" spans="2:20" hidden="1" x14ac:dyDescent="0.2">
      <c r="B2546" t="s">
        <v>2352</v>
      </c>
      <c r="C2546" t="s">
        <v>1558</v>
      </c>
      <c r="D2546" t="s">
        <v>10</v>
      </c>
      <c r="E2546" t="s">
        <v>2353</v>
      </c>
      <c r="F2546" t="s">
        <v>5015</v>
      </c>
      <c r="G2546" s="11">
        <v>1282388.97</v>
      </c>
      <c r="H2546" s="11">
        <v>75639.19</v>
      </c>
      <c r="I2546" s="11">
        <v>167167.73000000001</v>
      </c>
      <c r="J2546" s="11">
        <v>268232.15000000002</v>
      </c>
      <c r="K2546" s="11">
        <v>364984.06</v>
      </c>
      <c r="L2546" s="11">
        <v>455349.86</v>
      </c>
      <c r="M2546" s="11">
        <v>534377.81000000006</v>
      </c>
      <c r="N2546" s="11">
        <v>628695.63</v>
      </c>
      <c r="O2546" s="11">
        <v>729589.46</v>
      </c>
      <c r="P2546" s="11">
        <v>837753.95000000007</v>
      </c>
      <c r="Q2546" s="11">
        <v>940028.8</v>
      </c>
      <c r="R2546" s="11">
        <v>1029201.39</v>
      </c>
      <c r="S2546" s="11">
        <v>1160042.8400000001</v>
      </c>
      <c r="T2546" s="6">
        <f t="shared" si="62"/>
        <v>604352.99458333338</v>
      </c>
    </row>
    <row r="2547" spans="2:20" hidden="1" x14ac:dyDescent="0.2">
      <c r="B2547" t="s">
        <v>2352</v>
      </c>
      <c r="C2547" t="s">
        <v>1559</v>
      </c>
      <c r="D2547" t="s">
        <v>4</v>
      </c>
      <c r="E2547" t="s">
        <v>2353</v>
      </c>
      <c r="F2547" t="s">
        <v>5016</v>
      </c>
      <c r="G2547" s="11">
        <v>973.43000000000006</v>
      </c>
      <c r="H2547" s="11">
        <v>0</v>
      </c>
      <c r="I2547" s="11">
        <v>1751.8700000000001</v>
      </c>
      <c r="J2547" s="11">
        <v>2512.35</v>
      </c>
      <c r="K2547" s="11">
        <v>3051.2000000000003</v>
      </c>
      <c r="L2547" s="11">
        <v>3765.4300000000003</v>
      </c>
      <c r="M2547" s="11">
        <v>5527.79</v>
      </c>
      <c r="N2547" s="11">
        <v>7436.42</v>
      </c>
      <c r="O2547" s="11">
        <v>10382.51</v>
      </c>
      <c r="P2547" s="11">
        <v>13345.32</v>
      </c>
      <c r="Q2547" s="11">
        <v>14755.83</v>
      </c>
      <c r="R2547" s="11">
        <v>15685.65</v>
      </c>
      <c r="S2547" s="11">
        <v>16930.86</v>
      </c>
      <c r="T2547" s="6">
        <f t="shared" si="62"/>
        <v>7263.8762500000003</v>
      </c>
    </row>
    <row r="2548" spans="2:20" hidden="1" x14ac:dyDescent="0.2">
      <c r="B2548" t="s">
        <v>2352</v>
      </c>
      <c r="C2548" t="s">
        <v>1559</v>
      </c>
      <c r="D2548" t="s">
        <v>5</v>
      </c>
      <c r="E2548" t="s">
        <v>2353</v>
      </c>
      <c r="F2548" t="s">
        <v>5017</v>
      </c>
      <c r="G2548" s="11">
        <v>0</v>
      </c>
      <c r="H2548" s="11">
        <v>0</v>
      </c>
      <c r="I2548" s="11">
        <v>0</v>
      </c>
      <c r="J2548" s="11">
        <v>0</v>
      </c>
      <c r="K2548" s="11">
        <v>0</v>
      </c>
      <c r="L2548" s="11">
        <v>0</v>
      </c>
      <c r="M2548" s="11">
        <v>0</v>
      </c>
      <c r="N2548" s="11">
        <v>0</v>
      </c>
      <c r="O2548" s="11">
        <v>0</v>
      </c>
      <c r="P2548" s="11">
        <v>0</v>
      </c>
      <c r="Q2548" s="11">
        <v>0</v>
      </c>
      <c r="R2548" s="11">
        <v>0</v>
      </c>
      <c r="S2548" s="11">
        <v>0</v>
      </c>
      <c r="T2548" s="6">
        <f t="shared" ref="T2548:T2611" si="63">(G2548+S2548+SUM(H2548:R2548)*2)/24</f>
        <v>0</v>
      </c>
    </row>
    <row r="2549" spans="2:20" hidden="1" x14ac:dyDescent="0.2">
      <c r="B2549" t="s">
        <v>2352</v>
      </c>
      <c r="C2549" t="s">
        <v>1559</v>
      </c>
      <c r="D2549" t="s">
        <v>6</v>
      </c>
      <c r="E2549" t="s">
        <v>2353</v>
      </c>
      <c r="F2549" t="s">
        <v>5018</v>
      </c>
      <c r="G2549" s="11">
        <v>0</v>
      </c>
      <c r="H2549" s="11">
        <v>0</v>
      </c>
      <c r="I2549" s="11">
        <v>0</v>
      </c>
      <c r="J2549" s="11">
        <v>0</v>
      </c>
      <c r="K2549" s="11">
        <v>0</v>
      </c>
      <c r="L2549" s="11">
        <v>0</v>
      </c>
      <c r="M2549" s="11">
        <v>0</v>
      </c>
      <c r="N2549" s="11">
        <v>0</v>
      </c>
      <c r="O2549" s="11">
        <v>0</v>
      </c>
      <c r="P2549" s="11">
        <v>0</v>
      </c>
      <c r="Q2549" s="11">
        <v>0</v>
      </c>
      <c r="R2549" s="11">
        <v>0</v>
      </c>
      <c r="S2549" s="11">
        <v>0</v>
      </c>
      <c r="T2549" s="6">
        <f t="shared" si="63"/>
        <v>0</v>
      </c>
    </row>
    <row r="2550" spans="2:20" hidden="1" x14ac:dyDescent="0.2">
      <c r="B2550" t="s">
        <v>2352</v>
      </c>
      <c r="C2550" t="s">
        <v>1560</v>
      </c>
      <c r="D2550" t="s">
        <v>4</v>
      </c>
      <c r="E2550" t="s">
        <v>2353</v>
      </c>
      <c r="F2550" t="s">
        <v>5019</v>
      </c>
      <c r="G2550" s="11">
        <v>0</v>
      </c>
      <c r="H2550" s="11">
        <v>0</v>
      </c>
      <c r="I2550" s="11">
        <v>0</v>
      </c>
      <c r="J2550" s="11">
        <v>0</v>
      </c>
      <c r="K2550" s="11">
        <v>0</v>
      </c>
      <c r="L2550" s="11">
        <v>0</v>
      </c>
      <c r="M2550" s="11">
        <v>0</v>
      </c>
      <c r="N2550" s="11">
        <v>0</v>
      </c>
      <c r="O2550" s="11">
        <v>0</v>
      </c>
      <c r="P2550" s="11">
        <v>0</v>
      </c>
      <c r="Q2550" s="11">
        <v>0</v>
      </c>
      <c r="R2550" s="11">
        <v>0</v>
      </c>
      <c r="S2550" s="11">
        <v>0</v>
      </c>
      <c r="T2550" s="6">
        <f t="shared" si="63"/>
        <v>0</v>
      </c>
    </row>
    <row r="2551" spans="2:20" hidden="1" x14ac:dyDescent="0.2">
      <c r="B2551" t="s">
        <v>2352</v>
      </c>
      <c r="C2551" t="s">
        <v>1560</v>
      </c>
      <c r="D2551" t="s">
        <v>10</v>
      </c>
      <c r="E2551" t="s">
        <v>2353</v>
      </c>
      <c r="F2551" t="s">
        <v>5020</v>
      </c>
      <c r="G2551" s="11">
        <v>0</v>
      </c>
      <c r="H2551" s="11">
        <v>0</v>
      </c>
      <c r="I2551" s="11">
        <v>0</v>
      </c>
      <c r="J2551" s="11">
        <v>0</v>
      </c>
      <c r="K2551" s="11">
        <v>0</v>
      </c>
      <c r="L2551" s="11">
        <v>0</v>
      </c>
      <c r="M2551" s="11">
        <v>0</v>
      </c>
      <c r="N2551" s="11">
        <v>0</v>
      </c>
      <c r="O2551" s="11">
        <v>0</v>
      </c>
      <c r="P2551" s="11">
        <v>0</v>
      </c>
      <c r="Q2551" s="11">
        <v>0</v>
      </c>
      <c r="R2551" s="11">
        <v>0</v>
      </c>
      <c r="S2551" s="11">
        <v>0</v>
      </c>
      <c r="T2551" s="6">
        <f t="shared" si="63"/>
        <v>0</v>
      </c>
    </row>
    <row r="2552" spans="2:20" hidden="1" x14ac:dyDescent="0.2">
      <c r="B2552" t="s">
        <v>2352</v>
      </c>
      <c r="C2552" t="s">
        <v>9</v>
      </c>
      <c r="D2552" t="s">
        <v>3</v>
      </c>
      <c r="E2552" t="s">
        <v>2353</v>
      </c>
      <c r="F2552" t="s">
        <v>5021</v>
      </c>
      <c r="G2552" s="11">
        <v>0</v>
      </c>
      <c r="H2552" s="11">
        <v>0</v>
      </c>
      <c r="I2552" s="11">
        <v>0</v>
      </c>
      <c r="J2552" s="11">
        <v>0</v>
      </c>
      <c r="K2552" s="11">
        <v>0</v>
      </c>
      <c r="L2552" s="11">
        <v>0</v>
      </c>
      <c r="M2552" s="11">
        <v>0</v>
      </c>
      <c r="N2552" s="11">
        <v>0</v>
      </c>
      <c r="O2552" s="11">
        <v>0</v>
      </c>
      <c r="P2552" s="11">
        <v>0</v>
      </c>
      <c r="Q2552" s="11">
        <v>0</v>
      </c>
      <c r="R2552" s="11">
        <v>0</v>
      </c>
      <c r="S2552" s="11">
        <v>0</v>
      </c>
      <c r="T2552" s="6">
        <f t="shared" si="63"/>
        <v>0</v>
      </c>
    </row>
    <row r="2553" spans="2:20" hidden="1" x14ac:dyDescent="0.2">
      <c r="B2553" t="s">
        <v>2352</v>
      </c>
      <c r="C2553" t="s">
        <v>9</v>
      </c>
      <c r="D2553" t="s">
        <v>4</v>
      </c>
      <c r="E2553" t="s">
        <v>2353</v>
      </c>
      <c r="F2553" t="s">
        <v>5022</v>
      </c>
      <c r="G2553" s="11">
        <v>4556.76</v>
      </c>
      <c r="H2553" s="11">
        <v>0</v>
      </c>
      <c r="I2553" s="11">
        <v>0</v>
      </c>
      <c r="J2553" s="11">
        <v>0</v>
      </c>
      <c r="K2553" s="11">
        <v>0</v>
      </c>
      <c r="L2553" s="11">
        <v>0</v>
      </c>
      <c r="M2553" s="11">
        <v>0</v>
      </c>
      <c r="N2553" s="11">
        <v>0</v>
      </c>
      <c r="O2553" s="11">
        <v>0</v>
      </c>
      <c r="P2553" s="11">
        <v>0</v>
      </c>
      <c r="Q2553" s="11">
        <v>0</v>
      </c>
      <c r="R2553" s="11">
        <v>0</v>
      </c>
      <c r="S2553" s="11">
        <v>0</v>
      </c>
      <c r="T2553" s="6">
        <f t="shared" si="63"/>
        <v>189.86500000000001</v>
      </c>
    </row>
    <row r="2554" spans="2:20" hidden="1" x14ac:dyDescent="0.2">
      <c r="B2554" t="s">
        <v>2352</v>
      </c>
      <c r="C2554" t="s">
        <v>9</v>
      </c>
      <c r="D2554" t="s">
        <v>10</v>
      </c>
      <c r="E2554" t="s">
        <v>2353</v>
      </c>
      <c r="F2554" t="s">
        <v>5023</v>
      </c>
      <c r="G2554" s="11">
        <v>24.09</v>
      </c>
      <c r="H2554" s="11">
        <v>0</v>
      </c>
      <c r="I2554" s="11">
        <v>0</v>
      </c>
      <c r="J2554" s="11">
        <v>0</v>
      </c>
      <c r="K2554" s="11">
        <v>0</v>
      </c>
      <c r="L2554" s="11">
        <v>0</v>
      </c>
      <c r="M2554" s="11">
        <v>0</v>
      </c>
      <c r="N2554" s="11">
        <v>0</v>
      </c>
      <c r="O2554" s="11">
        <v>0</v>
      </c>
      <c r="P2554" s="11">
        <v>0</v>
      </c>
      <c r="Q2554" s="11">
        <v>0</v>
      </c>
      <c r="R2554" s="11">
        <v>0</v>
      </c>
      <c r="S2554" s="11">
        <v>0</v>
      </c>
      <c r="T2554" s="6">
        <f t="shared" si="63"/>
        <v>1.0037499999999999</v>
      </c>
    </row>
    <row r="2555" spans="2:20" hidden="1" x14ac:dyDescent="0.2">
      <c r="B2555" t="s">
        <v>2352</v>
      </c>
      <c r="C2555" t="s">
        <v>9</v>
      </c>
      <c r="D2555" t="s">
        <v>11</v>
      </c>
      <c r="E2555" t="s">
        <v>2353</v>
      </c>
      <c r="F2555" t="s">
        <v>5024</v>
      </c>
      <c r="G2555" s="11">
        <v>0</v>
      </c>
      <c r="H2555" s="11">
        <v>0</v>
      </c>
      <c r="I2555" s="11">
        <v>0</v>
      </c>
      <c r="J2555" s="11">
        <v>0</v>
      </c>
      <c r="K2555" s="11">
        <v>0</v>
      </c>
      <c r="L2555" s="11">
        <v>0</v>
      </c>
      <c r="M2555" s="11">
        <v>0</v>
      </c>
      <c r="N2555" s="11">
        <v>0</v>
      </c>
      <c r="O2555" s="11">
        <v>0</v>
      </c>
      <c r="P2555" s="11">
        <v>0</v>
      </c>
      <c r="Q2555" s="11">
        <v>0</v>
      </c>
      <c r="R2555" s="11">
        <v>0</v>
      </c>
      <c r="S2555" s="11">
        <v>0</v>
      </c>
      <c r="T2555" s="6">
        <f t="shared" si="63"/>
        <v>0</v>
      </c>
    </row>
    <row r="2556" spans="2:20" hidden="1" x14ac:dyDescent="0.2">
      <c r="B2556" t="s">
        <v>2352</v>
      </c>
      <c r="C2556" t="s">
        <v>9</v>
      </c>
      <c r="D2556" t="s">
        <v>5</v>
      </c>
      <c r="E2556" t="s">
        <v>2353</v>
      </c>
      <c r="F2556" t="s">
        <v>5025</v>
      </c>
      <c r="G2556" s="11">
        <v>0</v>
      </c>
      <c r="H2556" s="11">
        <v>0</v>
      </c>
      <c r="I2556" s="11">
        <v>0</v>
      </c>
      <c r="J2556" s="11">
        <v>0</v>
      </c>
      <c r="K2556" s="11">
        <v>0</v>
      </c>
      <c r="L2556" s="11">
        <v>0</v>
      </c>
      <c r="M2556" s="11">
        <v>0</v>
      </c>
      <c r="N2556" s="11">
        <v>0</v>
      </c>
      <c r="O2556" s="11">
        <v>0</v>
      </c>
      <c r="P2556" s="11">
        <v>0</v>
      </c>
      <c r="Q2556" s="11">
        <v>0</v>
      </c>
      <c r="R2556" s="11">
        <v>0</v>
      </c>
      <c r="S2556" s="11">
        <v>0</v>
      </c>
      <c r="T2556" s="6">
        <f t="shared" si="63"/>
        <v>0</v>
      </c>
    </row>
    <row r="2557" spans="2:20" hidden="1" x14ac:dyDescent="0.2">
      <c r="B2557" t="s">
        <v>2352</v>
      </c>
      <c r="C2557" t="s">
        <v>9</v>
      </c>
      <c r="D2557" t="s">
        <v>12</v>
      </c>
      <c r="E2557" t="s">
        <v>2353</v>
      </c>
      <c r="F2557" t="s">
        <v>5026</v>
      </c>
      <c r="G2557" s="11">
        <v>5000</v>
      </c>
      <c r="H2557" s="11">
        <v>0</v>
      </c>
      <c r="I2557" s="11">
        <v>0</v>
      </c>
      <c r="J2557" s="11">
        <v>0</v>
      </c>
      <c r="K2557" s="11">
        <v>0</v>
      </c>
      <c r="L2557" s="11">
        <v>0</v>
      </c>
      <c r="M2557" s="11">
        <v>0</v>
      </c>
      <c r="N2557" s="11">
        <v>0</v>
      </c>
      <c r="O2557" s="11">
        <v>0</v>
      </c>
      <c r="P2557" s="11">
        <v>0</v>
      </c>
      <c r="Q2557" s="11">
        <v>0</v>
      </c>
      <c r="R2557" s="11">
        <v>0</v>
      </c>
      <c r="S2557" s="11">
        <v>0</v>
      </c>
      <c r="T2557" s="6">
        <f t="shared" si="63"/>
        <v>208.33333333333334</v>
      </c>
    </row>
    <row r="2558" spans="2:20" hidden="1" x14ac:dyDescent="0.2">
      <c r="B2558" t="s">
        <v>2352</v>
      </c>
      <c r="C2558" t="s">
        <v>9</v>
      </c>
      <c r="D2558" t="s">
        <v>1555</v>
      </c>
      <c r="E2558" t="s">
        <v>2353</v>
      </c>
      <c r="F2558" t="s">
        <v>5027</v>
      </c>
      <c r="G2558" s="11">
        <v>0</v>
      </c>
      <c r="H2558" s="11">
        <v>0</v>
      </c>
      <c r="I2558" s="11">
        <v>0</v>
      </c>
      <c r="J2558" s="11">
        <v>0</v>
      </c>
      <c r="K2558" s="11">
        <v>0</v>
      </c>
      <c r="L2558" s="11">
        <v>0</v>
      </c>
      <c r="M2558" s="11">
        <v>0</v>
      </c>
      <c r="N2558" s="11">
        <v>0</v>
      </c>
      <c r="O2558" s="11">
        <v>0</v>
      </c>
      <c r="P2558" s="11">
        <v>0</v>
      </c>
      <c r="Q2558" s="11">
        <v>0</v>
      </c>
      <c r="R2558" s="11">
        <v>0</v>
      </c>
      <c r="S2558" s="11">
        <v>0</v>
      </c>
      <c r="T2558" s="6">
        <f t="shared" si="63"/>
        <v>0</v>
      </c>
    </row>
    <row r="2559" spans="2:20" hidden="1" x14ac:dyDescent="0.2">
      <c r="B2559" t="s">
        <v>2352</v>
      </c>
      <c r="C2559" t="s">
        <v>13</v>
      </c>
      <c r="D2559" t="s">
        <v>13</v>
      </c>
      <c r="E2559" t="s">
        <v>2353</v>
      </c>
      <c r="F2559" t="s">
        <v>5028</v>
      </c>
      <c r="G2559" s="11">
        <v>0</v>
      </c>
      <c r="H2559" s="11">
        <v>0</v>
      </c>
      <c r="I2559" s="11">
        <v>0</v>
      </c>
      <c r="J2559" s="11">
        <v>0</v>
      </c>
      <c r="K2559" s="11">
        <v>0</v>
      </c>
      <c r="L2559" s="11">
        <v>0</v>
      </c>
      <c r="M2559" s="11">
        <v>0</v>
      </c>
      <c r="N2559" s="11">
        <v>0</v>
      </c>
      <c r="O2559" s="11">
        <v>0</v>
      </c>
      <c r="P2559" s="11">
        <v>0</v>
      </c>
      <c r="Q2559" s="11">
        <v>0</v>
      </c>
      <c r="R2559" s="11">
        <v>0</v>
      </c>
      <c r="S2559" s="11">
        <v>0</v>
      </c>
      <c r="T2559" s="6">
        <f t="shared" si="63"/>
        <v>0</v>
      </c>
    </row>
    <row r="2560" spans="2:20" hidden="1" x14ac:dyDescent="0.2">
      <c r="B2560" t="s">
        <v>2354</v>
      </c>
      <c r="C2560" t="s">
        <v>2</v>
      </c>
      <c r="D2560" t="s">
        <v>3</v>
      </c>
      <c r="E2560" t="s">
        <v>2355</v>
      </c>
      <c r="F2560" t="s">
        <v>5029</v>
      </c>
      <c r="G2560" s="11">
        <v>1527073.98</v>
      </c>
      <c r="H2560" s="11">
        <v>132691.76999999999</v>
      </c>
      <c r="I2560" s="11">
        <v>274326.53999999998</v>
      </c>
      <c r="J2560" s="11">
        <v>409361.31</v>
      </c>
      <c r="K2560" s="11">
        <v>571396.07999999996</v>
      </c>
      <c r="L2560" s="11">
        <v>706430.87</v>
      </c>
      <c r="M2560" s="11">
        <v>838154.64</v>
      </c>
      <c r="N2560" s="11">
        <v>974900.19000000006</v>
      </c>
      <c r="O2560" s="11">
        <v>1123309.6100000001</v>
      </c>
      <c r="P2560" s="11">
        <v>1258447.03</v>
      </c>
      <c r="Q2560" s="11">
        <v>1393584.45</v>
      </c>
      <c r="R2560" s="11">
        <v>1528721.87</v>
      </c>
      <c r="S2560" s="11">
        <v>1661703.6</v>
      </c>
      <c r="T2560" s="6">
        <f t="shared" si="63"/>
        <v>900476.09583333321</v>
      </c>
    </row>
    <row r="2561" spans="2:20" hidden="1" x14ac:dyDescent="0.2">
      <c r="B2561" t="s">
        <v>2354</v>
      </c>
      <c r="C2561" t="s">
        <v>2</v>
      </c>
      <c r="D2561" t="s">
        <v>4</v>
      </c>
      <c r="E2561" t="s">
        <v>2355</v>
      </c>
      <c r="F2561" t="s">
        <v>5030</v>
      </c>
      <c r="G2561" s="11">
        <v>0</v>
      </c>
      <c r="H2561" s="11">
        <v>0</v>
      </c>
      <c r="I2561" s="11">
        <v>0</v>
      </c>
      <c r="J2561" s="11">
        <v>0</v>
      </c>
      <c r="K2561" s="11">
        <v>0</v>
      </c>
      <c r="L2561" s="11">
        <v>0</v>
      </c>
      <c r="M2561" s="11">
        <v>0</v>
      </c>
      <c r="N2561" s="11">
        <v>0</v>
      </c>
      <c r="O2561" s="11">
        <v>0</v>
      </c>
      <c r="P2561" s="11">
        <v>0</v>
      </c>
      <c r="Q2561" s="11">
        <v>0</v>
      </c>
      <c r="R2561" s="11">
        <v>0</v>
      </c>
      <c r="S2561" s="11">
        <v>0</v>
      </c>
      <c r="T2561" s="6">
        <f t="shared" si="63"/>
        <v>0</v>
      </c>
    </row>
    <row r="2562" spans="2:20" hidden="1" x14ac:dyDescent="0.2">
      <c r="B2562" t="s">
        <v>2354</v>
      </c>
      <c r="C2562" t="s">
        <v>2</v>
      </c>
      <c r="D2562" t="s">
        <v>1555</v>
      </c>
      <c r="E2562" t="s">
        <v>2355</v>
      </c>
      <c r="F2562" t="s">
        <v>5031</v>
      </c>
      <c r="G2562" s="11">
        <v>-1527074.03</v>
      </c>
      <c r="H2562" s="11">
        <v>-132691.76999999999</v>
      </c>
      <c r="I2562" s="11">
        <v>-274326.53999999998</v>
      </c>
      <c r="J2562" s="11">
        <v>-409361.31</v>
      </c>
      <c r="K2562" s="11">
        <v>-571396.07999999996</v>
      </c>
      <c r="L2562" s="11">
        <v>-706430.87</v>
      </c>
      <c r="M2562" s="11">
        <v>-838154.64</v>
      </c>
      <c r="N2562" s="11">
        <v>-974900.19000000006</v>
      </c>
      <c r="O2562" s="11">
        <v>-1123309.6100000001</v>
      </c>
      <c r="P2562" s="11">
        <v>-1258447.03</v>
      </c>
      <c r="Q2562" s="11">
        <v>-1393584.45</v>
      </c>
      <c r="R2562" s="11">
        <v>-1528721.87</v>
      </c>
      <c r="S2562" s="11">
        <v>-1661703.6</v>
      </c>
      <c r="T2562" s="6">
        <f t="shared" si="63"/>
        <v>-900476.09791666653</v>
      </c>
    </row>
    <row r="2563" spans="2:20" hidden="1" x14ac:dyDescent="0.2">
      <c r="B2563" t="s">
        <v>2354</v>
      </c>
      <c r="C2563" t="s">
        <v>1556</v>
      </c>
      <c r="D2563" t="s">
        <v>4</v>
      </c>
      <c r="E2563" t="s">
        <v>2355</v>
      </c>
      <c r="F2563" t="s">
        <v>5032</v>
      </c>
      <c r="G2563" s="11">
        <v>1100165.18</v>
      </c>
      <c r="H2563" s="11">
        <v>95997.19</v>
      </c>
      <c r="I2563" s="11">
        <v>198464.28</v>
      </c>
      <c r="J2563" s="11">
        <v>296156.53000000003</v>
      </c>
      <c r="K2563" s="11">
        <v>413382.2</v>
      </c>
      <c r="L2563" s="11">
        <v>511074.47000000003</v>
      </c>
      <c r="M2563" s="11">
        <v>606371.35</v>
      </c>
      <c r="N2563" s="11">
        <v>705301.29</v>
      </c>
      <c r="O2563" s="11">
        <v>812669.57000000007</v>
      </c>
      <c r="P2563" s="11">
        <v>910436.09</v>
      </c>
      <c r="Q2563" s="11">
        <v>1008202.61</v>
      </c>
      <c r="R2563" s="11">
        <v>1105969.1299999999</v>
      </c>
      <c r="S2563" s="11">
        <v>1202176.0900000001</v>
      </c>
      <c r="T2563" s="6">
        <f t="shared" si="63"/>
        <v>651266.27874999994</v>
      </c>
    </row>
    <row r="2564" spans="2:20" hidden="1" x14ac:dyDescent="0.2">
      <c r="B2564" t="s">
        <v>2354</v>
      </c>
      <c r="C2564" t="s">
        <v>1557</v>
      </c>
      <c r="D2564" t="s">
        <v>4</v>
      </c>
      <c r="E2564" t="s">
        <v>2355</v>
      </c>
      <c r="F2564" t="s">
        <v>5033</v>
      </c>
      <c r="G2564" s="11">
        <v>0</v>
      </c>
      <c r="H2564" s="11">
        <v>0</v>
      </c>
      <c r="I2564" s="11">
        <v>0</v>
      </c>
      <c r="J2564" s="11">
        <v>0</v>
      </c>
      <c r="K2564" s="11">
        <v>0</v>
      </c>
      <c r="L2564" s="11">
        <v>0</v>
      </c>
      <c r="M2564" s="11">
        <v>0</v>
      </c>
      <c r="N2564" s="11">
        <v>0</v>
      </c>
      <c r="O2564" s="11">
        <v>0</v>
      </c>
      <c r="P2564" s="11">
        <v>0</v>
      </c>
      <c r="Q2564" s="11">
        <v>0</v>
      </c>
      <c r="R2564" s="11">
        <v>0</v>
      </c>
      <c r="S2564" s="11">
        <v>0</v>
      </c>
      <c r="T2564" s="6">
        <f t="shared" si="63"/>
        <v>0</v>
      </c>
    </row>
    <row r="2565" spans="2:20" hidden="1" x14ac:dyDescent="0.2">
      <c r="B2565" t="s">
        <v>2354</v>
      </c>
      <c r="C2565" t="s">
        <v>7</v>
      </c>
      <c r="D2565" t="s">
        <v>4</v>
      </c>
      <c r="E2565" t="s">
        <v>2355</v>
      </c>
      <c r="F2565" t="s">
        <v>5034</v>
      </c>
      <c r="G2565" s="11">
        <v>225380.9</v>
      </c>
      <c r="H2565" s="11">
        <v>19602.3</v>
      </c>
      <c r="I2565" s="11">
        <v>39204.6</v>
      </c>
      <c r="J2565" s="11">
        <v>58806.9</v>
      </c>
      <c r="K2565" s="11">
        <v>78409.19</v>
      </c>
      <c r="L2565" s="11">
        <v>99469.010000000009</v>
      </c>
      <c r="M2565" s="11">
        <v>120528.83</v>
      </c>
      <c r="N2565" s="11">
        <v>141588.65</v>
      </c>
      <c r="O2565" s="11">
        <v>162648.47</v>
      </c>
      <c r="P2565" s="11">
        <v>183708.29</v>
      </c>
      <c r="Q2565" s="11">
        <v>204768.11000000002</v>
      </c>
      <c r="R2565" s="11">
        <v>225827.93</v>
      </c>
      <c r="S2565" s="11">
        <v>246887.75</v>
      </c>
      <c r="T2565" s="6">
        <f t="shared" si="63"/>
        <v>130891.38374999999</v>
      </c>
    </row>
    <row r="2566" spans="2:20" hidden="1" x14ac:dyDescent="0.2">
      <c r="B2566" t="s">
        <v>2354</v>
      </c>
      <c r="C2566" t="s">
        <v>1558</v>
      </c>
      <c r="D2566" t="s">
        <v>4</v>
      </c>
      <c r="E2566" t="s">
        <v>2355</v>
      </c>
      <c r="F2566" t="s">
        <v>5035</v>
      </c>
      <c r="G2566" s="11">
        <v>303719.77</v>
      </c>
      <c r="H2566" s="11">
        <v>25743.53</v>
      </c>
      <c r="I2566" s="11">
        <v>53222.090000000004</v>
      </c>
      <c r="J2566" s="11">
        <v>79420.19</v>
      </c>
      <c r="K2566" s="11">
        <v>110856.56</v>
      </c>
      <c r="L2566" s="11">
        <v>137054.66</v>
      </c>
      <c r="M2566" s="11">
        <v>162610.39000000001</v>
      </c>
      <c r="N2566" s="11">
        <v>189140.39</v>
      </c>
      <c r="O2566" s="11">
        <v>217933.30000000002</v>
      </c>
      <c r="P2566" s="11">
        <v>244151.31</v>
      </c>
      <c r="Q2566" s="11">
        <v>270369.32</v>
      </c>
      <c r="R2566" s="11">
        <v>296587.33</v>
      </c>
      <c r="S2566" s="11">
        <v>322387.12</v>
      </c>
      <c r="T2566" s="6">
        <f t="shared" si="63"/>
        <v>175011.87625</v>
      </c>
    </row>
    <row r="2567" spans="2:20" hidden="1" x14ac:dyDescent="0.2">
      <c r="B2567" t="s">
        <v>2354</v>
      </c>
      <c r="C2567" t="s">
        <v>1558</v>
      </c>
      <c r="D2567" t="s">
        <v>10</v>
      </c>
      <c r="E2567" t="s">
        <v>2355</v>
      </c>
      <c r="F2567" t="s">
        <v>5036</v>
      </c>
      <c r="G2567" s="11">
        <v>123189.08</v>
      </c>
      <c r="H2567" s="11">
        <v>10951.050000000001</v>
      </c>
      <c r="I2567" s="11">
        <v>22640.170000000002</v>
      </c>
      <c r="J2567" s="11">
        <v>33784.590000000004</v>
      </c>
      <c r="K2567" s="11">
        <v>47157.32</v>
      </c>
      <c r="L2567" s="11">
        <v>58301.74</v>
      </c>
      <c r="M2567" s="11">
        <v>69172.899999999994</v>
      </c>
      <c r="N2567" s="11">
        <v>80458.509999999995</v>
      </c>
      <c r="O2567" s="11">
        <v>92706.74</v>
      </c>
      <c r="P2567" s="11">
        <v>103859.63</v>
      </c>
      <c r="Q2567" s="11">
        <v>115012.52</v>
      </c>
      <c r="R2567" s="11">
        <v>126165.41</v>
      </c>
      <c r="S2567" s="11">
        <v>137140.39000000001</v>
      </c>
      <c r="T2567" s="6">
        <f t="shared" si="63"/>
        <v>74197.942916666667</v>
      </c>
    </row>
    <row r="2568" spans="2:20" hidden="1" x14ac:dyDescent="0.2">
      <c r="B2568" t="s">
        <v>2354</v>
      </c>
      <c r="C2568" t="s">
        <v>1559</v>
      </c>
      <c r="D2568" t="s">
        <v>4</v>
      </c>
      <c r="E2568" t="s">
        <v>2355</v>
      </c>
      <c r="F2568" t="s">
        <v>5037</v>
      </c>
      <c r="G2568" s="11">
        <v>0</v>
      </c>
      <c r="H2568" s="11">
        <v>0</v>
      </c>
      <c r="I2568" s="11">
        <v>0</v>
      </c>
      <c r="J2568" s="11">
        <v>0</v>
      </c>
      <c r="K2568" s="11">
        <v>0</v>
      </c>
      <c r="L2568" s="11">
        <v>0</v>
      </c>
      <c r="M2568" s="11">
        <v>0</v>
      </c>
      <c r="N2568" s="11">
        <v>0</v>
      </c>
      <c r="O2568" s="11">
        <v>0</v>
      </c>
      <c r="P2568" s="11">
        <v>0</v>
      </c>
      <c r="Q2568" s="11">
        <v>0</v>
      </c>
      <c r="R2568" s="11">
        <v>0</v>
      </c>
      <c r="S2568" s="11">
        <v>0</v>
      </c>
      <c r="T2568" s="6">
        <f t="shared" si="63"/>
        <v>0</v>
      </c>
    </row>
    <row r="2569" spans="2:20" hidden="1" x14ac:dyDescent="0.2">
      <c r="B2569" t="s">
        <v>2354</v>
      </c>
      <c r="C2569" t="s">
        <v>1560</v>
      </c>
      <c r="D2569" t="s">
        <v>4</v>
      </c>
      <c r="E2569" t="s">
        <v>2355</v>
      </c>
      <c r="F2569" t="s">
        <v>5038</v>
      </c>
      <c r="G2569" s="11">
        <v>9541.7100000000009</v>
      </c>
      <c r="H2569" s="11">
        <v>0</v>
      </c>
      <c r="I2569" s="11">
        <v>0</v>
      </c>
      <c r="J2569" s="11">
        <v>0</v>
      </c>
      <c r="K2569" s="11">
        <v>0</v>
      </c>
      <c r="L2569" s="11">
        <v>8682.41</v>
      </c>
      <c r="M2569" s="11">
        <v>8682.41</v>
      </c>
      <c r="N2569" s="11">
        <v>8682.41</v>
      </c>
      <c r="O2569" s="11">
        <v>8682.41</v>
      </c>
      <c r="P2569" s="11">
        <v>8682.41</v>
      </c>
      <c r="Q2569" s="11">
        <v>8682.41</v>
      </c>
      <c r="R2569" s="11">
        <v>8682.41</v>
      </c>
      <c r="S2569" s="11">
        <v>8682.41</v>
      </c>
      <c r="T2569" s="6">
        <f t="shared" si="63"/>
        <v>5824.0775000000003</v>
      </c>
    </row>
    <row r="2570" spans="2:20" hidden="1" x14ac:dyDescent="0.2">
      <c r="B2570" t="s">
        <v>2354</v>
      </c>
      <c r="C2570" t="s">
        <v>1560</v>
      </c>
      <c r="D2570" t="s">
        <v>10</v>
      </c>
      <c r="E2570" t="s">
        <v>2355</v>
      </c>
      <c r="F2570" t="s">
        <v>5039</v>
      </c>
      <c r="G2570" s="11">
        <v>3834.9500000000003</v>
      </c>
      <c r="H2570" s="11">
        <v>0</v>
      </c>
      <c r="I2570" s="11">
        <v>0</v>
      </c>
      <c r="J2570" s="11">
        <v>0</v>
      </c>
      <c r="K2570" s="11">
        <v>0</v>
      </c>
      <c r="L2570" s="11">
        <v>3664.59</v>
      </c>
      <c r="M2570" s="11">
        <v>3664.59</v>
      </c>
      <c r="N2570" s="11">
        <v>3664.59</v>
      </c>
      <c r="O2570" s="11">
        <v>3664.59</v>
      </c>
      <c r="P2570" s="11">
        <v>3664.59</v>
      </c>
      <c r="Q2570" s="11">
        <v>3664.59</v>
      </c>
      <c r="R2570" s="11">
        <v>3664.59</v>
      </c>
      <c r="S2570" s="11">
        <v>3664.59</v>
      </c>
      <c r="T2570" s="6">
        <f t="shared" si="63"/>
        <v>2450.1583333333333</v>
      </c>
    </row>
    <row r="2571" spans="2:20" hidden="1" x14ac:dyDescent="0.2">
      <c r="B2571" t="s">
        <v>2354</v>
      </c>
      <c r="C2571" t="s">
        <v>9</v>
      </c>
      <c r="D2571" t="s">
        <v>3</v>
      </c>
      <c r="E2571" t="s">
        <v>2355</v>
      </c>
      <c r="F2571" t="s">
        <v>5040</v>
      </c>
      <c r="G2571" s="11">
        <v>13376.66</v>
      </c>
      <c r="H2571" s="11">
        <v>0</v>
      </c>
      <c r="I2571" s="11">
        <v>0</v>
      </c>
      <c r="J2571" s="11">
        <v>0</v>
      </c>
      <c r="K2571" s="11">
        <v>0</v>
      </c>
      <c r="L2571" s="11">
        <v>12347</v>
      </c>
      <c r="M2571" s="11">
        <v>12347</v>
      </c>
      <c r="N2571" s="11">
        <v>12347</v>
      </c>
      <c r="O2571" s="11">
        <v>12347</v>
      </c>
      <c r="P2571" s="11">
        <v>12347</v>
      </c>
      <c r="Q2571" s="11">
        <v>12347</v>
      </c>
      <c r="R2571" s="11">
        <v>12347</v>
      </c>
      <c r="S2571" s="11">
        <v>12347</v>
      </c>
      <c r="T2571" s="6">
        <f t="shared" si="63"/>
        <v>8274.2358333333341</v>
      </c>
    </row>
    <row r="2572" spans="2:20" hidden="1" x14ac:dyDescent="0.2">
      <c r="B2572" t="s">
        <v>2354</v>
      </c>
      <c r="C2572" t="s">
        <v>9</v>
      </c>
      <c r="D2572" t="s">
        <v>4</v>
      </c>
      <c r="E2572" t="s">
        <v>2355</v>
      </c>
      <c r="F2572" t="s">
        <v>5041</v>
      </c>
      <c r="G2572" s="11">
        <v>0</v>
      </c>
      <c r="H2572" s="11">
        <v>0</v>
      </c>
      <c r="I2572" s="11">
        <v>0</v>
      </c>
      <c r="J2572" s="11">
        <v>0</v>
      </c>
      <c r="K2572" s="11">
        <v>0</v>
      </c>
      <c r="L2572" s="11">
        <v>0</v>
      </c>
      <c r="M2572" s="11">
        <v>0</v>
      </c>
      <c r="N2572" s="11">
        <v>0</v>
      </c>
      <c r="O2572" s="11">
        <v>0</v>
      </c>
      <c r="P2572" s="11">
        <v>0</v>
      </c>
      <c r="Q2572" s="11">
        <v>0</v>
      </c>
      <c r="R2572" s="11">
        <v>0</v>
      </c>
      <c r="S2572" s="11">
        <v>0</v>
      </c>
      <c r="T2572" s="6">
        <f t="shared" si="63"/>
        <v>0</v>
      </c>
    </row>
    <row r="2573" spans="2:20" hidden="1" x14ac:dyDescent="0.2">
      <c r="B2573" t="s">
        <v>2354</v>
      </c>
      <c r="C2573" t="s">
        <v>9</v>
      </c>
      <c r="D2573" t="s">
        <v>5</v>
      </c>
      <c r="E2573" t="s">
        <v>2355</v>
      </c>
      <c r="F2573" t="s">
        <v>5042</v>
      </c>
      <c r="G2573" s="11">
        <v>0</v>
      </c>
      <c r="H2573" s="11">
        <v>0</v>
      </c>
      <c r="I2573" s="11">
        <v>0</v>
      </c>
      <c r="J2573" s="11">
        <v>0</v>
      </c>
      <c r="K2573" s="11">
        <v>0</v>
      </c>
      <c r="L2573" s="11">
        <v>0</v>
      </c>
      <c r="M2573" s="11">
        <v>0</v>
      </c>
      <c r="N2573" s="11">
        <v>0</v>
      </c>
      <c r="O2573" s="11">
        <v>0</v>
      </c>
      <c r="P2573" s="11">
        <v>0</v>
      </c>
      <c r="Q2573" s="11">
        <v>0</v>
      </c>
      <c r="R2573" s="11">
        <v>0</v>
      </c>
      <c r="S2573" s="11">
        <v>0</v>
      </c>
      <c r="T2573" s="6">
        <f t="shared" si="63"/>
        <v>0</v>
      </c>
    </row>
    <row r="2574" spans="2:20" hidden="1" x14ac:dyDescent="0.2">
      <c r="B2574" t="s">
        <v>2354</v>
      </c>
      <c r="C2574" t="s">
        <v>9</v>
      </c>
      <c r="D2574" t="s">
        <v>1555</v>
      </c>
      <c r="E2574" t="s">
        <v>2355</v>
      </c>
      <c r="F2574" t="s">
        <v>5043</v>
      </c>
      <c r="G2574" s="11">
        <v>-13376.66</v>
      </c>
      <c r="H2574" s="11">
        <v>0</v>
      </c>
      <c r="I2574" s="11">
        <v>0</v>
      </c>
      <c r="J2574" s="11">
        <v>0</v>
      </c>
      <c r="K2574" s="11">
        <v>0</v>
      </c>
      <c r="L2574" s="11">
        <v>-12347</v>
      </c>
      <c r="M2574" s="11">
        <v>-12347</v>
      </c>
      <c r="N2574" s="11">
        <v>-12347</v>
      </c>
      <c r="O2574" s="11">
        <v>-12347</v>
      </c>
      <c r="P2574" s="11">
        <v>-12347</v>
      </c>
      <c r="Q2574" s="11">
        <v>-12347</v>
      </c>
      <c r="R2574" s="11">
        <v>-12347</v>
      </c>
      <c r="S2574" s="11">
        <v>-12347</v>
      </c>
      <c r="T2574" s="6">
        <f t="shared" si="63"/>
        <v>-8274.2358333333341</v>
      </c>
    </row>
    <row r="2575" spans="2:20" hidden="1" x14ac:dyDescent="0.2">
      <c r="B2575" t="s">
        <v>2356</v>
      </c>
      <c r="C2575" t="s">
        <v>2</v>
      </c>
      <c r="D2575" t="s">
        <v>3</v>
      </c>
      <c r="E2575" t="s">
        <v>2357</v>
      </c>
      <c r="F2575" t="s">
        <v>5044</v>
      </c>
      <c r="G2575" s="11">
        <v>3648344.79</v>
      </c>
      <c r="H2575" s="11">
        <v>310733.59000000003</v>
      </c>
      <c r="I2575" s="11">
        <v>603839.42000000004</v>
      </c>
      <c r="J2575" s="11">
        <v>820237.31</v>
      </c>
      <c r="K2575" s="11">
        <v>1115952.31</v>
      </c>
      <c r="L2575" s="11">
        <v>1409454.1</v>
      </c>
      <c r="M2575" s="11">
        <v>1702645.94</v>
      </c>
      <c r="N2575" s="11">
        <v>2019403.94</v>
      </c>
      <c r="O2575" s="11">
        <v>2323046.0499999998</v>
      </c>
      <c r="P2575" s="11">
        <v>2608405.4900000002</v>
      </c>
      <c r="Q2575" s="11">
        <v>2902962.26</v>
      </c>
      <c r="R2575" s="11">
        <v>3230541.15</v>
      </c>
      <c r="S2575" s="11">
        <v>3539800.86</v>
      </c>
      <c r="T2575" s="6">
        <f t="shared" si="63"/>
        <v>1886774.5320833332</v>
      </c>
    </row>
    <row r="2576" spans="2:20" hidden="1" x14ac:dyDescent="0.2">
      <c r="B2576" t="s">
        <v>2356</v>
      </c>
      <c r="C2576" t="s">
        <v>2</v>
      </c>
      <c r="D2576" t="s">
        <v>4</v>
      </c>
      <c r="E2576" t="s">
        <v>2357</v>
      </c>
      <c r="F2576" t="s">
        <v>5045</v>
      </c>
      <c r="G2576" s="11">
        <v>147260.30000000002</v>
      </c>
      <c r="H2576" s="11">
        <v>638.5</v>
      </c>
      <c r="I2576" s="11">
        <v>18370.95</v>
      </c>
      <c r="J2576" s="11">
        <v>21177.77</v>
      </c>
      <c r="K2576" s="11">
        <v>21753.77</v>
      </c>
      <c r="L2576" s="11">
        <v>29268.18</v>
      </c>
      <c r="M2576" s="11">
        <v>29325.18</v>
      </c>
      <c r="N2576" s="11">
        <v>35325.340000000004</v>
      </c>
      <c r="O2576" s="11">
        <v>35517.840000000004</v>
      </c>
      <c r="P2576" s="11">
        <v>44833.73</v>
      </c>
      <c r="Q2576" s="11">
        <v>45654.9</v>
      </c>
      <c r="R2576" s="11">
        <v>53056.23</v>
      </c>
      <c r="S2576" s="11">
        <v>81982.92</v>
      </c>
      <c r="T2576" s="6">
        <f t="shared" si="63"/>
        <v>37462</v>
      </c>
    </row>
    <row r="2577" spans="2:20" hidden="1" x14ac:dyDescent="0.2">
      <c r="B2577" t="s">
        <v>2356</v>
      </c>
      <c r="C2577" t="s">
        <v>2</v>
      </c>
      <c r="D2577" t="s">
        <v>5</v>
      </c>
      <c r="E2577" t="s">
        <v>2357</v>
      </c>
      <c r="F2577" t="s">
        <v>5046</v>
      </c>
      <c r="G2577" s="11">
        <v>3485.5</v>
      </c>
      <c r="H2577" s="11">
        <v>200</v>
      </c>
      <c r="I2577" s="11">
        <v>200</v>
      </c>
      <c r="J2577" s="11">
        <v>200</v>
      </c>
      <c r="K2577" s="11">
        <v>200</v>
      </c>
      <c r="L2577" s="11">
        <v>200</v>
      </c>
      <c r="M2577" s="11">
        <v>200</v>
      </c>
      <c r="N2577" s="11">
        <v>200</v>
      </c>
      <c r="O2577" s="11">
        <v>200</v>
      </c>
      <c r="P2577" s="11">
        <v>200</v>
      </c>
      <c r="Q2577" s="11">
        <v>200</v>
      </c>
      <c r="R2577" s="11">
        <v>200</v>
      </c>
      <c r="S2577" s="11">
        <v>400</v>
      </c>
      <c r="T2577" s="6">
        <f t="shared" si="63"/>
        <v>345.22916666666669</v>
      </c>
    </row>
    <row r="2578" spans="2:20" hidden="1" x14ac:dyDescent="0.2">
      <c r="B2578" t="s">
        <v>2356</v>
      </c>
      <c r="C2578" t="s">
        <v>2</v>
      </c>
      <c r="D2578" t="s">
        <v>1555</v>
      </c>
      <c r="E2578" t="s">
        <v>2357</v>
      </c>
      <c r="F2578" t="s">
        <v>5047</v>
      </c>
      <c r="G2578" s="11">
        <v>-3829441.61</v>
      </c>
      <c r="H2578" s="11">
        <v>-311672.08</v>
      </c>
      <c r="I2578" s="11">
        <v>-622510.35</v>
      </c>
      <c r="J2578" s="11">
        <v>-841715.06</v>
      </c>
      <c r="K2578" s="11">
        <v>-1168057.06</v>
      </c>
      <c r="L2578" s="11">
        <v>-1469073.25</v>
      </c>
      <c r="M2578" s="11">
        <v>-1762322.0899999999</v>
      </c>
      <c r="N2578" s="11">
        <v>-2085080.25</v>
      </c>
      <c r="O2578" s="11">
        <v>-2388914.86</v>
      </c>
      <c r="P2578" s="11">
        <v>-2683590.1800000002</v>
      </c>
      <c r="Q2578" s="11">
        <v>-2979338.12</v>
      </c>
      <c r="R2578" s="11">
        <v>-3314318.34</v>
      </c>
      <c r="S2578" s="11">
        <v>-3652804.74</v>
      </c>
      <c r="T2578" s="6">
        <f t="shared" si="63"/>
        <v>-1947309.5679166669</v>
      </c>
    </row>
    <row r="2579" spans="2:20" hidden="1" x14ac:dyDescent="0.2">
      <c r="B2579" t="s">
        <v>2356</v>
      </c>
      <c r="C2579" t="s">
        <v>2</v>
      </c>
      <c r="D2579" t="s">
        <v>6</v>
      </c>
      <c r="E2579" t="s">
        <v>2357</v>
      </c>
      <c r="F2579" t="s">
        <v>5048</v>
      </c>
      <c r="G2579" s="11">
        <v>30351</v>
      </c>
      <c r="H2579" s="11">
        <v>100</v>
      </c>
      <c r="I2579" s="11">
        <v>100</v>
      </c>
      <c r="J2579" s="11">
        <v>100</v>
      </c>
      <c r="K2579" s="11">
        <v>30151</v>
      </c>
      <c r="L2579" s="11">
        <v>30151</v>
      </c>
      <c r="M2579" s="11">
        <v>30151</v>
      </c>
      <c r="N2579" s="11">
        <v>30151</v>
      </c>
      <c r="O2579" s="11">
        <v>30151</v>
      </c>
      <c r="P2579" s="11">
        <v>30151</v>
      </c>
      <c r="Q2579" s="11">
        <v>30521</v>
      </c>
      <c r="R2579" s="11">
        <v>30521</v>
      </c>
      <c r="S2579" s="11">
        <v>30621</v>
      </c>
      <c r="T2579" s="6">
        <f t="shared" si="63"/>
        <v>22727.833333333332</v>
      </c>
    </row>
    <row r="2580" spans="2:20" hidden="1" x14ac:dyDescent="0.2">
      <c r="B2580" t="s">
        <v>2356</v>
      </c>
      <c r="C2580" t="s">
        <v>1556</v>
      </c>
      <c r="D2580" t="s">
        <v>4</v>
      </c>
      <c r="E2580" t="s">
        <v>2357</v>
      </c>
      <c r="F2580" t="s">
        <v>5049</v>
      </c>
      <c r="G2580" s="11">
        <v>2628413.5300000003</v>
      </c>
      <c r="H2580" s="11">
        <v>224803.32</v>
      </c>
      <c r="I2580" s="11">
        <v>436853.66000000003</v>
      </c>
      <c r="J2580" s="11">
        <v>593408.88</v>
      </c>
      <c r="K2580" s="11">
        <v>807346.85</v>
      </c>
      <c r="L2580" s="11">
        <v>1019683.65</v>
      </c>
      <c r="M2580" s="11">
        <v>1231796.22</v>
      </c>
      <c r="N2580" s="11">
        <v>1460957.96</v>
      </c>
      <c r="O2580" s="11">
        <v>1680630.88</v>
      </c>
      <c r="P2580" s="11">
        <v>1887077.02</v>
      </c>
      <c r="Q2580" s="11">
        <v>2100177.06</v>
      </c>
      <c r="R2580" s="11">
        <v>2337167.2800000003</v>
      </c>
      <c r="S2580" s="11">
        <v>2560904.31</v>
      </c>
      <c r="T2580" s="6">
        <f t="shared" si="63"/>
        <v>1364546.8083333333</v>
      </c>
    </row>
    <row r="2581" spans="2:20" hidden="1" x14ac:dyDescent="0.2">
      <c r="B2581" t="s">
        <v>2356</v>
      </c>
      <c r="C2581" t="s">
        <v>1557</v>
      </c>
      <c r="D2581" t="s">
        <v>4</v>
      </c>
      <c r="E2581" t="s">
        <v>2357</v>
      </c>
      <c r="F2581" t="s">
        <v>5050</v>
      </c>
      <c r="G2581" s="11">
        <v>115836.43000000001</v>
      </c>
      <c r="H2581" s="11">
        <v>505.83</v>
      </c>
      <c r="I2581" s="11">
        <v>14553.65</v>
      </c>
      <c r="J2581" s="11">
        <v>16777.240000000002</v>
      </c>
      <c r="K2581" s="11">
        <v>17233.55</v>
      </c>
      <c r="L2581" s="11">
        <v>23186.54</v>
      </c>
      <c r="M2581" s="11">
        <v>23231.7</v>
      </c>
      <c r="N2581" s="11">
        <v>27985.09</v>
      </c>
      <c r="O2581" s="11">
        <v>28137.59</v>
      </c>
      <c r="P2581" s="11">
        <v>35517.730000000003</v>
      </c>
      <c r="Q2581" s="11">
        <v>36168.270000000004</v>
      </c>
      <c r="R2581" s="11">
        <v>42031.68</v>
      </c>
      <c r="S2581" s="11">
        <v>64947.69</v>
      </c>
      <c r="T2581" s="6">
        <f t="shared" si="63"/>
        <v>29643.410833333332</v>
      </c>
    </row>
    <row r="2582" spans="2:20" hidden="1" x14ac:dyDescent="0.2">
      <c r="B2582" t="s">
        <v>2356</v>
      </c>
      <c r="C2582" t="s">
        <v>1557</v>
      </c>
      <c r="D2582" t="s">
        <v>5</v>
      </c>
      <c r="E2582" t="s">
        <v>2357</v>
      </c>
      <c r="F2582" t="s">
        <v>5051</v>
      </c>
      <c r="G2582" s="11">
        <v>2741.73</v>
      </c>
      <c r="H2582" s="11">
        <v>158.44</v>
      </c>
      <c r="I2582" s="11">
        <v>158.44</v>
      </c>
      <c r="J2582" s="11">
        <v>158.44</v>
      </c>
      <c r="K2582" s="11">
        <v>158.44</v>
      </c>
      <c r="L2582" s="11">
        <v>158.44</v>
      </c>
      <c r="M2582" s="11">
        <v>158.44</v>
      </c>
      <c r="N2582" s="11">
        <v>158.44</v>
      </c>
      <c r="O2582" s="11">
        <v>158.44</v>
      </c>
      <c r="P2582" s="11">
        <v>158.44</v>
      </c>
      <c r="Q2582" s="11">
        <v>158.44</v>
      </c>
      <c r="R2582" s="11">
        <v>158.44</v>
      </c>
      <c r="S2582" s="11">
        <v>316.88</v>
      </c>
      <c r="T2582" s="6">
        <f t="shared" si="63"/>
        <v>272.67875000000004</v>
      </c>
    </row>
    <row r="2583" spans="2:20" hidden="1" x14ac:dyDescent="0.2">
      <c r="B2583" t="s">
        <v>2356</v>
      </c>
      <c r="C2583" t="s">
        <v>1557</v>
      </c>
      <c r="D2583" t="s">
        <v>6</v>
      </c>
      <c r="E2583" t="s">
        <v>2357</v>
      </c>
      <c r="F2583" t="s">
        <v>5052</v>
      </c>
      <c r="G2583" s="11">
        <v>23874.400000000001</v>
      </c>
      <c r="H2583" s="11">
        <v>79.22</v>
      </c>
      <c r="I2583" s="11">
        <v>79.22</v>
      </c>
      <c r="J2583" s="11">
        <v>79.22</v>
      </c>
      <c r="K2583" s="11">
        <v>23885.920000000002</v>
      </c>
      <c r="L2583" s="11">
        <v>23885.920000000002</v>
      </c>
      <c r="M2583" s="11">
        <v>23885.920000000002</v>
      </c>
      <c r="N2583" s="11">
        <v>23885.920000000002</v>
      </c>
      <c r="O2583" s="11">
        <v>23885.920000000002</v>
      </c>
      <c r="P2583" s="11">
        <v>23885.920000000002</v>
      </c>
      <c r="Q2583" s="11">
        <v>24179.040000000001</v>
      </c>
      <c r="R2583" s="11">
        <v>24179.040000000001</v>
      </c>
      <c r="S2583" s="11">
        <v>24258.260000000002</v>
      </c>
      <c r="T2583" s="6">
        <f t="shared" si="63"/>
        <v>17998.132500000003</v>
      </c>
    </row>
    <row r="2584" spans="2:20" hidden="1" x14ac:dyDescent="0.2">
      <c r="B2584" t="s">
        <v>2356</v>
      </c>
      <c r="C2584" t="s">
        <v>7</v>
      </c>
      <c r="D2584" t="s">
        <v>4</v>
      </c>
      <c r="E2584" t="s">
        <v>2357</v>
      </c>
      <c r="F2584" t="s">
        <v>5053</v>
      </c>
      <c r="G2584" s="11">
        <v>-342691.04</v>
      </c>
      <c r="H2584" s="11">
        <v>21179.21</v>
      </c>
      <c r="I2584" s="11">
        <v>40985.090000000004</v>
      </c>
      <c r="J2584" s="11">
        <v>68691.88</v>
      </c>
      <c r="K2584" s="11">
        <v>149368.59</v>
      </c>
      <c r="L2584" s="11">
        <v>193424.45</v>
      </c>
      <c r="M2584" s="11">
        <v>208266.93</v>
      </c>
      <c r="N2584" s="11">
        <v>271654.78999999998</v>
      </c>
      <c r="O2584" s="11">
        <v>314177.7</v>
      </c>
      <c r="P2584" s="11">
        <v>332637.22000000003</v>
      </c>
      <c r="Q2584" s="11">
        <v>386336.8</v>
      </c>
      <c r="R2584" s="11">
        <v>356915.35000000003</v>
      </c>
      <c r="S2584" s="11">
        <v>451242.2</v>
      </c>
      <c r="T2584" s="6">
        <f t="shared" si="63"/>
        <v>199826.13249999998</v>
      </c>
    </row>
    <row r="2585" spans="2:20" hidden="1" x14ac:dyDescent="0.2">
      <c r="B2585" t="s">
        <v>2356</v>
      </c>
      <c r="C2585" t="s">
        <v>7</v>
      </c>
      <c r="D2585" t="s">
        <v>5</v>
      </c>
      <c r="E2585" t="s">
        <v>2357</v>
      </c>
      <c r="F2585" t="s">
        <v>5054</v>
      </c>
      <c r="G2585" s="11">
        <v>0</v>
      </c>
      <c r="H2585" s="11">
        <v>0</v>
      </c>
      <c r="I2585" s="11">
        <v>0</v>
      </c>
      <c r="J2585" s="11">
        <v>-1156.3</v>
      </c>
      <c r="K2585" s="11">
        <v>-1156.3</v>
      </c>
      <c r="L2585" s="11">
        <v>-1156.3</v>
      </c>
      <c r="M2585" s="11">
        <v>-1156.3</v>
      </c>
      <c r="N2585" s="11">
        <v>-1156.3</v>
      </c>
      <c r="O2585" s="11">
        <v>-1156.3</v>
      </c>
      <c r="P2585" s="11">
        <v>-1156.3</v>
      </c>
      <c r="Q2585" s="11">
        <v>-1156.3</v>
      </c>
      <c r="R2585" s="11">
        <v>-1156.3</v>
      </c>
      <c r="S2585" s="11">
        <v>-1156.3</v>
      </c>
      <c r="T2585" s="6">
        <f t="shared" si="63"/>
        <v>-915.40416666666658</v>
      </c>
    </row>
    <row r="2586" spans="2:20" hidden="1" x14ac:dyDescent="0.2">
      <c r="B2586" t="s">
        <v>2356</v>
      </c>
      <c r="C2586" t="s">
        <v>7</v>
      </c>
      <c r="D2586" t="s">
        <v>6</v>
      </c>
      <c r="E2586" t="s">
        <v>2357</v>
      </c>
      <c r="F2586" t="s">
        <v>5055</v>
      </c>
      <c r="G2586" s="11">
        <v>0</v>
      </c>
      <c r="H2586" s="11">
        <v>0</v>
      </c>
      <c r="I2586" s="11">
        <v>0</v>
      </c>
      <c r="J2586" s="11">
        <v>0</v>
      </c>
      <c r="K2586" s="11">
        <v>0</v>
      </c>
      <c r="L2586" s="11">
        <v>0</v>
      </c>
      <c r="M2586" s="11">
        <v>0</v>
      </c>
      <c r="N2586" s="11">
        <v>0</v>
      </c>
      <c r="O2586" s="11">
        <v>0</v>
      </c>
      <c r="P2586" s="11">
        <v>0</v>
      </c>
      <c r="Q2586" s="11">
        <v>0</v>
      </c>
      <c r="R2586" s="11">
        <v>0</v>
      </c>
      <c r="S2586" s="11">
        <v>0</v>
      </c>
      <c r="T2586" s="6">
        <f t="shared" si="63"/>
        <v>0</v>
      </c>
    </row>
    <row r="2587" spans="2:20" hidden="1" x14ac:dyDescent="0.2">
      <c r="B2587" t="s">
        <v>2356</v>
      </c>
      <c r="C2587" t="s">
        <v>1558</v>
      </c>
      <c r="D2587" t="s">
        <v>4</v>
      </c>
      <c r="E2587" t="s">
        <v>2357</v>
      </c>
      <c r="F2587" t="s">
        <v>5056</v>
      </c>
      <c r="G2587" s="11">
        <v>725619.3</v>
      </c>
      <c r="H2587" s="11">
        <v>60285.42</v>
      </c>
      <c r="I2587" s="11">
        <v>117150.88</v>
      </c>
      <c r="J2587" s="11">
        <v>159134.23000000001</v>
      </c>
      <c r="K2587" s="11">
        <v>216505.9</v>
      </c>
      <c r="L2587" s="11">
        <v>273448.18</v>
      </c>
      <c r="M2587" s="11">
        <v>330330.33</v>
      </c>
      <c r="N2587" s="11">
        <v>391784.55</v>
      </c>
      <c r="O2587" s="11">
        <v>450694.16000000003</v>
      </c>
      <c r="P2587" s="11">
        <v>506056.74</v>
      </c>
      <c r="Q2587" s="11">
        <v>563203.70000000007</v>
      </c>
      <c r="R2587" s="11">
        <v>626757.28</v>
      </c>
      <c r="S2587" s="11">
        <v>686756.76</v>
      </c>
      <c r="T2587" s="6">
        <f t="shared" si="63"/>
        <v>366794.95000000013</v>
      </c>
    </row>
    <row r="2588" spans="2:20" hidden="1" x14ac:dyDescent="0.2">
      <c r="B2588" t="s">
        <v>2356</v>
      </c>
      <c r="C2588" t="s">
        <v>1558</v>
      </c>
      <c r="D2588" t="s">
        <v>10</v>
      </c>
      <c r="E2588" t="s">
        <v>2357</v>
      </c>
      <c r="F2588" t="s">
        <v>5057</v>
      </c>
      <c r="G2588" s="11">
        <v>294311.98</v>
      </c>
      <c r="H2588" s="11">
        <v>25644.84</v>
      </c>
      <c r="I2588" s="11">
        <v>49834.86</v>
      </c>
      <c r="J2588" s="11">
        <v>67694.180000000008</v>
      </c>
      <c r="K2588" s="11">
        <v>92099.540000000008</v>
      </c>
      <c r="L2588" s="11">
        <v>116322.24000000001</v>
      </c>
      <c r="M2588" s="11">
        <v>140519.36000000002</v>
      </c>
      <c r="N2588" s="11">
        <v>166661.4</v>
      </c>
      <c r="O2588" s="11">
        <v>191720.98</v>
      </c>
      <c r="P2588" s="11">
        <v>215271.69</v>
      </c>
      <c r="Q2588" s="11">
        <v>239581.46</v>
      </c>
      <c r="R2588" s="11">
        <v>266616.55</v>
      </c>
      <c r="S2588" s="11">
        <v>292139.75</v>
      </c>
      <c r="T2588" s="6">
        <f t="shared" si="63"/>
        <v>155432.74708333335</v>
      </c>
    </row>
    <row r="2589" spans="2:20" hidden="1" x14ac:dyDescent="0.2">
      <c r="B2589" t="s">
        <v>2356</v>
      </c>
      <c r="C2589" t="s">
        <v>1559</v>
      </c>
      <c r="D2589" t="s">
        <v>4</v>
      </c>
      <c r="E2589" t="s">
        <v>2357</v>
      </c>
      <c r="F2589" t="s">
        <v>5058</v>
      </c>
      <c r="G2589" s="11">
        <v>31423.87</v>
      </c>
      <c r="H2589" s="11">
        <v>132.67000000000002</v>
      </c>
      <c r="I2589" s="11">
        <v>3817.3</v>
      </c>
      <c r="J2589" s="11">
        <v>4400.53</v>
      </c>
      <c r="K2589" s="11">
        <v>4520.22</v>
      </c>
      <c r="L2589" s="11">
        <v>6081.64</v>
      </c>
      <c r="M2589" s="11">
        <v>6093.4800000000005</v>
      </c>
      <c r="N2589" s="11">
        <v>7340.25</v>
      </c>
      <c r="O2589" s="11">
        <v>7380.25</v>
      </c>
      <c r="P2589" s="11">
        <v>9316</v>
      </c>
      <c r="Q2589" s="11">
        <v>9486.630000000001</v>
      </c>
      <c r="R2589" s="11">
        <v>11024.550000000001</v>
      </c>
      <c r="S2589" s="11">
        <v>17035.23</v>
      </c>
      <c r="T2589" s="6">
        <f t="shared" si="63"/>
        <v>7818.5891666666676</v>
      </c>
    </row>
    <row r="2590" spans="2:20" hidden="1" x14ac:dyDescent="0.2">
      <c r="B2590" t="s">
        <v>2356</v>
      </c>
      <c r="C2590" t="s">
        <v>1559</v>
      </c>
      <c r="D2590" t="s">
        <v>5</v>
      </c>
      <c r="E2590" t="s">
        <v>2357</v>
      </c>
      <c r="F2590" t="s">
        <v>5059</v>
      </c>
      <c r="G2590" s="11">
        <v>743.77</v>
      </c>
      <c r="H2590" s="11">
        <v>41.56</v>
      </c>
      <c r="I2590" s="11">
        <v>41.56</v>
      </c>
      <c r="J2590" s="11">
        <v>41.56</v>
      </c>
      <c r="K2590" s="11">
        <v>41.56</v>
      </c>
      <c r="L2590" s="11">
        <v>41.56</v>
      </c>
      <c r="M2590" s="11">
        <v>41.56</v>
      </c>
      <c r="N2590" s="11">
        <v>41.56</v>
      </c>
      <c r="O2590" s="11">
        <v>41.56</v>
      </c>
      <c r="P2590" s="11">
        <v>41.56</v>
      </c>
      <c r="Q2590" s="11">
        <v>41.56</v>
      </c>
      <c r="R2590" s="11">
        <v>41.56</v>
      </c>
      <c r="S2590" s="11">
        <v>83.12</v>
      </c>
      <c r="T2590" s="6">
        <f t="shared" si="63"/>
        <v>72.550416666666663</v>
      </c>
    </row>
    <row r="2591" spans="2:20" hidden="1" x14ac:dyDescent="0.2">
      <c r="B2591" t="s">
        <v>2356</v>
      </c>
      <c r="C2591" t="s">
        <v>1559</v>
      </c>
      <c r="D2591" t="s">
        <v>6</v>
      </c>
      <c r="E2591" t="s">
        <v>2357</v>
      </c>
      <c r="F2591" t="s">
        <v>5060</v>
      </c>
      <c r="G2591" s="11">
        <v>6476.6</v>
      </c>
      <c r="H2591" s="11">
        <v>20.78</v>
      </c>
      <c r="I2591" s="11">
        <v>20.78</v>
      </c>
      <c r="J2591" s="11">
        <v>20.78</v>
      </c>
      <c r="K2591" s="11">
        <v>6265.08</v>
      </c>
      <c r="L2591" s="11">
        <v>6265.08</v>
      </c>
      <c r="M2591" s="11">
        <v>6265.08</v>
      </c>
      <c r="N2591" s="11">
        <v>6265.08</v>
      </c>
      <c r="O2591" s="11">
        <v>6265.08</v>
      </c>
      <c r="P2591" s="11">
        <v>6265.08</v>
      </c>
      <c r="Q2591" s="11">
        <v>6341.96</v>
      </c>
      <c r="R2591" s="11">
        <v>6341.96</v>
      </c>
      <c r="S2591" s="11">
        <v>6362.74</v>
      </c>
      <c r="T2591" s="6">
        <f t="shared" si="63"/>
        <v>4729.7008333333333</v>
      </c>
    </row>
    <row r="2592" spans="2:20" hidden="1" x14ac:dyDescent="0.2">
      <c r="B2592" t="s">
        <v>2356</v>
      </c>
      <c r="C2592" t="s">
        <v>1560</v>
      </c>
      <c r="D2592" t="s">
        <v>4</v>
      </c>
      <c r="E2592" t="s">
        <v>2357</v>
      </c>
      <c r="F2592" t="s">
        <v>5061</v>
      </c>
      <c r="G2592" s="11">
        <v>56107.64</v>
      </c>
      <c r="H2592" s="11">
        <v>-10299.550000000001</v>
      </c>
      <c r="I2592" s="11">
        <v>-6428.22</v>
      </c>
      <c r="J2592" s="11">
        <v>313776.94</v>
      </c>
      <c r="K2592" s="11">
        <v>315123.74</v>
      </c>
      <c r="L2592" s="11">
        <v>368382.36</v>
      </c>
      <c r="M2592" s="11">
        <v>395250.91000000003</v>
      </c>
      <c r="N2592" s="11">
        <v>406460.97000000003</v>
      </c>
      <c r="O2592" s="11">
        <v>0.01</v>
      </c>
      <c r="P2592" s="11">
        <v>0.01</v>
      </c>
      <c r="Q2592" s="11">
        <v>0.01</v>
      </c>
      <c r="R2592" s="11">
        <v>0.01</v>
      </c>
      <c r="S2592" s="11">
        <v>0.01</v>
      </c>
      <c r="T2592" s="6">
        <f t="shared" si="63"/>
        <v>150860.08458333332</v>
      </c>
    </row>
    <row r="2593" spans="2:20" hidden="1" x14ac:dyDescent="0.2">
      <c r="B2593" t="s">
        <v>2356</v>
      </c>
      <c r="C2593" t="s">
        <v>1560</v>
      </c>
      <c r="D2593" t="s">
        <v>10</v>
      </c>
      <c r="E2593" t="s">
        <v>2357</v>
      </c>
      <c r="F2593" t="s">
        <v>5062</v>
      </c>
      <c r="G2593" s="11">
        <v>22550.5</v>
      </c>
      <c r="H2593" s="11">
        <v>-4347.13</v>
      </c>
      <c r="I2593" s="11">
        <v>-2713.16</v>
      </c>
      <c r="J2593" s="11">
        <v>132436.01</v>
      </c>
      <c r="K2593" s="11">
        <v>133004.45000000001</v>
      </c>
      <c r="L2593" s="11">
        <v>155483.34</v>
      </c>
      <c r="M2593" s="11">
        <v>166823.76</v>
      </c>
      <c r="N2593" s="11">
        <v>171555.19</v>
      </c>
      <c r="O2593" s="11">
        <v>-0.01</v>
      </c>
      <c r="P2593" s="11">
        <v>-0.01</v>
      </c>
      <c r="Q2593" s="11">
        <v>-0.01</v>
      </c>
      <c r="R2593" s="11">
        <v>-0.01</v>
      </c>
      <c r="S2593" s="11">
        <v>-0.01</v>
      </c>
      <c r="T2593" s="6">
        <f t="shared" si="63"/>
        <v>63626.472083333327</v>
      </c>
    </row>
    <row r="2594" spans="2:20" hidden="1" x14ac:dyDescent="0.2">
      <c r="B2594" t="s">
        <v>2356</v>
      </c>
      <c r="C2594" t="s">
        <v>9</v>
      </c>
      <c r="D2594" t="s">
        <v>3</v>
      </c>
      <c r="E2594" t="s">
        <v>2357</v>
      </c>
      <c r="F2594" t="s">
        <v>5063</v>
      </c>
      <c r="G2594" s="11">
        <v>78658.14</v>
      </c>
      <c r="H2594" s="11">
        <v>-14646.68</v>
      </c>
      <c r="I2594" s="11">
        <v>-9141.380000000001</v>
      </c>
      <c r="J2594" s="11">
        <v>446212.95</v>
      </c>
      <c r="K2594" s="11">
        <v>448128.19</v>
      </c>
      <c r="L2594" s="11">
        <v>523865.7</v>
      </c>
      <c r="M2594" s="11">
        <v>562074.67000000004</v>
      </c>
      <c r="N2594" s="11">
        <v>578016.16</v>
      </c>
      <c r="O2594" s="11">
        <v>0</v>
      </c>
      <c r="P2594" s="11">
        <v>0</v>
      </c>
      <c r="Q2594" s="11">
        <v>0</v>
      </c>
      <c r="R2594" s="11">
        <v>0</v>
      </c>
      <c r="S2594" s="11">
        <v>0</v>
      </c>
      <c r="T2594" s="6">
        <f t="shared" si="63"/>
        <v>214486.55666666667</v>
      </c>
    </row>
    <row r="2595" spans="2:20" hidden="1" x14ac:dyDescent="0.2">
      <c r="B2595" t="s">
        <v>2356</v>
      </c>
      <c r="C2595" t="s">
        <v>9</v>
      </c>
      <c r="D2595" t="s">
        <v>4</v>
      </c>
      <c r="E2595" t="s">
        <v>2357</v>
      </c>
      <c r="F2595" t="s">
        <v>5064</v>
      </c>
      <c r="G2595" s="11">
        <v>0</v>
      </c>
      <c r="H2595" s="11">
        <v>0</v>
      </c>
      <c r="I2595" s="11">
        <v>0</v>
      </c>
      <c r="J2595" s="11">
        <v>0</v>
      </c>
      <c r="K2595" s="11">
        <v>0</v>
      </c>
      <c r="L2595" s="11">
        <v>0</v>
      </c>
      <c r="M2595" s="11">
        <v>0</v>
      </c>
      <c r="N2595" s="11">
        <v>0</v>
      </c>
      <c r="O2595" s="11">
        <v>679967.44000000006</v>
      </c>
      <c r="P2595" s="11">
        <v>679967.44000000006</v>
      </c>
      <c r="Q2595" s="11">
        <v>680704.69000000006</v>
      </c>
      <c r="R2595" s="11">
        <v>669571.81000000006</v>
      </c>
      <c r="S2595" s="11">
        <v>671067.49</v>
      </c>
      <c r="T2595" s="6">
        <f t="shared" si="63"/>
        <v>253812.09375000003</v>
      </c>
    </row>
    <row r="2596" spans="2:20" hidden="1" x14ac:dyDescent="0.2">
      <c r="B2596" t="s">
        <v>2356</v>
      </c>
      <c r="C2596" t="s">
        <v>9</v>
      </c>
      <c r="D2596" t="s">
        <v>10</v>
      </c>
      <c r="E2596" t="s">
        <v>2357</v>
      </c>
      <c r="F2596" t="s">
        <v>5065</v>
      </c>
      <c r="G2596" s="11">
        <v>0</v>
      </c>
      <c r="H2596" s="11">
        <v>0</v>
      </c>
      <c r="I2596" s="11">
        <v>0</v>
      </c>
      <c r="J2596" s="11">
        <v>0</v>
      </c>
      <c r="K2596" s="11">
        <v>0</v>
      </c>
      <c r="L2596" s="11">
        <v>0</v>
      </c>
      <c r="M2596" s="11">
        <v>0</v>
      </c>
      <c r="N2596" s="11">
        <v>0</v>
      </c>
      <c r="O2596" s="11">
        <v>0</v>
      </c>
      <c r="P2596" s="11">
        <v>0</v>
      </c>
      <c r="Q2596" s="11">
        <v>0</v>
      </c>
      <c r="R2596" s="11">
        <v>0</v>
      </c>
      <c r="S2596" s="11">
        <v>0</v>
      </c>
      <c r="T2596" s="6">
        <f t="shared" si="63"/>
        <v>0</v>
      </c>
    </row>
    <row r="2597" spans="2:20" hidden="1" x14ac:dyDescent="0.2">
      <c r="B2597" t="s">
        <v>2356</v>
      </c>
      <c r="C2597" t="s">
        <v>9</v>
      </c>
      <c r="D2597" t="s">
        <v>12</v>
      </c>
      <c r="E2597" t="s">
        <v>2357</v>
      </c>
      <c r="F2597" t="s">
        <v>5066</v>
      </c>
      <c r="G2597" s="11">
        <v>26226.87</v>
      </c>
      <c r="H2597" s="11">
        <v>276.73</v>
      </c>
      <c r="I2597" s="11">
        <v>2104.73</v>
      </c>
      <c r="J2597" s="11">
        <v>2614.33</v>
      </c>
      <c r="K2597" s="11">
        <v>13314.33</v>
      </c>
      <c r="L2597" s="11">
        <v>23302.010000000002</v>
      </c>
      <c r="M2597" s="11">
        <v>23602.010000000002</v>
      </c>
      <c r="N2597" s="11">
        <v>26296.510000000002</v>
      </c>
      <c r="O2597" s="11">
        <v>28485.760000000002</v>
      </c>
      <c r="P2597" s="11">
        <v>33086.020000000004</v>
      </c>
      <c r="Q2597" s="11">
        <v>34821.020000000004</v>
      </c>
      <c r="R2597" s="11">
        <v>46785.91</v>
      </c>
      <c r="S2597" s="11">
        <v>85810.02</v>
      </c>
      <c r="T2597" s="6">
        <f t="shared" si="63"/>
        <v>24225.650416666667</v>
      </c>
    </row>
    <row r="2598" spans="2:20" hidden="1" x14ac:dyDescent="0.2">
      <c r="B2598" t="s">
        <v>2356</v>
      </c>
      <c r="C2598" t="s">
        <v>9</v>
      </c>
      <c r="D2598" t="s">
        <v>1555</v>
      </c>
      <c r="E2598" t="s">
        <v>2357</v>
      </c>
      <c r="F2598" t="s">
        <v>5067</v>
      </c>
      <c r="G2598" s="11">
        <v>-78658.14</v>
      </c>
      <c r="H2598" s="11">
        <v>14646.68</v>
      </c>
      <c r="I2598" s="11">
        <v>9141.380000000001</v>
      </c>
      <c r="J2598" s="11">
        <v>-446212.95</v>
      </c>
      <c r="K2598" s="11">
        <v>-448128.19</v>
      </c>
      <c r="L2598" s="11">
        <v>-523865.7</v>
      </c>
      <c r="M2598" s="11">
        <v>-562074.67000000004</v>
      </c>
      <c r="N2598" s="11">
        <v>-578016.16</v>
      </c>
      <c r="O2598" s="11">
        <v>0</v>
      </c>
      <c r="P2598" s="11">
        <v>0</v>
      </c>
      <c r="Q2598" s="11">
        <v>0</v>
      </c>
      <c r="R2598" s="11">
        <v>0</v>
      </c>
      <c r="S2598" s="11">
        <v>0</v>
      </c>
      <c r="T2598" s="6">
        <f t="shared" si="63"/>
        <v>-214486.55666666667</v>
      </c>
    </row>
    <row r="2599" spans="2:20" hidden="1" x14ac:dyDescent="0.2">
      <c r="B2599" t="s">
        <v>2358</v>
      </c>
      <c r="C2599" t="s">
        <v>7</v>
      </c>
      <c r="D2599" t="s">
        <v>4</v>
      </c>
      <c r="E2599" t="s">
        <v>2359</v>
      </c>
      <c r="F2599" t="s">
        <v>5068</v>
      </c>
      <c r="G2599" s="11">
        <v>0</v>
      </c>
      <c r="H2599" s="11">
        <v>0</v>
      </c>
      <c r="I2599" s="11">
        <v>0</v>
      </c>
      <c r="J2599" s="11">
        <v>0</v>
      </c>
      <c r="K2599" s="11">
        <v>0</v>
      </c>
      <c r="L2599" s="11">
        <v>0</v>
      </c>
      <c r="M2599" s="11">
        <v>0</v>
      </c>
      <c r="N2599" s="11">
        <v>0</v>
      </c>
      <c r="O2599" s="11">
        <v>0</v>
      </c>
      <c r="P2599" s="11">
        <v>0</v>
      </c>
      <c r="Q2599" s="11">
        <v>0</v>
      </c>
      <c r="R2599" s="11">
        <v>0</v>
      </c>
      <c r="S2599" s="11">
        <v>0</v>
      </c>
      <c r="T2599" s="6">
        <f t="shared" si="63"/>
        <v>0</v>
      </c>
    </row>
    <row r="2600" spans="2:20" hidden="1" x14ac:dyDescent="0.2">
      <c r="B2600" t="s">
        <v>2358</v>
      </c>
      <c r="C2600" t="s">
        <v>9</v>
      </c>
      <c r="D2600" t="s">
        <v>4</v>
      </c>
      <c r="E2600" t="s">
        <v>2359</v>
      </c>
      <c r="F2600" t="s">
        <v>5069</v>
      </c>
      <c r="G2600" s="11">
        <v>0</v>
      </c>
      <c r="H2600" s="11">
        <v>0</v>
      </c>
      <c r="I2600" s="11">
        <v>0</v>
      </c>
      <c r="J2600" s="11">
        <v>0</v>
      </c>
      <c r="K2600" s="11">
        <v>0</v>
      </c>
      <c r="L2600" s="11">
        <v>0</v>
      </c>
      <c r="M2600" s="11">
        <v>0</v>
      </c>
      <c r="N2600" s="11">
        <v>0</v>
      </c>
      <c r="O2600" s="11">
        <v>0</v>
      </c>
      <c r="P2600" s="11">
        <v>0</v>
      </c>
      <c r="Q2600" s="11">
        <v>0</v>
      </c>
      <c r="R2600" s="11">
        <v>0</v>
      </c>
      <c r="S2600" s="11">
        <v>0</v>
      </c>
      <c r="T2600" s="6">
        <f t="shared" si="63"/>
        <v>0</v>
      </c>
    </row>
    <row r="2601" spans="2:20" hidden="1" x14ac:dyDescent="0.2">
      <c r="B2601" t="s">
        <v>2358</v>
      </c>
      <c r="C2601" t="s">
        <v>9</v>
      </c>
      <c r="D2601" t="s">
        <v>10</v>
      </c>
      <c r="E2601" t="s">
        <v>2359</v>
      </c>
      <c r="F2601" t="s">
        <v>5070</v>
      </c>
      <c r="G2601" s="11">
        <v>0</v>
      </c>
      <c r="H2601" s="11">
        <v>0</v>
      </c>
      <c r="I2601" s="11">
        <v>0</v>
      </c>
      <c r="J2601" s="11">
        <v>0</v>
      </c>
      <c r="K2601" s="11">
        <v>0</v>
      </c>
      <c r="L2601" s="11">
        <v>0</v>
      </c>
      <c r="M2601" s="11">
        <v>0</v>
      </c>
      <c r="N2601" s="11">
        <v>0</v>
      </c>
      <c r="O2601" s="11">
        <v>0</v>
      </c>
      <c r="P2601" s="11">
        <v>0</v>
      </c>
      <c r="Q2601" s="11">
        <v>0</v>
      </c>
      <c r="R2601" s="11">
        <v>0</v>
      </c>
      <c r="S2601" s="11">
        <v>0</v>
      </c>
      <c r="T2601" s="6">
        <f t="shared" si="63"/>
        <v>0</v>
      </c>
    </row>
    <row r="2602" spans="2:20" hidden="1" x14ac:dyDescent="0.2">
      <c r="B2602" t="s">
        <v>2358</v>
      </c>
      <c r="C2602" t="s">
        <v>9</v>
      </c>
      <c r="D2602" t="s">
        <v>6</v>
      </c>
      <c r="E2602" t="s">
        <v>2359</v>
      </c>
      <c r="F2602" t="s">
        <v>5071</v>
      </c>
      <c r="G2602" s="11">
        <v>0</v>
      </c>
      <c r="H2602" s="11">
        <v>0</v>
      </c>
      <c r="I2602" s="11">
        <v>0</v>
      </c>
      <c r="J2602" s="11">
        <v>0</v>
      </c>
      <c r="K2602" s="11">
        <v>0</v>
      </c>
      <c r="L2602" s="11">
        <v>0</v>
      </c>
      <c r="M2602" s="11">
        <v>0</v>
      </c>
      <c r="N2602" s="11">
        <v>0</v>
      </c>
      <c r="O2602" s="11">
        <v>0</v>
      </c>
      <c r="P2602" s="11">
        <v>0</v>
      </c>
      <c r="Q2602" s="11">
        <v>0</v>
      </c>
      <c r="R2602" s="11">
        <v>0</v>
      </c>
      <c r="S2602" s="11">
        <v>0</v>
      </c>
      <c r="T2602" s="6">
        <f t="shared" si="63"/>
        <v>0</v>
      </c>
    </row>
    <row r="2603" spans="2:20" hidden="1" x14ac:dyDescent="0.2">
      <c r="B2603" t="s">
        <v>2360</v>
      </c>
      <c r="C2603" t="s">
        <v>2</v>
      </c>
      <c r="D2603" t="s">
        <v>3</v>
      </c>
      <c r="E2603" t="s">
        <v>2361</v>
      </c>
      <c r="F2603" t="s">
        <v>5072</v>
      </c>
      <c r="G2603" s="11">
        <v>363879.61</v>
      </c>
      <c r="H2603" s="11">
        <v>46103.33</v>
      </c>
      <c r="I2603" s="11">
        <v>84975.72</v>
      </c>
      <c r="J2603" s="11">
        <v>123375.05</v>
      </c>
      <c r="K2603" s="11">
        <v>162295.92000000001</v>
      </c>
      <c r="L2603" s="11">
        <v>200695.25</v>
      </c>
      <c r="M2603" s="11">
        <v>239094.58000000002</v>
      </c>
      <c r="N2603" s="11">
        <v>278004.68</v>
      </c>
      <c r="O2603" s="11">
        <v>322284.01</v>
      </c>
      <c r="P2603" s="11">
        <v>360683.34</v>
      </c>
      <c r="Q2603" s="11">
        <v>399673.13</v>
      </c>
      <c r="R2603" s="11">
        <v>438072.46</v>
      </c>
      <c r="S2603" s="11">
        <v>484175.73</v>
      </c>
      <c r="T2603" s="6">
        <f t="shared" si="63"/>
        <v>256607.095</v>
      </c>
    </row>
    <row r="2604" spans="2:20" hidden="1" x14ac:dyDescent="0.2">
      <c r="B2604" t="s">
        <v>2360</v>
      </c>
      <c r="C2604" t="s">
        <v>2</v>
      </c>
      <c r="D2604" t="s">
        <v>4</v>
      </c>
      <c r="E2604" t="s">
        <v>2361</v>
      </c>
      <c r="F2604" t="s">
        <v>5073</v>
      </c>
      <c r="G2604" s="11">
        <v>1995361.99</v>
      </c>
      <c r="H2604" s="11">
        <v>105001.87</v>
      </c>
      <c r="I2604" s="11">
        <v>405497.77</v>
      </c>
      <c r="J2604" s="11">
        <v>537400.49</v>
      </c>
      <c r="K2604" s="11">
        <v>869070.45000000007</v>
      </c>
      <c r="L2604" s="11">
        <v>948846.93</v>
      </c>
      <c r="M2604" s="11">
        <v>1028946.16</v>
      </c>
      <c r="N2604" s="11">
        <v>1348692.95</v>
      </c>
      <c r="O2604" s="11">
        <v>1487077.01</v>
      </c>
      <c r="P2604" s="11">
        <v>1563964.88</v>
      </c>
      <c r="Q2604" s="11">
        <v>1842820.67</v>
      </c>
      <c r="R2604" s="11">
        <v>1999577.27</v>
      </c>
      <c r="S2604" s="11">
        <v>2099898.86</v>
      </c>
      <c r="T2604" s="6">
        <f t="shared" si="63"/>
        <v>1182043.90625</v>
      </c>
    </row>
    <row r="2605" spans="2:20" hidden="1" x14ac:dyDescent="0.2">
      <c r="B2605" t="s">
        <v>2360</v>
      </c>
      <c r="C2605" t="s">
        <v>2</v>
      </c>
      <c r="D2605" t="s">
        <v>1555</v>
      </c>
      <c r="E2605" t="s">
        <v>2361</v>
      </c>
      <c r="F2605" t="s">
        <v>5074</v>
      </c>
      <c r="G2605" s="11">
        <v>-2359241.6</v>
      </c>
      <c r="H2605" s="11">
        <v>-151105.21</v>
      </c>
      <c r="I2605" s="11">
        <v>-490473.5</v>
      </c>
      <c r="J2605" s="11">
        <v>-660775.55000000005</v>
      </c>
      <c r="K2605" s="11">
        <v>-1031366.38</v>
      </c>
      <c r="L2605" s="11">
        <v>-1149542.19</v>
      </c>
      <c r="M2605" s="11">
        <v>-1268040.75</v>
      </c>
      <c r="N2605" s="11">
        <v>-1626697.6400000001</v>
      </c>
      <c r="O2605" s="11">
        <v>-1809361.02</v>
      </c>
      <c r="P2605" s="11">
        <v>-1924648.22</v>
      </c>
      <c r="Q2605" s="11">
        <v>-2242493.7999999998</v>
      </c>
      <c r="R2605" s="11">
        <v>-2437649.73</v>
      </c>
      <c r="S2605" s="11">
        <v>-2584074.59</v>
      </c>
      <c r="T2605" s="6">
        <f t="shared" si="63"/>
        <v>-1438651.0070833333</v>
      </c>
    </row>
    <row r="2606" spans="2:20" hidden="1" x14ac:dyDescent="0.2">
      <c r="B2606" t="s">
        <v>2360</v>
      </c>
      <c r="C2606" t="s">
        <v>1556</v>
      </c>
      <c r="D2606" t="s">
        <v>4</v>
      </c>
      <c r="E2606" t="s">
        <v>2361</v>
      </c>
      <c r="F2606" t="s">
        <v>5075</v>
      </c>
      <c r="G2606" s="11">
        <v>262153.44</v>
      </c>
      <c r="H2606" s="11">
        <v>33353.919999999998</v>
      </c>
      <c r="I2606" s="11">
        <v>61476.54</v>
      </c>
      <c r="J2606" s="11">
        <v>89256.92</v>
      </c>
      <c r="K2606" s="11">
        <v>117414.61</v>
      </c>
      <c r="L2606" s="11">
        <v>145194.99</v>
      </c>
      <c r="M2606" s="11">
        <v>172975.37</v>
      </c>
      <c r="N2606" s="11">
        <v>201125.27000000002</v>
      </c>
      <c r="O2606" s="11">
        <v>233159.59</v>
      </c>
      <c r="P2606" s="11">
        <v>260939.97</v>
      </c>
      <c r="Q2606" s="11">
        <v>289147.52000000002</v>
      </c>
      <c r="R2606" s="11">
        <v>316927.90000000002</v>
      </c>
      <c r="S2606" s="11">
        <v>350281.77</v>
      </c>
      <c r="T2606" s="6">
        <f t="shared" si="63"/>
        <v>185599.18375</v>
      </c>
    </row>
    <row r="2607" spans="2:20" hidden="1" x14ac:dyDescent="0.2">
      <c r="B2607" t="s">
        <v>2360</v>
      </c>
      <c r="C2607" t="s">
        <v>1557</v>
      </c>
      <c r="D2607" t="s">
        <v>4</v>
      </c>
      <c r="E2607" t="s">
        <v>2361</v>
      </c>
      <c r="F2607" t="s">
        <v>5076</v>
      </c>
      <c r="G2607" s="11">
        <v>1569571.71</v>
      </c>
      <c r="H2607" s="11">
        <v>83183.53</v>
      </c>
      <c r="I2607" s="11">
        <v>321239.39</v>
      </c>
      <c r="J2607" s="11">
        <v>425734.04000000004</v>
      </c>
      <c r="K2607" s="11">
        <v>688486.3</v>
      </c>
      <c r="L2607" s="11">
        <v>751686.03</v>
      </c>
      <c r="M2607" s="11">
        <v>815141.44000000006</v>
      </c>
      <c r="N2607" s="11">
        <v>1068448.04</v>
      </c>
      <c r="O2607" s="11">
        <v>1178077.28</v>
      </c>
      <c r="P2607" s="11">
        <v>1238988.6200000001</v>
      </c>
      <c r="Q2607" s="11">
        <v>1459900.97</v>
      </c>
      <c r="R2607" s="11">
        <v>1584085.12</v>
      </c>
      <c r="S2607" s="11">
        <v>1663560.8900000001</v>
      </c>
      <c r="T2607" s="6">
        <f t="shared" si="63"/>
        <v>935961.42166666675</v>
      </c>
    </row>
    <row r="2608" spans="2:20" hidden="1" x14ac:dyDescent="0.2">
      <c r="B2608" t="s">
        <v>2360</v>
      </c>
      <c r="C2608" t="s">
        <v>1557</v>
      </c>
      <c r="D2608" t="s">
        <v>5</v>
      </c>
      <c r="E2608" t="s">
        <v>2361</v>
      </c>
      <c r="F2608" t="s">
        <v>5077</v>
      </c>
      <c r="G2608" s="11">
        <v>0</v>
      </c>
      <c r="H2608" s="11">
        <v>0</v>
      </c>
      <c r="I2608" s="11">
        <v>0</v>
      </c>
      <c r="J2608" s="11">
        <v>0</v>
      </c>
      <c r="K2608" s="11">
        <v>0</v>
      </c>
      <c r="L2608" s="11">
        <v>0</v>
      </c>
      <c r="M2608" s="11">
        <v>0</v>
      </c>
      <c r="N2608" s="11">
        <v>0</v>
      </c>
      <c r="O2608" s="11">
        <v>0</v>
      </c>
      <c r="P2608" s="11">
        <v>0</v>
      </c>
      <c r="Q2608" s="11">
        <v>0</v>
      </c>
      <c r="R2608" s="11">
        <v>0</v>
      </c>
      <c r="S2608" s="11">
        <v>0</v>
      </c>
      <c r="T2608" s="6">
        <f t="shared" si="63"/>
        <v>0</v>
      </c>
    </row>
    <row r="2609" spans="2:20" hidden="1" x14ac:dyDescent="0.2">
      <c r="B2609" t="s">
        <v>2360</v>
      </c>
      <c r="C2609" t="s">
        <v>1557</v>
      </c>
      <c r="D2609" t="s">
        <v>6</v>
      </c>
      <c r="E2609" t="s">
        <v>2361</v>
      </c>
      <c r="F2609" t="s">
        <v>5078</v>
      </c>
      <c r="G2609" s="11">
        <v>0</v>
      </c>
      <c r="H2609" s="11">
        <v>0</v>
      </c>
      <c r="I2609" s="11">
        <v>0</v>
      </c>
      <c r="J2609" s="11">
        <v>0</v>
      </c>
      <c r="K2609" s="11">
        <v>0</v>
      </c>
      <c r="L2609" s="11">
        <v>0</v>
      </c>
      <c r="M2609" s="11">
        <v>0</v>
      </c>
      <c r="N2609" s="11">
        <v>0</v>
      </c>
      <c r="O2609" s="11">
        <v>0</v>
      </c>
      <c r="P2609" s="11">
        <v>0</v>
      </c>
      <c r="Q2609" s="11">
        <v>0</v>
      </c>
      <c r="R2609" s="11">
        <v>0</v>
      </c>
      <c r="S2609" s="11">
        <v>0</v>
      </c>
      <c r="T2609" s="6">
        <f t="shared" si="63"/>
        <v>0</v>
      </c>
    </row>
    <row r="2610" spans="2:20" hidden="1" x14ac:dyDescent="0.2">
      <c r="B2610" t="s">
        <v>2360</v>
      </c>
      <c r="C2610" t="s">
        <v>7</v>
      </c>
      <c r="D2610" t="s">
        <v>4</v>
      </c>
      <c r="E2610" t="s">
        <v>2361</v>
      </c>
      <c r="F2610" t="s">
        <v>5079</v>
      </c>
      <c r="G2610" s="11">
        <v>0</v>
      </c>
      <c r="H2610" s="11">
        <v>0</v>
      </c>
      <c r="I2610" s="11">
        <v>0</v>
      </c>
      <c r="J2610" s="11">
        <v>0</v>
      </c>
      <c r="K2610" s="11">
        <v>0</v>
      </c>
      <c r="L2610" s="11">
        <v>0</v>
      </c>
      <c r="M2610" s="11">
        <v>0</v>
      </c>
      <c r="N2610" s="11">
        <v>0</v>
      </c>
      <c r="O2610" s="11">
        <v>0</v>
      </c>
      <c r="P2610" s="11">
        <v>0</v>
      </c>
      <c r="Q2610" s="11">
        <v>0</v>
      </c>
      <c r="R2610" s="11">
        <v>0</v>
      </c>
      <c r="S2610" s="11">
        <v>0</v>
      </c>
      <c r="T2610" s="6">
        <f t="shared" si="63"/>
        <v>0</v>
      </c>
    </row>
    <row r="2611" spans="2:20" hidden="1" x14ac:dyDescent="0.2">
      <c r="B2611" t="s">
        <v>2360</v>
      </c>
      <c r="C2611" t="s">
        <v>1558</v>
      </c>
      <c r="D2611" t="s">
        <v>4</v>
      </c>
      <c r="E2611" t="s">
        <v>2361</v>
      </c>
      <c r="F2611" t="s">
        <v>5080</v>
      </c>
      <c r="G2611" s="11">
        <v>72372</v>
      </c>
      <c r="H2611" s="11">
        <v>8944.51</v>
      </c>
      <c r="I2611" s="11">
        <v>16486.14</v>
      </c>
      <c r="J2611" s="11">
        <v>23935.99</v>
      </c>
      <c r="K2611" s="11">
        <v>31487.030000000002</v>
      </c>
      <c r="L2611" s="11">
        <v>38936.879999999997</v>
      </c>
      <c r="M2611" s="11">
        <v>46386.73</v>
      </c>
      <c r="N2611" s="11">
        <v>53935.68</v>
      </c>
      <c r="O2611" s="11">
        <v>62526.31</v>
      </c>
      <c r="P2611" s="11">
        <v>69976.160000000003</v>
      </c>
      <c r="Q2611" s="11">
        <v>77540.570000000007</v>
      </c>
      <c r="R2611" s="11">
        <v>84990.42</v>
      </c>
      <c r="S2611" s="11">
        <v>93934.92</v>
      </c>
      <c r="T2611" s="6">
        <f t="shared" si="63"/>
        <v>49858.323333333334</v>
      </c>
    </row>
    <row r="2612" spans="2:20" hidden="1" x14ac:dyDescent="0.2">
      <c r="B2612" t="s">
        <v>2360</v>
      </c>
      <c r="C2612" t="s">
        <v>1558</v>
      </c>
      <c r="D2612" t="s">
        <v>10</v>
      </c>
      <c r="E2612" t="s">
        <v>2361</v>
      </c>
      <c r="F2612" t="s">
        <v>5081</v>
      </c>
      <c r="G2612" s="11">
        <v>29354.170000000002</v>
      </c>
      <c r="H2612" s="11">
        <v>3804.91</v>
      </c>
      <c r="I2612" s="11">
        <v>7013.05</v>
      </c>
      <c r="J2612" s="11">
        <v>10182.15</v>
      </c>
      <c r="K2612" s="11">
        <v>13394.29</v>
      </c>
      <c r="L2612" s="11">
        <v>16563.39</v>
      </c>
      <c r="M2612" s="11">
        <v>19732.490000000002</v>
      </c>
      <c r="N2612" s="11">
        <v>22943.74</v>
      </c>
      <c r="O2612" s="11">
        <v>26598.11</v>
      </c>
      <c r="P2612" s="11">
        <v>29767.21</v>
      </c>
      <c r="Q2612" s="11">
        <v>32985.040000000001</v>
      </c>
      <c r="R2612" s="11">
        <v>36154.14</v>
      </c>
      <c r="S2612" s="11">
        <v>39959.040000000001</v>
      </c>
      <c r="T2612" s="6">
        <f t="shared" ref="T2612:T2675" si="64">(G2612+S2612+SUM(H2612:R2612)*2)/24</f>
        <v>21149.593750000004</v>
      </c>
    </row>
    <row r="2613" spans="2:20" hidden="1" x14ac:dyDescent="0.2">
      <c r="B2613" t="s">
        <v>2360</v>
      </c>
      <c r="C2613" t="s">
        <v>1559</v>
      </c>
      <c r="D2613" t="s">
        <v>4</v>
      </c>
      <c r="E2613" t="s">
        <v>2361</v>
      </c>
      <c r="F2613" t="s">
        <v>5082</v>
      </c>
      <c r="G2613" s="11">
        <v>425790.28</v>
      </c>
      <c r="H2613" s="11">
        <v>21818.34</v>
      </c>
      <c r="I2613" s="11">
        <v>84258.38</v>
      </c>
      <c r="J2613" s="11">
        <v>111666.45</v>
      </c>
      <c r="K2613" s="11">
        <v>180584.15</v>
      </c>
      <c r="L2613" s="11">
        <v>197160.9</v>
      </c>
      <c r="M2613" s="11">
        <v>213804.72</v>
      </c>
      <c r="N2613" s="11">
        <v>280244.91000000003</v>
      </c>
      <c r="O2613" s="11">
        <v>308999.73</v>
      </c>
      <c r="P2613" s="11">
        <v>324976.26</v>
      </c>
      <c r="Q2613" s="11">
        <v>382919.7</v>
      </c>
      <c r="R2613" s="11">
        <v>415492.15</v>
      </c>
      <c r="S2613" s="11">
        <v>436337.97000000003</v>
      </c>
      <c r="T2613" s="6">
        <f t="shared" si="64"/>
        <v>246082.48458333334</v>
      </c>
    </row>
    <row r="2614" spans="2:20" hidden="1" x14ac:dyDescent="0.2">
      <c r="B2614" t="s">
        <v>2360</v>
      </c>
      <c r="C2614" t="s">
        <v>1559</v>
      </c>
      <c r="D2614" t="s">
        <v>5</v>
      </c>
      <c r="E2614" t="s">
        <v>2361</v>
      </c>
      <c r="F2614" t="s">
        <v>5083</v>
      </c>
      <c r="G2614" s="11">
        <v>0</v>
      </c>
      <c r="H2614" s="11">
        <v>0</v>
      </c>
      <c r="I2614" s="11">
        <v>0</v>
      </c>
      <c r="J2614" s="11">
        <v>0</v>
      </c>
      <c r="K2614" s="11">
        <v>0</v>
      </c>
      <c r="L2614" s="11">
        <v>0</v>
      </c>
      <c r="M2614" s="11">
        <v>0</v>
      </c>
      <c r="N2614" s="11">
        <v>0</v>
      </c>
      <c r="O2614" s="11">
        <v>0</v>
      </c>
      <c r="P2614" s="11">
        <v>0</v>
      </c>
      <c r="Q2614" s="11">
        <v>0</v>
      </c>
      <c r="R2614" s="11">
        <v>0</v>
      </c>
      <c r="S2614" s="11">
        <v>0</v>
      </c>
      <c r="T2614" s="6">
        <f t="shared" si="64"/>
        <v>0</v>
      </c>
    </row>
    <row r="2615" spans="2:20" hidden="1" x14ac:dyDescent="0.2">
      <c r="B2615" t="s">
        <v>2360</v>
      </c>
      <c r="C2615" t="s">
        <v>1559</v>
      </c>
      <c r="D2615" t="s">
        <v>6</v>
      </c>
      <c r="E2615" t="s">
        <v>2361</v>
      </c>
      <c r="F2615" t="s">
        <v>5084</v>
      </c>
      <c r="G2615" s="11">
        <v>0</v>
      </c>
      <c r="H2615" s="11">
        <v>0</v>
      </c>
      <c r="I2615" s="11">
        <v>0</v>
      </c>
      <c r="J2615" s="11">
        <v>0</v>
      </c>
      <c r="K2615" s="11">
        <v>0</v>
      </c>
      <c r="L2615" s="11">
        <v>0</v>
      </c>
      <c r="M2615" s="11">
        <v>0</v>
      </c>
      <c r="N2615" s="11">
        <v>0</v>
      </c>
      <c r="O2615" s="11">
        <v>0</v>
      </c>
      <c r="P2615" s="11">
        <v>0</v>
      </c>
      <c r="Q2615" s="11">
        <v>0</v>
      </c>
      <c r="R2615" s="11">
        <v>0</v>
      </c>
      <c r="S2615" s="11">
        <v>0</v>
      </c>
      <c r="T2615" s="6">
        <f t="shared" si="64"/>
        <v>0</v>
      </c>
    </row>
    <row r="2616" spans="2:20" hidden="1" x14ac:dyDescent="0.2">
      <c r="B2616" t="s">
        <v>2360</v>
      </c>
      <c r="C2616" t="s">
        <v>9</v>
      </c>
      <c r="D2616" t="s">
        <v>4</v>
      </c>
      <c r="E2616" t="s">
        <v>2361</v>
      </c>
      <c r="F2616" t="s">
        <v>5085</v>
      </c>
      <c r="G2616" s="11">
        <v>0</v>
      </c>
      <c r="H2616" s="11">
        <v>0</v>
      </c>
      <c r="I2616" s="11">
        <v>0</v>
      </c>
      <c r="J2616" s="11">
        <v>0</v>
      </c>
      <c r="K2616" s="11">
        <v>0</v>
      </c>
      <c r="L2616" s="11">
        <v>0</v>
      </c>
      <c r="M2616" s="11">
        <v>0</v>
      </c>
      <c r="N2616" s="11">
        <v>0</v>
      </c>
      <c r="O2616" s="11">
        <v>0</v>
      </c>
      <c r="P2616" s="11">
        <v>0</v>
      </c>
      <c r="Q2616" s="11">
        <v>0</v>
      </c>
      <c r="R2616" s="11">
        <v>0</v>
      </c>
      <c r="S2616" s="11">
        <v>0</v>
      </c>
      <c r="T2616" s="6">
        <f t="shared" si="64"/>
        <v>0</v>
      </c>
    </row>
    <row r="2617" spans="2:20" hidden="1" x14ac:dyDescent="0.2">
      <c r="B2617" t="s">
        <v>2360</v>
      </c>
      <c r="C2617" t="s">
        <v>9</v>
      </c>
      <c r="D2617" t="s">
        <v>12</v>
      </c>
      <c r="E2617" t="s">
        <v>2361</v>
      </c>
      <c r="F2617" t="s">
        <v>5086</v>
      </c>
      <c r="G2617" s="11">
        <v>0</v>
      </c>
      <c r="H2617" s="11">
        <v>0</v>
      </c>
      <c r="I2617" s="11">
        <v>0</v>
      </c>
      <c r="J2617" s="11">
        <v>0</v>
      </c>
      <c r="K2617" s="11">
        <v>0</v>
      </c>
      <c r="L2617" s="11">
        <v>0</v>
      </c>
      <c r="M2617" s="11">
        <v>0</v>
      </c>
      <c r="N2617" s="11">
        <v>0</v>
      </c>
      <c r="O2617" s="11">
        <v>0</v>
      </c>
      <c r="P2617" s="11">
        <v>0</v>
      </c>
      <c r="Q2617" s="11">
        <v>0</v>
      </c>
      <c r="R2617" s="11">
        <v>0</v>
      </c>
      <c r="S2617" s="11">
        <v>0</v>
      </c>
      <c r="T2617" s="6">
        <f t="shared" si="64"/>
        <v>0</v>
      </c>
    </row>
    <row r="2618" spans="2:20" hidden="1" x14ac:dyDescent="0.2">
      <c r="B2618" t="s">
        <v>2360</v>
      </c>
      <c r="C2618" t="s">
        <v>13</v>
      </c>
      <c r="D2618" t="s">
        <v>13</v>
      </c>
      <c r="E2618" t="s">
        <v>2361</v>
      </c>
      <c r="F2618" t="s">
        <v>5087</v>
      </c>
      <c r="G2618" s="11">
        <v>0</v>
      </c>
      <c r="H2618" s="11">
        <v>0</v>
      </c>
      <c r="I2618" s="11">
        <v>0</v>
      </c>
      <c r="J2618" s="11">
        <v>0</v>
      </c>
      <c r="K2618" s="11">
        <v>0</v>
      </c>
      <c r="L2618" s="11">
        <v>0</v>
      </c>
      <c r="M2618" s="11">
        <v>0</v>
      </c>
      <c r="N2618" s="11">
        <v>0</v>
      </c>
      <c r="O2618" s="11">
        <v>0</v>
      </c>
      <c r="P2618" s="11">
        <v>0</v>
      </c>
      <c r="Q2618" s="11">
        <v>0</v>
      </c>
      <c r="R2618" s="11">
        <v>0</v>
      </c>
      <c r="S2618" s="11">
        <v>0</v>
      </c>
      <c r="T2618" s="6">
        <f t="shared" si="64"/>
        <v>0</v>
      </c>
    </row>
    <row r="2619" spans="2:20" hidden="1" x14ac:dyDescent="0.2">
      <c r="B2619" t="s">
        <v>2362</v>
      </c>
      <c r="C2619" t="s">
        <v>2</v>
      </c>
      <c r="D2619" t="s">
        <v>1555</v>
      </c>
      <c r="E2619" t="s">
        <v>2363</v>
      </c>
      <c r="F2619" t="s">
        <v>5088</v>
      </c>
      <c r="G2619" s="11">
        <v>0</v>
      </c>
      <c r="H2619" s="11">
        <v>0</v>
      </c>
      <c r="I2619" s="11">
        <v>0</v>
      </c>
      <c r="J2619" s="11">
        <v>0</v>
      </c>
      <c r="K2619" s="11">
        <v>0</v>
      </c>
      <c r="L2619" s="11">
        <v>0</v>
      </c>
      <c r="M2619" s="11">
        <v>0</v>
      </c>
      <c r="N2619" s="11">
        <v>0</v>
      </c>
      <c r="O2619" s="11">
        <v>0</v>
      </c>
      <c r="P2619" s="11">
        <v>0</v>
      </c>
      <c r="Q2619" s="11">
        <v>0</v>
      </c>
      <c r="R2619" s="11">
        <v>0</v>
      </c>
      <c r="S2619" s="11">
        <v>0</v>
      </c>
      <c r="T2619" s="6">
        <f t="shared" si="64"/>
        <v>0</v>
      </c>
    </row>
    <row r="2620" spans="2:20" hidden="1" x14ac:dyDescent="0.2">
      <c r="B2620" t="s">
        <v>2362</v>
      </c>
      <c r="C2620" t="s">
        <v>7</v>
      </c>
      <c r="D2620" t="s">
        <v>4</v>
      </c>
      <c r="E2620" t="s">
        <v>2363</v>
      </c>
      <c r="F2620" t="s">
        <v>5089</v>
      </c>
      <c r="G2620" s="11">
        <v>0</v>
      </c>
      <c r="H2620" s="11">
        <v>0</v>
      </c>
      <c r="I2620" s="11">
        <v>0</v>
      </c>
      <c r="J2620" s="11">
        <v>0</v>
      </c>
      <c r="K2620" s="11">
        <v>0</v>
      </c>
      <c r="L2620" s="11">
        <v>0</v>
      </c>
      <c r="M2620" s="11">
        <v>0</v>
      </c>
      <c r="N2620" s="11">
        <v>0</v>
      </c>
      <c r="O2620" s="11">
        <v>0</v>
      </c>
      <c r="P2620" s="11">
        <v>0</v>
      </c>
      <c r="Q2620" s="11">
        <v>0</v>
      </c>
      <c r="R2620" s="11">
        <v>0</v>
      </c>
      <c r="S2620" s="11">
        <v>0</v>
      </c>
      <c r="T2620" s="6">
        <f t="shared" si="64"/>
        <v>0</v>
      </c>
    </row>
    <row r="2621" spans="2:20" hidden="1" x14ac:dyDescent="0.2">
      <c r="B2621" t="s">
        <v>2362</v>
      </c>
      <c r="C2621" t="s">
        <v>7</v>
      </c>
      <c r="D2621" t="s">
        <v>1555</v>
      </c>
      <c r="E2621" t="s">
        <v>2363</v>
      </c>
      <c r="F2621" t="s">
        <v>5090</v>
      </c>
      <c r="G2621" s="11">
        <v>-1831725.15</v>
      </c>
      <c r="H2621" s="11">
        <v>-116537.45</v>
      </c>
      <c r="I2621" s="11">
        <v>-382715.93</v>
      </c>
      <c r="J2621" s="11">
        <v>-514990.96</v>
      </c>
      <c r="K2621" s="11">
        <v>-805900.91</v>
      </c>
      <c r="L2621" s="11">
        <v>-896881.02</v>
      </c>
      <c r="M2621" s="11">
        <v>-988116.81</v>
      </c>
      <c r="N2621" s="11">
        <v>-1269573.31</v>
      </c>
      <c r="O2621" s="11">
        <v>-1411236.87</v>
      </c>
      <c r="P2621" s="11">
        <v>-1499928.59</v>
      </c>
      <c r="Q2621" s="11">
        <v>-1749048.49</v>
      </c>
      <c r="R2621" s="11">
        <v>-1901013.02</v>
      </c>
      <c r="S2621" s="11">
        <v>-2013842.66</v>
      </c>
      <c r="T2621" s="6">
        <f t="shared" si="64"/>
        <v>-1121560.6054166665</v>
      </c>
    </row>
    <row r="2622" spans="2:20" hidden="1" x14ac:dyDescent="0.2">
      <c r="B2622" t="s">
        <v>2362</v>
      </c>
      <c r="C2622" t="s">
        <v>9</v>
      </c>
      <c r="D2622" t="s">
        <v>4</v>
      </c>
      <c r="E2622" t="s">
        <v>2363</v>
      </c>
      <c r="F2622" t="s">
        <v>5091</v>
      </c>
      <c r="G2622" s="11">
        <v>0</v>
      </c>
      <c r="H2622" s="11">
        <v>0</v>
      </c>
      <c r="I2622" s="11">
        <v>0</v>
      </c>
      <c r="J2622" s="11">
        <v>0</v>
      </c>
      <c r="K2622" s="11">
        <v>0</v>
      </c>
      <c r="L2622" s="11">
        <v>0</v>
      </c>
      <c r="M2622" s="11">
        <v>0</v>
      </c>
      <c r="N2622" s="11">
        <v>0</v>
      </c>
      <c r="O2622" s="11">
        <v>0</v>
      </c>
      <c r="P2622" s="11">
        <v>0</v>
      </c>
      <c r="Q2622" s="11">
        <v>0</v>
      </c>
      <c r="R2622" s="11">
        <v>0</v>
      </c>
      <c r="S2622" s="11">
        <v>0</v>
      </c>
      <c r="T2622" s="6">
        <f t="shared" si="64"/>
        <v>0</v>
      </c>
    </row>
    <row r="2623" spans="2:20" hidden="1" x14ac:dyDescent="0.2">
      <c r="B2623" t="s">
        <v>2362</v>
      </c>
      <c r="C2623" t="s">
        <v>9</v>
      </c>
      <c r="D2623" t="s">
        <v>10</v>
      </c>
      <c r="E2623" t="s">
        <v>2363</v>
      </c>
      <c r="F2623" t="s">
        <v>5092</v>
      </c>
      <c r="G2623" s="11">
        <v>0</v>
      </c>
      <c r="H2623" s="11">
        <v>0</v>
      </c>
      <c r="I2623" s="11">
        <v>0</v>
      </c>
      <c r="J2623" s="11">
        <v>0</v>
      </c>
      <c r="K2623" s="11">
        <v>0</v>
      </c>
      <c r="L2623" s="11">
        <v>0</v>
      </c>
      <c r="M2623" s="11">
        <v>0</v>
      </c>
      <c r="N2623" s="11">
        <v>0</v>
      </c>
      <c r="O2623" s="11">
        <v>0</v>
      </c>
      <c r="P2623" s="11">
        <v>0</v>
      </c>
      <c r="Q2623" s="11">
        <v>0</v>
      </c>
      <c r="R2623" s="11">
        <v>0</v>
      </c>
      <c r="S2623" s="11">
        <v>0</v>
      </c>
      <c r="T2623" s="6">
        <f t="shared" si="64"/>
        <v>0</v>
      </c>
    </row>
    <row r="2624" spans="2:20" hidden="1" x14ac:dyDescent="0.2">
      <c r="B2624" t="s">
        <v>2362</v>
      </c>
      <c r="C2624" t="s">
        <v>9</v>
      </c>
      <c r="D2624" t="s">
        <v>1555</v>
      </c>
      <c r="E2624" t="s">
        <v>2363</v>
      </c>
      <c r="F2624" t="s">
        <v>5093</v>
      </c>
      <c r="G2624" s="11">
        <v>-527516.44999999995</v>
      </c>
      <c r="H2624" s="11">
        <v>-34567.760000000002</v>
      </c>
      <c r="I2624" s="11">
        <v>-107757.57</v>
      </c>
      <c r="J2624" s="11">
        <v>-145784.59</v>
      </c>
      <c r="K2624" s="11">
        <v>-225465.47</v>
      </c>
      <c r="L2624" s="11">
        <v>-252661.17</v>
      </c>
      <c r="M2624" s="11">
        <v>-279923.94</v>
      </c>
      <c r="N2624" s="11">
        <v>-357124.33</v>
      </c>
      <c r="O2624" s="11">
        <v>-398124.15</v>
      </c>
      <c r="P2624" s="11">
        <v>-424719.63</v>
      </c>
      <c r="Q2624" s="11">
        <v>-493445.31</v>
      </c>
      <c r="R2624" s="11">
        <v>-536636.71</v>
      </c>
      <c r="S2624" s="11">
        <v>-570231.93000000005</v>
      </c>
      <c r="T2624" s="6">
        <f t="shared" si="64"/>
        <v>-317090.40166666667</v>
      </c>
    </row>
    <row r="2625" spans="2:20" hidden="1" x14ac:dyDescent="0.2">
      <c r="B2625" t="s">
        <v>2362</v>
      </c>
      <c r="C2625" t="s">
        <v>9</v>
      </c>
      <c r="D2625" t="s">
        <v>6</v>
      </c>
      <c r="E2625" t="s">
        <v>2363</v>
      </c>
      <c r="F2625" t="s">
        <v>5094</v>
      </c>
      <c r="G2625" s="11">
        <v>0</v>
      </c>
      <c r="H2625" s="11">
        <v>0</v>
      </c>
      <c r="I2625" s="11">
        <v>0</v>
      </c>
      <c r="J2625" s="11">
        <v>0</v>
      </c>
      <c r="K2625" s="11">
        <v>0</v>
      </c>
      <c r="L2625" s="11">
        <v>0</v>
      </c>
      <c r="M2625" s="11">
        <v>0</v>
      </c>
      <c r="N2625" s="11">
        <v>0</v>
      </c>
      <c r="O2625" s="11">
        <v>0</v>
      </c>
      <c r="P2625" s="11">
        <v>0</v>
      </c>
      <c r="Q2625" s="11">
        <v>0</v>
      </c>
      <c r="R2625" s="11">
        <v>0</v>
      </c>
      <c r="S2625" s="11">
        <v>0</v>
      </c>
      <c r="T2625" s="6">
        <f t="shared" si="64"/>
        <v>0</v>
      </c>
    </row>
    <row r="2626" spans="2:20" hidden="1" x14ac:dyDescent="0.2">
      <c r="B2626" t="s">
        <v>2364</v>
      </c>
      <c r="C2626" t="s">
        <v>2</v>
      </c>
      <c r="D2626" t="s">
        <v>3</v>
      </c>
      <c r="E2626" t="s">
        <v>2365</v>
      </c>
      <c r="F2626" t="s">
        <v>5095</v>
      </c>
      <c r="G2626" s="11">
        <v>1022154.65</v>
      </c>
      <c r="H2626" s="11">
        <v>15847.6</v>
      </c>
      <c r="I2626" s="11">
        <v>57384.68</v>
      </c>
      <c r="J2626" s="11">
        <v>156765.46</v>
      </c>
      <c r="K2626" s="11">
        <v>271344.38</v>
      </c>
      <c r="L2626" s="11">
        <v>423075.52</v>
      </c>
      <c r="M2626" s="11">
        <v>543574.52</v>
      </c>
      <c r="N2626" s="11">
        <v>640084.52</v>
      </c>
      <c r="O2626" s="11">
        <v>794826.96</v>
      </c>
      <c r="P2626" s="11">
        <v>908727.33000000007</v>
      </c>
      <c r="Q2626" s="11">
        <v>959629.25</v>
      </c>
      <c r="R2626" s="11">
        <v>1082881.56</v>
      </c>
      <c r="S2626" s="11">
        <v>1206848.44</v>
      </c>
      <c r="T2626" s="6">
        <f t="shared" si="64"/>
        <v>580720.27708333347</v>
      </c>
    </row>
    <row r="2627" spans="2:20" hidden="1" x14ac:dyDescent="0.2">
      <c r="B2627" t="s">
        <v>2364</v>
      </c>
      <c r="C2627" t="s">
        <v>2</v>
      </c>
      <c r="D2627" t="s">
        <v>4</v>
      </c>
      <c r="E2627" t="s">
        <v>2365</v>
      </c>
      <c r="F2627" t="s">
        <v>5096</v>
      </c>
      <c r="G2627" s="11">
        <v>53985.66</v>
      </c>
      <c r="H2627" s="11">
        <v>837.7</v>
      </c>
      <c r="I2627" s="11">
        <v>4159.0600000000004</v>
      </c>
      <c r="J2627" s="11">
        <v>8533.89</v>
      </c>
      <c r="K2627" s="11">
        <v>12396.28</v>
      </c>
      <c r="L2627" s="11">
        <v>18077.990000000002</v>
      </c>
      <c r="M2627" s="11">
        <v>17886.36</v>
      </c>
      <c r="N2627" s="11">
        <v>18547.07</v>
      </c>
      <c r="O2627" s="11">
        <v>20990.31</v>
      </c>
      <c r="P2627" s="11">
        <v>22572.240000000002</v>
      </c>
      <c r="Q2627" s="11">
        <v>29087.38</v>
      </c>
      <c r="R2627" s="11">
        <v>32353.280000000002</v>
      </c>
      <c r="S2627" s="11">
        <v>34856.43</v>
      </c>
      <c r="T2627" s="6">
        <f t="shared" si="64"/>
        <v>19155.217083333333</v>
      </c>
    </row>
    <row r="2628" spans="2:20" hidden="1" x14ac:dyDescent="0.2">
      <c r="B2628" t="s">
        <v>2364</v>
      </c>
      <c r="C2628" t="s">
        <v>2</v>
      </c>
      <c r="D2628" t="s">
        <v>1555</v>
      </c>
      <c r="E2628" t="s">
        <v>2365</v>
      </c>
      <c r="F2628" t="s">
        <v>5097</v>
      </c>
      <c r="G2628" s="11">
        <v>-1076140.3</v>
      </c>
      <c r="H2628" s="11">
        <v>-16685.29</v>
      </c>
      <c r="I2628" s="11">
        <v>-61543.74</v>
      </c>
      <c r="J2628" s="11">
        <v>-165299.36000000002</v>
      </c>
      <c r="K2628" s="11">
        <v>-283740.68</v>
      </c>
      <c r="L2628" s="11">
        <v>-441153.53</v>
      </c>
      <c r="M2628" s="11">
        <v>-561460.9</v>
      </c>
      <c r="N2628" s="11">
        <v>-658631.61</v>
      </c>
      <c r="O2628" s="11">
        <v>-815817.29</v>
      </c>
      <c r="P2628" s="11">
        <v>-931299.59</v>
      </c>
      <c r="Q2628" s="11">
        <v>-988716.65</v>
      </c>
      <c r="R2628" s="11">
        <v>-1115234.8600000001</v>
      </c>
      <c r="S2628" s="11">
        <v>-1241704.8900000001</v>
      </c>
      <c r="T2628" s="6">
        <f t="shared" si="64"/>
        <v>-599875.50791666668</v>
      </c>
    </row>
    <row r="2629" spans="2:20" hidden="1" x14ac:dyDescent="0.2">
      <c r="B2629" t="s">
        <v>2364</v>
      </c>
      <c r="C2629" t="s">
        <v>2</v>
      </c>
      <c r="D2629" t="s">
        <v>6</v>
      </c>
      <c r="E2629" t="s">
        <v>2365</v>
      </c>
      <c r="F2629" t="s">
        <v>5098</v>
      </c>
      <c r="G2629" s="11">
        <v>0</v>
      </c>
      <c r="H2629" s="11">
        <v>0</v>
      </c>
      <c r="I2629" s="11">
        <v>0</v>
      </c>
      <c r="J2629" s="11">
        <v>0</v>
      </c>
      <c r="K2629" s="11">
        <v>0</v>
      </c>
      <c r="L2629" s="11">
        <v>0</v>
      </c>
      <c r="M2629" s="11">
        <v>0</v>
      </c>
      <c r="N2629" s="11">
        <v>0</v>
      </c>
      <c r="O2629" s="11">
        <v>0</v>
      </c>
      <c r="P2629" s="11">
        <v>0</v>
      </c>
      <c r="Q2629" s="11">
        <v>0</v>
      </c>
      <c r="R2629" s="11">
        <v>0</v>
      </c>
      <c r="S2629" s="11">
        <v>0</v>
      </c>
      <c r="T2629" s="6">
        <f t="shared" si="64"/>
        <v>0</v>
      </c>
    </row>
    <row r="2630" spans="2:20" hidden="1" x14ac:dyDescent="0.2">
      <c r="B2630" t="s">
        <v>2364</v>
      </c>
      <c r="C2630" t="s">
        <v>1556</v>
      </c>
      <c r="D2630" t="s">
        <v>4</v>
      </c>
      <c r="E2630" t="s">
        <v>2365</v>
      </c>
      <c r="F2630" t="s">
        <v>5099</v>
      </c>
      <c r="G2630" s="11">
        <v>736401.1</v>
      </c>
      <c r="H2630" s="11">
        <v>11465.1</v>
      </c>
      <c r="I2630" s="11">
        <v>41515.520000000004</v>
      </c>
      <c r="J2630" s="11">
        <v>113413.54000000001</v>
      </c>
      <c r="K2630" s="11">
        <v>196306.81</v>
      </c>
      <c r="L2630" s="11">
        <v>306078.22000000003</v>
      </c>
      <c r="M2630" s="11">
        <v>393254.43</v>
      </c>
      <c r="N2630" s="11">
        <v>463075.55</v>
      </c>
      <c r="O2630" s="11">
        <v>575025.52</v>
      </c>
      <c r="P2630" s="11">
        <v>657427.88</v>
      </c>
      <c r="Q2630" s="11">
        <v>694253.38</v>
      </c>
      <c r="R2630" s="11">
        <v>783421.5</v>
      </c>
      <c r="S2630" s="11">
        <v>873106.58000000007</v>
      </c>
      <c r="T2630" s="6">
        <f t="shared" si="64"/>
        <v>419999.27416666661</v>
      </c>
    </row>
    <row r="2631" spans="2:20" hidden="1" x14ac:dyDescent="0.2">
      <c r="B2631" t="s">
        <v>2364</v>
      </c>
      <c r="C2631" t="s">
        <v>1557</v>
      </c>
      <c r="D2631" t="s">
        <v>4</v>
      </c>
      <c r="E2631" t="s">
        <v>2365</v>
      </c>
      <c r="F2631" t="s">
        <v>5100</v>
      </c>
      <c r="G2631" s="11">
        <v>42465.66</v>
      </c>
      <c r="H2631" s="11">
        <v>663.63</v>
      </c>
      <c r="I2631" s="11">
        <v>3294.84</v>
      </c>
      <c r="J2631" s="11">
        <v>6760.62</v>
      </c>
      <c r="K2631" s="11">
        <v>9820.44</v>
      </c>
      <c r="L2631" s="11">
        <v>14321.550000000001</v>
      </c>
      <c r="M2631" s="11">
        <v>14169.74</v>
      </c>
      <c r="N2631" s="11">
        <v>14693.16</v>
      </c>
      <c r="O2631" s="11">
        <v>16628.72</v>
      </c>
      <c r="P2631" s="11">
        <v>17881.939999999999</v>
      </c>
      <c r="Q2631" s="11">
        <v>23043.3</v>
      </c>
      <c r="R2631" s="11">
        <v>25630.58</v>
      </c>
      <c r="S2631" s="11">
        <v>27613.600000000002</v>
      </c>
      <c r="T2631" s="6">
        <f t="shared" si="64"/>
        <v>15162.345833333335</v>
      </c>
    </row>
    <row r="2632" spans="2:20" hidden="1" x14ac:dyDescent="0.2">
      <c r="B2632" t="s">
        <v>2364</v>
      </c>
      <c r="C2632" t="s">
        <v>1557</v>
      </c>
      <c r="D2632" t="s">
        <v>5</v>
      </c>
      <c r="E2632" t="s">
        <v>2365</v>
      </c>
      <c r="F2632" t="s">
        <v>5101</v>
      </c>
      <c r="G2632" s="11">
        <v>0</v>
      </c>
      <c r="H2632" s="11">
        <v>0</v>
      </c>
      <c r="I2632" s="11">
        <v>0</v>
      </c>
      <c r="J2632" s="11">
        <v>0</v>
      </c>
      <c r="K2632" s="11">
        <v>0</v>
      </c>
      <c r="L2632" s="11">
        <v>0</v>
      </c>
      <c r="M2632" s="11">
        <v>0</v>
      </c>
      <c r="N2632" s="11">
        <v>0</v>
      </c>
      <c r="O2632" s="11">
        <v>0</v>
      </c>
      <c r="P2632" s="11">
        <v>0</v>
      </c>
      <c r="Q2632" s="11">
        <v>0</v>
      </c>
      <c r="R2632" s="11">
        <v>0</v>
      </c>
      <c r="S2632" s="11">
        <v>0</v>
      </c>
      <c r="T2632" s="6">
        <f t="shared" si="64"/>
        <v>0</v>
      </c>
    </row>
    <row r="2633" spans="2:20" hidden="1" x14ac:dyDescent="0.2">
      <c r="B2633" t="s">
        <v>2364</v>
      </c>
      <c r="C2633" t="s">
        <v>1557</v>
      </c>
      <c r="D2633" t="s">
        <v>6</v>
      </c>
      <c r="E2633" t="s">
        <v>2365</v>
      </c>
      <c r="F2633" t="s">
        <v>5102</v>
      </c>
      <c r="G2633" s="11">
        <v>0</v>
      </c>
      <c r="H2633" s="11">
        <v>0</v>
      </c>
      <c r="I2633" s="11">
        <v>0</v>
      </c>
      <c r="J2633" s="11">
        <v>0</v>
      </c>
      <c r="K2633" s="11">
        <v>0</v>
      </c>
      <c r="L2633" s="11">
        <v>0</v>
      </c>
      <c r="M2633" s="11">
        <v>0</v>
      </c>
      <c r="N2633" s="11">
        <v>0</v>
      </c>
      <c r="O2633" s="11">
        <v>0</v>
      </c>
      <c r="P2633" s="11">
        <v>0</v>
      </c>
      <c r="Q2633" s="11">
        <v>0</v>
      </c>
      <c r="R2633" s="11">
        <v>0</v>
      </c>
      <c r="S2633" s="11">
        <v>0</v>
      </c>
      <c r="T2633" s="6">
        <f t="shared" si="64"/>
        <v>0</v>
      </c>
    </row>
    <row r="2634" spans="2:20" hidden="1" x14ac:dyDescent="0.2">
      <c r="B2634" t="s">
        <v>2364</v>
      </c>
      <c r="C2634" t="s">
        <v>7</v>
      </c>
      <c r="D2634" t="s">
        <v>4</v>
      </c>
      <c r="E2634" t="s">
        <v>2365</v>
      </c>
      <c r="F2634" t="s">
        <v>5103</v>
      </c>
      <c r="G2634" s="11">
        <v>245790.82</v>
      </c>
      <c r="H2634" s="11">
        <v>7028.89</v>
      </c>
      <c r="I2634" s="11">
        <v>11924.880000000001</v>
      </c>
      <c r="J2634" s="11">
        <v>23179.45</v>
      </c>
      <c r="K2634" s="11">
        <v>35651.520000000004</v>
      </c>
      <c r="L2634" s="11">
        <v>58675.32</v>
      </c>
      <c r="M2634" s="11">
        <v>55942.69</v>
      </c>
      <c r="N2634" s="11">
        <v>96136.150000000009</v>
      </c>
      <c r="O2634" s="11">
        <v>172411.89</v>
      </c>
      <c r="P2634" s="11">
        <v>209378.39</v>
      </c>
      <c r="Q2634" s="11">
        <v>261860.44</v>
      </c>
      <c r="R2634" s="11">
        <v>270551.81</v>
      </c>
      <c r="S2634" s="11">
        <v>314204.94</v>
      </c>
      <c r="T2634" s="6">
        <f t="shared" si="64"/>
        <v>123561.60916666668</v>
      </c>
    </row>
    <row r="2635" spans="2:20" hidden="1" x14ac:dyDescent="0.2">
      <c r="B2635" t="s">
        <v>2364</v>
      </c>
      <c r="C2635" t="s">
        <v>7</v>
      </c>
      <c r="D2635" t="s">
        <v>5</v>
      </c>
      <c r="E2635" t="s">
        <v>2365</v>
      </c>
      <c r="F2635" t="s">
        <v>5104</v>
      </c>
      <c r="G2635" s="11">
        <v>0</v>
      </c>
      <c r="H2635" s="11">
        <v>0</v>
      </c>
      <c r="I2635" s="11">
        <v>0</v>
      </c>
      <c r="J2635" s="11">
        <v>0</v>
      </c>
      <c r="K2635" s="11">
        <v>0</v>
      </c>
      <c r="L2635" s="11">
        <v>0</v>
      </c>
      <c r="M2635" s="11">
        <v>0</v>
      </c>
      <c r="N2635" s="11">
        <v>0</v>
      </c>
      <c r="O2635" s="11">
        <v>0</v>
      </c>
      <c r="P2635" s="11">
        <v>0</v>
      </c>
      <c r="Q2635" s="11">
        <v>0</v>
      </c>
      <c r="R2635" s="11">
        <v>0</v>
      </c>
      <c r="S2635" s="11">
        <v>0</v>
      </c>
      <c r="T2635" s="6">
        <f t="shared" si="64"/>
        <v>0</v>
      </c>
    </row>
    <row r="2636" spans="2:20" hidden="1" x14ac:dyDescent="0.2">
      <c r="B2636" t="s">
        <v>2364</v>
      </c>
      <c r="C2636" t="s">
        <v>7</v>
      </c>
      <c r="D2636" t="s">
        <v>8</v>
      </c>
      <c r="E2636" t="s">
        <v>2365</v>
      </c>
      <c r="F2636" t="s">
        <v>5105</v>
      </c>
      <c r="G2636" s="11">
        <v>0</v>
      </c>
      <c r="H2636" s="11">
        <v>0</v>
      </c>
      <c r="I2636" s="11">
        <v>0</v>
      </c>
      <c r="J2636" s="11">
        <v>0</v>
      </c>
      <c r="K2636" s="11">
        <v>0</v>
      </c>
      <c r="L2636" s="11">
        <v>0</v>
      </c>
      <c r="M2636" s="11">
        <v>0</v>
      </c>
      <c r="N2636" s="11">
        <v>0</v>
      </c>
      <c r="O2636" s="11">
        <v>0</v>
      </c>
      <c r="P2636" s="11">
        <v>0</v>
      </c>
      <c r="Q2636" s="11">
        <v>0</v>
      </c>
      <c r="R2636" s="11">
        <v>0</v>
      </c>
      <c r="S2636" s="11">
        <v>0</v>
      </c>
      <c r="T2636" s="6">
        <f t="shared" si="64"/>
        <v>0</v>
      </c>
    </row>
    <row r="2637" spans="2:20" hidden="1" x14ac:dyDescent="0.2">
      <c r="B2637" t="s">
        <v>2364</v>
      </c>
      <c r="C2637" t="s">
        <v>7</v>
      </c>
      <c r="D2637" t="s">
        <v>6</v>
      </c>
      <c r="E2637" t="s">
        <v>2365</v>
      </c>
      <c r="F2637" t="s">
        <v>5106</v>
      </c>
      <c r="G2637" s="11">
        <v>49.67</v>
      </c>
      <c r="H2637" s="11">
        <v>0</v>
      </c>
      <c r="I2637" s="11">
        <v>0</v>
      </c>
      <c r="J2637" s="11">
        <v>0</v>
      </c>
      <c r="K2637" s="11">
        <v>0</v>
      </c>
      <c r="L2637" s="11">
        <v>0</v>
      </c>
      <c r="M2637" s="11">
        <v>0</v>
      </c>
      <c r="N2637" s="11">
        <v>0</v>
      </c>
      <c r="O2637" s="11">
        <v>0</v>
      </c>
      <c r="P2637" s="11">
        <v>0</v>
      </c>
      <c r="Q2637" s="11">
        <v>0</v>
      </c>
      <c r="R2637" s="11">
        <v>0</v>
      </c>
      <c r="S2637" s="11">
        <v>0</v>
      </c>
      <c r="T2637" s="6">
        <f t="shared" si="64"/>
        <v>2.0695833333333336</v>
      </c>
    </row>
    <row r="2638" spans="2:20" hidden="1" x14ac:dyDescent="0.2">
      <c r="B2638" t="s">
        <v>2364</v>
      </c>
      <c r="C2638" t="s">
        <v>1558</v>
      </c>
      <c r="D2638" t="s">
        <v>4</v>
      </c>
      <c r="E2638" t="s">
        <v>2365</v>
      </c>
      <c r="F2638" t="s">
        <v>5107</v>
      </c>
      <c r="G2638" s="11">
        <v>203296.33000000002</v>
      </c>
      <c r="H2638" s="11">
        <v>3074.59</v>
      </c>
      <c r="I2638" s="11">
        <v>11133.2</v>
      </c>
      <c r="J2638" s="11">
        <v>30414.07</v>
      </c>
      <c r="K2638" s="11">
        <v>52643.53</v>
      </c>
      <c r="L2638" s="11">
        <v>82080.89</v>
      </c>
      <c r="M2638" s="11">
        <v>105458.90000000001</v>
      </c>
      <c r="N2638" s="11">
        <v>124182.81</v>
      </c>
      <c r="O2638" s="11">
        <v>154204.39000000001</v>
      </c>
      <c r="P2638" s="11">
        <v>176302.2</v>
      </c>
      <c r="Q2638" s="11">
        <v>186177.68</v>
      </c>
      <c r="R2638" s="11">
        <v>210089.86000000002</v>
      </c>
      <c r="S2638" s="11">
        <v>234140.67</v>
      </c>
      <c r="T2638" s="6">
        <f t="shared" si="64"/>
        <v>112873.38500000001</v>
      </c>
    </row>
    <row r="2639" spans="2:20" hidden="1" x14ac:dyDescent="0.2">
      <c r="B2639" t="s">
        <v>2364</v>
      </c>
      <c r="C2639" t="s">
        <v>1558</v>
      </c>
      <c r="D2639" t="s">
        <v>10</v>
      </c>
      <c r="E2639" t="s">
        <v>2365</v>
      </c>
      <c r="F2639" t="s">
        <v>5108</v>
      </c>
      <c r="G2639" s="11">
        <v>82457.210000000006</v>
      </c>
      <c r="H2639" s="11">
        <v>1307.9000000000001</v>
      </c>
      <c r="I2639" s="11">
        <v>4735.96</v>
      </c>
      <c r="J2639" s="11">
        <v>12937.86</v>
      </c>
      <c r="K2639" s="11">
        <v>22394.06</v>
      </c>
      <c r="L2639" s="11">
        <v>34916.43</v>
      </c>
      <c r="M2639" s="11">
        <v>44861.21</v>
      </c>
      <c r="N2639" s="11">
        <v>52826.18</v>
      </c>
      <c r="O2639" s="11">
        <v>65597.070000000007</v>
      </c>
      <c r="P2639" s="11">
        <v>74997.27</v>
      </c>
      <c r="Q2639" s="11">
        <v>79198.210000000006</v>
      </c>
      <c r="R2639" s="11">
        <v>89370.22</v>
      </c>
      <c r="S2639" s="11">
        <v>99601.21</v>
      </c>
      <c r="T2639" s="6">
        <f t="shared" si="64"/>
        <v>47847.631666666661</v>
      </c>
    </row>
    <row r="2640" spans="2:20" hidden="1" x14ac:dyDescent="0.2">
      <c r="B2640" t="s">
        <v>2364</v>
      </c>
      <c r="C2640" t="s">
        <v>1559</v>
      </c>
      <c r="D2640" t="s">
        <v>4</v>
      </c>
      <c r="E2640" t="s">
        <v>2365</v>
      </c>
      <c r="F2640" t="s">
        <v>5109</v>
      </c>
      <c r="G2640" s="11">
        <v>11520</v>
      </c>
      <c r="H2640" s="11">
        <v>174.07</v>
      </c>
      <c r="I2640" s="11">
        <v>864.22</v>
      </c>
      <c r="J2640" s="11">
        <v>1773.27</v>
      </c>
      <c r="K2640" s="11">
        <v>2575.84</v>
      </c>
      <c r="L2640" s="11">
        <v>3756.44</v>
      </c>
      <c r="M2640" s="11">
        <v>3716.62</v>
      </c>
      <c r="N2640" s="11">
        <v>3853.91</v>
      </c>
      <c r="O2640" s="11">
        <v>4361.59</v>
      </c>
      <c r="P2640" s="11">
        <v>4690.3</v>
      </c>
      <c r="Q2640" s="11">
        <v>6044.08</v>
      </c>
      <c r="R2640" s="11">
        <v>6722.7</v>
      </c>
      <c r="S2640" s="11">
        <v>7242.83</v>
      </c>
      <c r="T2640" s="6">
        <f t="shared" si="64"/>
        <v>3992.8712499999997</v>
      </c>
    </row>
    <row r="2641" spans="2:20" hidden="1" x14ac:dyDescent="0.2">
      <c r="B2641" t="s">
        <v>2364</v>
      </c>
      <c r="C2641" t="s">
        <v>1559</v>
      </c>
      <c r="D2641" t="s">
        <v>5</v>
      </c>
      <c r="E2641" t="s">
        <v>2365</v>
      </c>
      <c r="F2641" t="s">
        <v>5110</v>
      </c>
      <c r="G2641" s="11">
        <v>0</v>
      </c>
      <c r="H2641" s="11">
        <v>0</v>
      </c>
      <c r="I2641" s="11">
        <v>0</v>
      </c>
      <c r="J2641" s="11">
        <v>0</v>
      </c>
      <c r="K2641" s="11">
        <v>0</v>
      </c>
      <c r="L2641" s="11">
        <v>0</v>
      </c>
      <c r="M2641" s="11">
        <v>0</v>
      </c>
      <c r="N2641" s="11">
        <v>0</v>
      </c>
      <c r="O2641" s="11">
        <v>0</v>
      </c>
      <c r="P2641" s="11">
        <v>0</v>
      </c>
      <c r="Q2641" s="11">
        <v>0</v>
      </c>
      <c r="R2641" s="11">
        <v>0</v>
      </c>
      <c r="S2641" s="11">
        <v>0</v>
      </c>
      <c r="T2641" s="6">
        <f t="shared" si="64"/>
        <v>0</v>
      </c>
    </row>
    <row r="2642" spans="2:20" hidden="1" x14ac:dyDescent="0.2">
      <c r="B2642" t="s">
        <v>2364</v>
      </c>
      <c r="C2642" t="s">
        <v>1559</v>
      </c>
      <c r="D2642" t="s">
        <v>6</v>
      </c>
      <c r="E2642" t="s">
        <v>2365</v>
      </c>
      <c r="F2642" t="s">
        <v>5111</v>
      </c>
      <c r="G2642" s="11">
        <v>0</v>
      </c>
      <c r="H2642" s="11">
        <v>0</v>
      </c>
      <c r="I2642" s="11">
        <v>0</v>
      </c>
      <c r="J2642" s="11">
        <v>0</v>
      </c>
      <c r="K2642" s="11">
        <v>0</v>
      </c>
      <c r="L2642" s="11">
        <v>0</v>
      </c>
      <c r="M2642" s="11">
        <v>0</v>
      </c>
      <c r="N2642" s="11">
        <v>0</v>
      </c>
      <c r="O2642" s="11">
        <v>0</v>
      </c>
      <c r="P2642" s="11">
        <v>0</v>
      </c>
      <c r="Q2642" s="11">
        <v>0</v>
      </c>
      <c r="R2642" s="11">
        <v>0</v>
      </c>
      <c r="S2642" s="11">
        <v>0</v>
      </c>
      <c r="T2642" s="6">
        <f t="shared" si="64"/>
        <v>0</v>
      </c>
    </row>
    <row r="2643" spans="2:20" hidden="1" x14ac:dyDescent="0.2">
      <c r="B2643" t="s">
        <v>2364</v>
      </c>
      <c r="C2643" t="s">
        <v>1560</v>
      </c>
      <c r="D2643" t="s">
        <v>4</v>
      </c>
      <c r="E2643" t="s">
        <v>2365</v>
      </c>
      <c r="F2643" t="s">
        <v>5112</v>
      </c>
      <c r="G2643" s="11">
        <v>55.86</v>
      </c>
      <c r="H2643" s="11">
        <v>0</v>
      </c>
      <c r="I2643" s="11">
        <v>0</v>
      </c>
      <c r="J2643" s="11">
        <v>0</v>
      </c>
      <c r="K2643" s="11">
        <v>0</v>
      </c>
      <c r="L2643" s="11">
        <v>1882.8600000000001</v>
      </c>
      <c r="M2643" s="11">
        <v>1882.8600000000001</v>
      </c>
      <c r="N2643" s="11">
        <v>1882.8600000000001</v>
      </c>
      <c r="O2643" s="11">
        <v>1882.8600000000001</v>
      </c>
      <c r="P2643" s="11">
        <v>1882.8600000000001</v>
      </c>
      <c r="Q2643" s="11">
        <v>1882.8600000000001</v>
      </c>
      <c r="R2643" s="11">
        <v>1882.8600000000001</v>
      </c>
      <c r="S2643" s="11">
        <v>1882.8600000000001</v>
      </c>
      <c r="T2643" s="6">
        <f t="shared" si="64"/>
        <v>1179.1150000000002</v>
      </c>
    </row>
    <row r="2644" spans="2:20" hidden="1" x14ac:dyDescent="0.2">
      <c r="B2644" t="s">
        <v>2364</v>
      </c>
      <c r="C2644" t="s">
        <v>1560</v>
      </c>
      <c r="D2644" t="s">
        <v>10</v>
      </c>
      <c r="E2644" t="s">
        <v>2365</v>
      </c>
      <c r="F2644" t="s">
        <v>5113</v>
      </c>
      <c r="G2644" s="11">
        <v>22.45</v>
      </c>
      <c r="H2644" s="11">
        <v>0</v>
      </c>
      <c r="I2644" s="11">
        <v>0</v>
      </c>
      <c r="J2644" s="11">
        <v>0</v>
      </c>
      <c r="K2644" s="11">
        <v>0</v>
      </c>
      <c r="L2644" s="11">
        <v>794.7</v>
      </c>
      <c r="M2644" s="11">
        <v>794.7</v>
      </c>
      <c r="N2644" s="11">
        <v>794.7</v>
      </c>
      <c r="O2644" s="11">
        <v>794.7</v>
      </c>
      <c r="P2644" s="11">
        <v>794.7</v>
      </c>
      <c r="Q2644" s="11">
        <v>794.7</v>
      </c>
      <c r="R2644" s="11">
        <v>794.7</v>
      </c>
      <c r="S2644" s="11">
        <v>794.7</v>
      </c>
      <c r="T2644" s="6">
        <f t="shared" si="64"/>
        <v>497.62291666666664</v>
      </c>
    </row>
    <row r="2645" spans="2:20" hidden="1" x14ac:dyDescent="0.2">
      <c r="B2645" t="s">
        <v>2364</v>
      </c>
      <c r="C2645" t="s">
        <v>9</v>
      </c>
      <c r="D2645" t="s">
        <v>3</v>
      </c>
      <c r="E2645" t="s">
        <v>2365</v>
      </c>
      <c r="F2645" t="s">
        <v>5114</v>
      </c>
      <c r="G2645" s="11">
        <v>78.31</v>
      </c>
      <c r="H2645" s="11">
        <v>0</v>
      </c>
      <c r="I2645" s="11">
        <v>0</v>
      </c>
      <c r="J2645" s="11">
        <v>0</v>
      </c>
      <c r="K2645" s="11">
        <v>0</v>
      </c>
      <c r="L2645" s="11">
        <v>2677.56</v>
      </c>
      <c r="M2645" s="11">
        <v>2677.56</v>
      </c>
      <c r="N2645" s="11">
        <v>2677.56</v>
      </c>
      <c r="O2645" s="11">
        <v>2677.56</v>
      </c>
      <c r="P2645" s="11">
        <v>2677.56</v>
      </c>
      <c r="Q2645" s="11">
        <v>2677.56</v>
      </c>
      <c r="R2645" s="11">
        <v>2677.56</v>
      </c>
      <c r="S2645" s="11">
        <v>2677.56</v>
      </c>
      <c r="T2645" s="6">
        <f t="shared" si="64"/>
        <v>1676.7379166666667</v>
      </c>
    </row>
    <row r="2646" spans="2:20" hidden="1" x14ac:dyDescent="0.2">
      <c r="B2646" t="s">
        <v>2364</v>
      </c>
      <c r="C2646" t="s">
        <v>9</v>
      </c>
      <c r="D2646" t="s">
        <v>4</v>
      </c>
      <c r="E2646" t="s">
        <v>2365</v>
      </c>
      <c r="F2646" t="s">
        <v>5115</v>
      </c>
      <c r="G2646" s="11">
        <v>0</v>
      </c>
      <c r="H2646" s="11">
        <v>0</v>
      </c>
      <c r="I2646" s="11">
        <v>0</v>
      </c>
      <c r="J2646" s="11">
        <v>0</v>
      </c>
      <c r="K2646" s="11">
        <v>0</v>
      </c>
      <c r="L2646" s="11">
        <v>0</v>
      </c>
      <c r="M2646" s="11">
        <v>0</v>
      </c>
      <c r="N2646" s="11">
        <v>0</v>
      </c>
      <c r="O2646" s="11">
        <v>0</v>
      </c>
      <c r="P2646" s="11">
        <v>0</v>
      </c>
      <c r="Q2646" s="11">
        <v>0</v>
      </c>
      <c r="R2646" s="11">
        <v>0</v>
      </c>
      <c r="S2646" s="11">
        <v>0</v>
      </c>
      <c r="T2646" s="6">
        <f t="shared" si="64"/>
        <v>0</v>
      </c>
    </row>
    <row r="2647" spans="2:20" hidden="1" x14ac:dyDescent="0.2">
      <c r="B2647" t="s">
        <v>2364</v>
      </c>
      <c r="C2647" t="s">
        <v>9</v>
      </c>
      <c r="D2647" t="s">
        <v>10</v>
      </c>
      <c r="E2647" t="s">
        <v>2365</v>
      </c>
      <c r="F2647" t="s">
        <v>5116</v>
      </c>
      <c r="G2647" s="11">
        <v>2782.8</v>
      </c>
      <c r="H2647" s="11">
        <v>454.88</v>
      </c>
      <c r="I2647" s="11">
        <v>827.69</v>
      </c>
      <c r="J2647" s="11">
        <v>1099.21</v>
      </c>
      <c r="K2647" s="11">
        <v>1317.6100000000001</v>
      </c>
      <c r="L2647" s="11">
        <v>1456.31</v>
      </c>
      <c r="M2647" s="11">
        <v>1549.81</v>
      </c>
      <c r="N2647" s="11">
        <v>1606.7</v>
      </c>
      <c r="O2647" s="11">
        <v>1647.38</v>
      </c>
      <c r="P2647" s="11">
        <v>1689.16</v>
      </c>
      <c r="Q2647" s="11">
        <v>1780.65</v>
      </c>
      <c r="R2647" s="11">
        <v>1901.88</v>
      </c>
      <c r="S2647" s="11">
        <v>2120.77</v>
      </c>
      <c r="T2647" s="6">
        <f t="shared" si="64"/>
        <v>1481.9220833333331</v>
      </c>
    </row>
    <row r="2648" spans="2:20" hidden="1" x14ac:dyDescent="0.2">
      <c r="B2648" t="s">
        <v>2364</v>
      </c>
      <c r="C2648" t="s">
        <v>9</v>
      </c>
      <c r="D2648" t="s">
        <v>11</v>
      </c>
      <c r="E2648" t="s">
        <v>2365</v>
      </c>
      <c r="F2648" t="s">
        <v>5117</v>
      </c>
      <c r="G2648" s="11">
        <v>0</v>
      </c>
      <c r="H2648" s="11">
        <v>0</v>
      </c>
      <c r="I2648" s="11">
        <v>0</v>
      </c>
      <c r="J2648" s="11">
        <v>0</v>
      </c>
      <c r="K2648" s="11">
        <v>0</v>
      </c>
      <c r="L2648" s="11">
        <v>0</v>
      </c>
      <c r="M2648" s="11">
        <v>0</v>
      </c>
      <c r="N2648" s="11">
        <v>0</v>
      </c>
      <c r="O2648" s="11">
        <v>0</v>
      </c>
      <c r="P2648" s="11">
        <v>0</v>
      </c>
      <c r="Q2648" s="11">
        <v>0</v>
      </c>
      <c r="R2648" s="11">
        <v>0</v>
      </c>
      <c r="S2648" s="11">
        <v>0</v>
      </c>
      <c r="T2648" s="6">
        <f t="shared" si="64"/>
        <v>0</v>
      </c>
    </row>
    <row r="2649" spans="2:20" hidden="1" x14ac:dyDescent="0.2">
      <c r="B2649" t="s">
        <v>2364</v>
      </c>
      <c r="C2649" t="s">
        <v>9</v>
      </c>
      <c r="D2649" t="s">
        <v>5</v>
      </c>
      <c r="E2649" t="s">
        <v>2365</v>
      </c>
      <c r="F2649" t="s">
        <v>5118</v>
      </c>
      <c r="G2649" s="11">
        <v>0</v>
      </c>
      <c r="H2649" s="11">
        <v>0</v>
      </c>
      <c r="I2649" s="11">
        <v>0</v>
      </c>
      <c r="J2649" s="11">
        <v>0</v>
      </c>
      <c r="K2649" s="11">
        <v>0</v>
      </c>
      <c r="L2649" s="11">
        <v>0</v>
      </c>
      <c r="M2649" s="11">
        <v>0</v>
      </c>
      <c r="N2649" s="11">
        <v>0</v>
      </c>
      <c r="O2649" s="11">
        <v>0</v>
      </c>
      <c r="P2649" s="11">
        <v>0</v>
      </c>
      <c r="Q2649" s="11">
        <v>0</v>
      </c>
      <c r="R2649" s="11">
        <v>0</v>
      </c>
      <c r="S2649" s="11">
        <v>0</v>
      </c>
      <c r="T2649" s="6">
        <f t="shared" si="64"/>
        <v>0</v>
      </c>
    </row>
    <row r="2650" spans="2:20" hidden="1" x14ac:dyDescent="0.2">
      <c r="B2650" t="s">
        <v>2364</v>
      </c>
      <c r="C2650" t="s">
        <v>9</v>
      </c>
      <c r="D2650" t="s">
        <v>12</v>
      </c>
      <c r="E2650" t="s">
        <v>2365</v>
      </c>
      <c r="F2650" t="s">
        <v>5119</v>
      </c>
      <c r="G2650" s="11">
        <v>0</v>
      </c>
      <c r="H2650" s="11">
        <v>0</v>
      </c>
      <c r="I2650" s="11">
        <v>0</v>
      </c>
      <c r="J2650" s="11">
        <v>0</v>
      </c>
      <c r="K2650" s="11">
        <v>0</v>
      </c>
      <c r="L2650" s="11">
        <v>0</v>
      </c>
      <c r="M2650" s="11">
        <v>0</v>
      </c>
      <c r="N2650" s="11">
        <v>0</v>
      </c>
      <c r="O2650" s="11">
        <v>0</v>
      </c>
      <c r="P2650" s="11">
        <v>0</v>
      </c>
      <c r="Q2650" s="11">
        <v>0</v>
      </c>
      <c r="R2650" s="11">
        <v>0</v>
      </c>
      <c r="S2650" s="11">
        <v>0</v>
      </c>
      <c r="T2650" s="6">
        <f t="shared" si="64"/>
        <v>0</v>
      </c>
    </row>
    <row r="2651" spans="2:20" hidden="1" x14ac:dyDescent="0.2">
      <c r="B2651" t="s">
        <v>2364</v>
      </c>
      <c r="C2651" t="s">
        <v>9</v>
      </c>
      <c r="D2651" t="s">
        <v>1555</v>
      </c>
      <c r="E2651" t="s">
        <v>2365</v>
      </c>
      <c r="F2651" t="s">
        <v>5120</v>
      </c>
      <c r="G2651" s="11">
        <v>-78.31</v>
      </c>
      <c r="H2651" s="11">
        <v>0</v>
      </c>
      <c r="I2651" s="11">
        <v>0</v>
      </c>
      <c r="J2651" s="11">
        <v>0</v>
      </c>
      <c r="K2651" s="11">
        <v>0</v>
      </c>
      <c r="L2651" s="11">
        <v>-2677.56</v>
      </c>
      <c r="M2651" s="11">
        <v>-2677.56</v>
      </c>
      <c r="N2651" s="11">
        <v>-2677.56</v>
      </c>
      <c r="O2651" s="11">
        <v>-2677.56</v>
      </c>
      <c r="P2651" s="11">
        <v>-2677.56</v>
      </c>
      <c r="Q2651" s="11">
        <v>-2677.56</v>
      </c>
      <c r="R2651" s="11">
        <v>-2677.56</v>
      </c>
      <c r="S2651" s="11">
        <v>-2677.56</v>
      </c>
      <c r="T2651" s="6">
        <f t="shared" si="64"/>
        <v>-1676.7379166666667</v>
      </c>
    </row>
    <row r="2652" spans="2:20" hidden="1" x14ac:dyDescent="0.2">
      <c r="B2652" t="s">
        <v>2364</v>
      </c>
      <c r="C2652" t="s">
        <v>9</v>
      </c>
      <c r="D2652" t="s">
        <v>6</v>
      </c>
      <c r="E2652" t="s">
        <v>2365</v>
      </c>
      <c r="F2652" t="s">
        <v>5121</v>
      </c>
      <c r="G2652" s="11">
        <v>0</v>
      </c>
      <c r="H2652" s="11">
        <v>0</v>
      </c>
      <c r="I2652" s="11">
        <v>0</v>
      </c>
      <c r="J2652" s="11">
        <v>0</v>
      </c>
      <c r="K2652" s="11">
        <v>0</v>
      </c>
      <c r="L2652" s="11">
        <v>0</v>
      </c>
      <c r="M2652" s="11">
        <v>0</v>
      </c>
      <c r="N2652" s="11">
        <v>0</v>
      </c>
      <c r="O2652" s="11">
        <v>0</v>
      </c>
      <c r="P2652" s="11">
        <v>0</v>
      </c>
      <c r="Q2652" s="11">
        <v>0</v>
      </c>
      <c r="R2652" s="11">
        <v>0</v>
      </c>
      <c r="S2652" s="11">
        <v>0</v>
      </c>
      <c r="T2652" s="6">
        <f t="shared" si="64"/>
        <v>0</v>
      </c>
    </row>
    <row r="2653" spans="2:20" hidden="1" x14ac:dyDescent="0.2">
      <c r="B2653" t="s">
        <v>2366</v>
      </c>
      <c r="C2653" t="s">
        <v>2</v>
      </c>
      <c r="D2653" t="s">
        <v>3</v>
      </c>
      <c r="E2653" t="s">
        <v>2367</v>
      </c>
      <c r="F2653" t="s">
        <v>5122</v>
      </c>
      <c r="G2653" s="11">
        <v>62753754.75</v>
      </c>
      <c r="H2653" s="11">
        <v>6365105.4699999997</v>
      </c>
      <c r="I2653" s="11">
        <v>12578784.609999999</v>
      </c>
      <c r="J2653" s="11">
        <v>17070946.379999999</v>
      </c>
      <c r="K2653" s="11">
        <v>22993269.210000001</v>
      </c>
      <c r="L2653" s="11">
        <v>28726634.829999998</v>
      </c>
      <c r="M2653" s="11">
        <v>33473262.149999999</v>
      </c>
      <c r="N2653" s="11">
        <v>39308261.509999998</v>
      </c>
      <c r="O2653" s="11">
        <v>44998989.979999997</v>
      </c>
      <c r="P2653" s="11">
        <v>50199676.259999998</v>
      </c>
      <c r="Q2653" s="11">
        <v>55433578</v>
      </c>
      <c r="R2653" s="11">
        <v>60968986.670000002</v>
      </c>
      <c r="S2653" s="11">
        <v>66195073.039999999</v>
      </c>
      <c r="T2653" s="6">
        <f t="shared" si="64"/>
        <v>36382659.080416664</v>
      </c>
    </row>
    <row r="2654" spans="2:20" hidden="1" x14ac:dyDescent="0.2">
      <c r="B2654" t="s">
        <v>2366</v>
      </c>
      <c r="C2654" t="s">
        <v>2</v>
      </c>
      <c r="D2654" t="s">
        <v>4</v>
      </c>
      <c r="E2654" t="s">
        <v>2367</v>
      </c>
      <c r="F2654" t="s">
        <v>5123</v>
      </c>
      <c r="G2654" s="11">
        <v>1167743.1100000001</v>
      </c>
      <c r="H2654" s="11">
        <v>303.2</v>
      </c>
      <c r="I2654" s="11">
        <v>55091.9</v>
      </c>
      <c r="J2654" s="11">
        <v>125244.85</v>
      </c>
      <c r="K2654" s="11">
        <v>176631.08000000002</v>
      </c>
      <c r="L2654" s="11">
        <v>233093.11000000002</v>
      </c>
      <c r="M2654" s="11">
        <v>289928.56</v>
      </c>
      <c r="N2654" s="11">
        <v>344569.66000000003</v>
      </c>
      <c r="O2654" s="11">
        <v>400239.66000000003</v>
      </c>
      <c r="P2654" s="11">
        <v>462007.56</v>
      </c>
      <c r="Q2654" s="11">
        <v>522856.39</v>
      </c>
      <c r="R2654" s="11">
        <v>575636.19000000006</v>
      </c>
      <c r="S2654" s="11">
        <v>617148.32999999996</v>
      </c>
      <c r="T2654" s="6">
        <f t="shared" si="64"/>
        <v>339837.3233333333</v>
      </c>
    </row>
    <row r="2655" spans="2:20" hidden="1" x14ac:dyDescent="0.2">
      <c r="B2655" t="s">
        <v>2366</v>
      </c>
      <c r="C2655" t="s">
        <v>2</v>
      </c>
      <c r="D2655" t="s">
        <v>1555</v>
      </c>
      <c r="E2655" t="s">
        <v>2367</v>
      </c>
      <c r="F2655" t="s">
        <v>5124</v>
      </c>
      <c r="G2655" s="11">
        <v>-63921497.82</v>
      </c>
      <c r="H2655" s="11">
        <v>-6365408.6600000001</v>
      </c>
      <c r="I2655" s="11">
        <v>-12633876.5</v>
      </c>
      <c r="J2655" s="11">
        <v>-17196191.210000001</v>
      </c>
      <c r="K2655" s="11">
        <v>-23169900.260000002</v>
      </c>
      <c r="L2655" s="11">
        <v>-28959727.899999999</v>
      </c>
      <c r="M2655" s="11">
        <v>-33763190.670000002</v>
      </c>
      <c r="N2655" s="11">
        <v>-39652831.140000001</v>
      </c>
      <c r="O2655" s="11">
        <v>-45399229.609999999</v>
      </c>
      <c r="P2655" s="11">
        <v>-50661683.799999997</v>
      </c>
      <c r="Q2655" s="11">
        <v>-55956434.369999997</v>
      </c>
      <c r="R2655" s="11">
        <v>-61544622.850000001</v>
      </c>
      <c r="S2655" s="11">
        <v>-66812221.369999997</v>
      </c>
      <c r="T2655" s="6">
        <f t="shared" si="64"/>
        <v>-36722496.380416669</v>
      </c>
    </row>
    <row r="2656" spans="2:20" hidden="1" x14ac:dyDescent="0.2">
      <c r="B2656" t="s">
        <v>2366</v>
      </c>
      <c r="C2656" t="s">
        <v>1556</v>
      </c>
      <c r="D2656" t="s">
        <v>4</v>
      </c>
      <c r="E2656" t="s">
        <v>2367</v>
      </c>
      <c r="F2656" t="s">
        <v>5125</v>
      </c>
      <c r="G2656" s="11">
        <v>45210315.060000002</v>
      </c>
      <c r="H2656" s="11">
        <v>4604899.2</v>
      </c>
      <c r="I2656" s="11">
        <v>9100247.5099999998</v>
      </c>
      <c r="J2656" s="11">
        <v>12350146.859999999</v>
      </c>
      <c r="K2656" s="11">
        <v>16634710.529999999</v>
      </c>
      <c r="L2656" s="11">
        <v>20782571.219999999</v>
      </c>
      <c r="M2656" s="11">
        <v>24216566.219999999</v>
      </c>
      <c r="N2656" s="11">
        <v>28437954.859999999</v>
      </c>
      <c r="O2656" s="11">
        <v>32554969.280000001</v>
      </c>
      <c r="P2656" s="11">
        <v>36317457.780000001</v>
      </c>
      <c r="Q2656" s="11">
        <v>40103976.329999998</v>
      </c>
      <c r="R2656" s="11">
        <v>44108623.090000004</v>
      </c>
      <c r="S2656" s="11">
        <v>47889487.539999999</v>
      </c>
      <c r="T2656" s="6">
        <f t="shared" si="64"/>
        <v>26313502.015000001</v>
      </c>
    </row>
    <row r="2657" spans="2:20" hidden="1" x14ac:dyDescent="0.2">
      <c r="B2657" t="s">
        <v>2366</v>
      </c>
      <c r="C2657" t="s">
        <v>1557</v>
      </c>
      <c r="D2657" t="s">
        <v>4</v>
      </c>
      <c r="E2657" t="s">
        <v>2367</v>
      </c>
      <c r="F2657" t="s">
        <v>5126</v>
      </c>
      <c r="G2657" s="11">
        <v>918558.42</v>
      </c>
      <c r="H2657" s="11">
        <v>240.20000000000002</v>
      </c>
      <c r="I2657" s="11">
        <v>43644.36</v>
      </c>
      <c r="J2657" s="11">
        <v>99220.23</v>
      </c>
      <c r="K2657" s="11">
        <v>139928.92000000001</v>
      </c>
      <c r="L2657" s="11">
        <v>184658.7</v>
      </c>
      <c r="M2657" s="11">
        <v>229684.31</v>
      </c>
      <c r="N2657" s="11">
        <v>272971.53999999998</v>
      </c>
      <c r="O2657" s="11">
        <v>317073.87</v>
      </c>
      <c r="P2657" s="11">
        <v>366007.02</v>
      </c>
      <c r="Q2657" s="11">
        <v>414212.07</v>
      </c>
      <c r="R2657" s="11">
        <v>456024.76</v>
      </c>
      <c r="S2657" s="11">
        <v>488911.09</v>
      </c>
      <c r="T2657" s="6">
        <f t="shared" si="64"/>
        <v>268950.06124999997</v>
      </c>
    </row>
    <row r="2658" spans="2:20" hidden="1" x14ac:dyDescent="0.2">
      <c r="B2658" t="s">
        <v>2366</v>
      </c>
      <c r="C2658" t="s">
        <v>7</v>
      </c>
      <c r="D2658" t="s">
        <v>4</v>
      </c>
      <c r="E2658" t="s">
        <v>2367</v>
      </c>
      <c r="F2658" t="s">
        <v>5127</v>
      </c>
      <c r="G2658" s="11">
        <v>0</v>
      </c>
      <c r="H2658" s="11">
        <v>0</v>
      </c>
      <c r="I2658" s="11">
        <v>0</v>
      </c>
      <c r="J2658" s="11">
        <v>0</v>
      </c>
      <c r="K2658" s="11">
        <v>0</v>
      </c>
      <c r="L2658" s="11">
        <v>0</v>
      </c>
      <c r="M2658" s="11">
        <v>0</v>
      </c>
      <c r="N2658" s="11">
        <v>0</v>
      </c>
      <c r="O2658" s="11">
        <v>0</v>
      </c>
      <c r="P2658" s="11">
        <v>0</v>
      </c>
      <c r="Q2658" s="11">
        <v>0</v>
      </c>
      <c r="R2658" s="11">
        <v>0</v>
      </c>
      <c r="S2658" s="11">
        <v>0</v>
      </c>
      <c r="T2658" s="6">
        <f t="shared" si="64"/>
        <v>0</v>
      </c>
    </row>
    <row r="2659" spans="2:20" hidden="1" x14ac:dyDescent="0.2">
      <c r="B2659" t="s">
        <v>2366</v>
      </c>
      <c r="C2659" t="s">
        <v>1558</v>
      </c>
      <c r="D2659" t="s">
        <v>4</v>
      </c>
      <c r="E2659" t="s">
        <v>2367</v>
      </c>
      <c r="F2659" t="s">
        <v>5128</v>
      </c>
      <c r="G2659" s="11">
        <v>12481094.27</v>
      </c>
      <c r="H2659" s="11">
        <v>1234894.1100000001</v>
      </c>
      <c r="I2659" s="11">
        <v>2440410</v>
      </c>
      <c r="J2659" s="11">
        <v>3311934.3</v>
      </c>
      <c r="K2659" s="11">
        <v>4460924.1500000004</v>
      </c>
      <c r="L2659" s="11">
        <v>5573254.4100000001</v>
      </c>
      <c r="M2659" s="11">
        <v>6494147.5800000001</v>
      </c>
      <c r="N2659" s="11">
        <v>7626195.8100000005</v>
      </c>
      <c r="O2659" s="11">
        <v>8730254.0399999991</v>
      </c>
      <c r="P2659" s="11">
        <v>9739239.1899999995</v>
      </c>
      <c r="Q2659" s="11">
        <v>10754668.470000001</v>
      </c>
      <c r="R2659" s="11">
        <v>11828593.109999999</v>
      </c>
      <c r="S2659" s="11">
        <v>12842506.130000001</v>
      </c>
      <c r="T2659" s="6">
        <f t="shared" si="64"/>
        <v>7071359.6141666658</v>
      </c>
    </row>
    <row r="2660" spans="2:20" hidden="1" x14ac:dyDescent="0.2">
      <c r="B2660" t="s">
        <v>2366</v>
      </c>
      <c r="C2660" t="s">
        <v>1558</v>
      </c>
      <c r="D2660" t="s">
        <v>10</v>
      </c>
      <c r="E2660" t="s">
        <v>2367</v>
      </c>
      <c r="F2660" t="s">
        <v>5129</v>
      </c>
      <c r="G2660" s="11">
        <v>5062345.38</v>
      </c>
      <c r="H2660" s="11">
        <v>525312.15</v>
      </c>
      <c r="I2660" s="11">
        <v>1038127.09</v>
      </c>
      <c r="J2660" s="11">
        <v>1408865.2</v>
      </c>
      <c r="K2660" s="11">
        <v>1897634.5</v>
      </c>
      <c r="L2660" s="11">
        <v>2370809.16</v>
      </c>
      <c r="M2660" s="11">
        <v>2762548.31</v>
      </c>
      <c r="N2660" s="11">
        <v>3244110.81</v>
      </c>
      <c r="O2660" s="11">
        <v>3713766.63</v>
      </c>
      <c r="P2660" s="11">
        <v>4142979.27</v>
      </c>
      <c r="Q2660" s="11">
        <v>4574933.18</v>
      </c>
      <c r="R2660" s="11">
        <v>5031770.46</v>
      </c>
      <c r="S2660" s="11">
        <v>5463079.3700000001</v>
      </c>
      <c r="T2660" s="6">
        <f t="shared" si="64"/>
        <v>2997797.427916667</v>
      </c>
    </row>
    <row r="2661" spans="2:20" hidden="1" x14ac:dyDescent="0.2">
      <c r="B2661" t="s">
        <v>2366</v>
      </c>
      <c r="C2661" t="s">
        <v>1559</v>
      </c>
      <c r="D2661" t="s">
        <v>4</v>
      </c>
      <c r="E2661" t="s">
        <v>2367</v>
      </c>
      <c r="F2661" t="s">
        <v>5130</v>
      </c>
      <c r="G2661" s="11">
        <v>249184.69</v>
      </c>
      <c r="H2661" s="11">
        <v>63</v>
      </c>
      <c r="I2661" s="11">
        <v>11447.54</v>
      </c>
      <c r="J2661" s="11">
        <v>26024.62</v>
      </c>
      <c r="K2661" s="11">
        <v>36702.160000000003</v>
      </c>
      <c r="L2661" s="11">
        <v>48434.41</v>
      </c>
      <c r="M2661" s="11">
        <v>60244.25</v>
      </c>
      <c r="N2661" s="11">
        <v>71598.12</v>
      </c>
      <c r="O2661" s="11">
        <v>83165.790000000008</v>
      </c>
      <c r="P2661" s="11">
        <v>96000.540000000008</v>
      </c>
      <c r="Q2661" s="11">
        <v>108644.32</v>
      </c>
      <c r="R2661" s="11">
        <v>119611.43000000001</v>
      </c>
      <c r="S2661" s="11">
        <v>128237.24</v>
      </c>
      <c r="T2661" s="6">
        <f t="shared" si="64"/>
        <v>70887.262083333335</v>
      </c>
    </row>
    <row r="2662" spans="2:20" hidden="1" x14ac:dyDescent="0.2">
      <c r="B2662" t="s">
        <v>2366</v>
      </c>
      <c r="C2662" t="s">
        <v>1560</v>
      </c>
      <c r="D2662" t="s">
        <v>4</v>
      </c>
      <c r="E2662" t="s">
        <v>2367</v>
      </c>
      <c r="F2662" t="s">
        <v>5131</v>
      </c>
      <c r="G2662" s="11">
        <v>0</v>
      </c>
      <c r="H2662" s="11">
        <v>0</v>
      </c>
      <c r="I2662" s="11">
        <v>0</v>
      </c>
      <c r="J2662" s="11">
        <v>0</v>
      </c>
      <c r="K2662" s="11">
        <v>2328.89</v>
      </c>
      <c r="L2662" s="11">
        <v>0</v>
      </c>
      <c r="M2662" s="11">
        <v>0</v>
      </c>
      <c r="N2662" s="11">
        <v>0</v>
      </c>
      <c r="O2662" s="11">
        <v>0</v>
      </c>
      <c r="P2662" s="11">
        <v>0</v>
      </c>
      <c r="Q2662" s="11">
        <v>0</v>
      </c>
      <c r="R2662" s="11">
        <v>0</v>
      </c>
      <c r="S2662" s="11">
        <v>0</v>
      </c>
      <c r="T2662" s="6">
        <f t="shared" si="64"/>
        <v>194.07416666666666</v>
      </c>
    </row>
    <row r="2663" spans="2:20" hidden="1" x14ac:dyDescent="0.2">
      <c r="B2663" t="s">
        <v>2366</v>
      </c>
      <c r="C2663" t="s">
        <v>1560</v>
      </c>
      <c r="D2663" t="s">
        <v>10</v>
      </c>
      <c r="E2663" t="s">
        <v>2367</v>
      </c>
      <c r="F2663" t="s">
        <v>5132</v>
      </c>
      <c r="G2663" s="11">
        <v>0</v>
      </c>
      <c r="H2663" s="11">
        <v>0</v>
      </c>
      <c r="I2663" s="11">
        <v>0</v>
      </c>
      <c r="J2663" s="11">
        <v>0</v>
      </c>
      <c r="K2663" s="11">
        <v>982.95</v>
      </c>
      <c r="L2663" s="11">
        <v>0</v>
      </c>
      <c r="M2663" s="11">
        <v>0</v>
      </c>
      <c r="N2663" s="11">
        <v>0</v>
      </c>
      <c r="O2663" s="11">
        <v>0</v>
      </c>
      <c r="P2663" s="11">
        <v>0</v>
      </c>
      <c r="Q2663" s="11">
        <v>0</v>
      </c>
      <c r="R2663" s="11">
        <v>0</v>
      </c>
      <c r="S2663" s="11">
        <v>0</v>
      </c>
      <c r="T2663" s="6">
        <f t="shared" si="64"/>
        <v>81.912500000000009</v>
      </c>
    </row>
    <row r="2664" spans="2:20" hidden="1" x14ac:dyDescent="0.2">
      <c r="B2664" t="s">
        <v>2366</v>
      </c>
      <c r="C2664" t="s">
        <v>9</v>
      </c>
      <c r="D2664" t="s">
        <v>3</v>
      </c>
      <c r="E2664" t="s">
        <v>2367</v>
      </c>
      <c r="F2664" t="s">
        <v>5133</v>
      </c>
      <c r="G2664" s="11">
        <v>0</v>
      </c>
      <c r="H2664" s="11">
        <v>0</v>
      </c>
      <c r="I2664" s="11">
        <v>0</v>
      </c>
      <c r="J2664" s="11">
        <v>0</v>
      </c>
      <c r="K2664" s="11">
        <v>3311.84</v>
      </c>
      <c r="L2664" s="11">
        <v>0</v>
      </c>
      <c r="M2664" s="11">
        <v>0</v>
      </c>
      <c r="N2664" s="11">
        <v>0</v>
      </c>
      <c r="O2664" s="11">
        <v>0</v>
      </c>
      <c r="P2664" s="11">
        <v>0</v>
      </c>
      <c r="Q2664" s="11">
        <v>0</v>
      </c>
      <c r="R2664" s="11">
        <v>0</v>
      </c>
      <c r="S2664" s="11">
        <v>0</v>
      </c>
      <c r="T2664" s="6">
        <f t="shared" si="64"/>
        <v>275.98666666666668</v>
      </c>
    </row>
    <row r="2665" spans="2:20" hidden="1" x14ac:dyDescent="0.2">
      <c r="B2665" t="s">
        <v>2366</v>
      </c>
      <c r="C2665" t="s">
        <v>9</v>
      </c>
      <c r="D2665" t="s">
        <v>4</v>
      </c>
      <c r="E2665" t="s">
        <v>2367</v>
      </c>
      <c r="F2665" t="s">
        <v>5134</v>
      </c>
      <c r="G2665" s="11">
        <v>0</v>
      </c>
      <c r="H2665" s="11">
        <v>0</v>
      </c>
      <c r="I2665" s="11">
        <v>0</v>
      </c>
      <c r="J2665" s="11">
        <v>0</v>
      </c>
      <c r="K2665" s="11">
        <v>0</v>
      </c>
      <c r="L2665" s="11">
        <v>0</v>
      </c>
      <c r="M2665" s="11">
        <v>0</v>
      </c>
      <c r="N2665" s="11">
        <v>0</v>
      </c>
      <c r="O2665" s="11">
        <v>0</v>
      </c>
      <c r="P2665" s="11">
        <v>0</v>
      </c>
      <c r="Q2665" s="11">
        <v>0</v>
      </c>
      <c r="R2665" s="11">
        <v>0</v>
      </c>
      <c r="S2665" s="11">
        <v>0</v>
      </c>
      <c r="T2665" s="6">
        <f t="shared" si="64"/>
        <v>0</v>
      </c>
    </row>
    <row r="2666" spans="2:20" hidden="1" x14ac:dyDescent="0.2">
      <c r="B2666" t="s">
        <v>2366</v>
      </c>
      <c r="C2666" t="s">
        <v>9</v>
      </c>
      <c r="D2666" t="s">
        <v>1555</v>
      </c>
      <c r="E2666" t="s">
        <v>2367</v>
      </c>
      <c r="F2666" t="s">
        <v>5135</v>
      </c>
      <c r="G2666" s="11">
        <v>0</v>
      </c>
      <c r="H2666" s="11">
        <v>0</v>
      </c>
      <c r="I2666" s="11">
        <v>0</v>
      </c>
      <c r="J2666" s="11">
        <v>0</v>
      </c>
      <c r="K2666" s="11">
        <v>-3311.84</v>
      </c>
      <c r="L2666" s="11">
        <v>0</v>
      </c>
      <c r="M2666" s="11">
        <v>0</v>
      </c>
      <c r="N2666" s="11">
        <v>0</v>
      </c>
      <c r="O2666" s="11">
        <v>0</v>
      </c>
      <c r="P2666" s="11">
        <v>0</v>
      </c>
      <c r="Q2666" s="11">
        <v>0</v>
      </c>
      <c r="R2666" s="11">
        <v>0</v>
      </c>
      <c r="S2666" s="11">
        <v>0</v>
      </c>
      <c r="T2666" s="6">
        <f t="shared" si="64"/>
        <v>-275.98666666666668</v>
      </c>
    </row>
    <row r="2667" spans="2:20" hidden="1" x14ac:dyDescent="0.2">
      <c r="B2667" t="s">
        <v>2366</v>
      </c>
      <c r="C2667" t="s">
        <v>9</v>
      </c>
      <c r="D2667" t="s">
        <v>6</v>
      </c>
      <c r="E2667" t="s">
        <v>2367</v>
      </c>
      <c r="F2667" t="s">
        <v>5136</v>
      </c>
      <c r="G2667" s="11">
        <v>0</v>
      </c>
      <c r="H2667" s="11">
        <v>0</v>
      </c>
      <c r="I2667" s="11">
        <v>0</v>
      </c>
      <c r="J2667" s="11">
        <v>0</v>
      </c>
      <c r="K2667" s="11">
        <v>0</v>
      </c>
      <c r="L2667" s="11">
        <v>0</v>
      </c>
      <c r="M2667" s="11">
        <v>0</v>
      </c>
      <c r="N2667" s="11">
        <v>0</v>
      </c>
      <c r="O2667" s="11">
        <v>0</v>
      </c>
      <c r="P2667" s="11">
        <v>0</v>
      </c>
      <c r="Q2667" s="11">
        <v>0</v>
      </c>
      <c r="R2667" s="11">
        <v>0</v>
      </c>
      <c r="S2667" s="11">
        <v>0</v>
      </c>
      <c r="T2667" s="6">
        <f t="shared" si="64"/>
        <v>0</v>
      </c>
    </row>
    <row r="2668" spans="2:20" hidden="1" x14ac:dyDescent="0.2">
      <c r="B2668" t="s">
        <v>2368</v>
      </c>
      <c r="C2668" t="s">
        <v>1556</v>
      </c>
      <c r="D2668" t="s">
        <v>4</v>
      </c>
      <c r="E2668" t="s">
        <v>2369</v>
      </c>
      <c r="F2668" t="s">
        <v>5137</v>
      </c>
      <c r="G2668" s="11">
        <v>0</v>
      </c>
      <c r="H2668" s="11">
        <v>0</v>
      </c>
      <c r="I2668" s="11">
        <v>0</v>
      </c>
      <c r="J2668" s="11">
        <v>0</v>
      </c>
      <c r="K2668" s="11">
        <v>0</v>
      </c>
      <c r="L2668" s="11">
        <v>0</v>
      </c>
      <c r="M2668" s="11">
        <v>0</v>
      </c>
      <c r="N2668" s="11">
        <v>0</v>
      </c>
      <c r="O2668" s="11">
        <v>0</v>
      </c>
      <c r="P2668" s="11">
        <v>0</v>
      </c>
      <c r="Q2668" s="11">
        <v>0</v>
      </c>
      <c r="R2668" s="11">
        <v>0</v>
      </c>
      <c r="S2668" s="11">
        <v>0</v>
      </c>
      <c r="T2668" s="6">
        <f t="shared" si="64"/>
        <v>0</v>
      </c>
    </row>
    <row r="2669" spans="2:20" hidden="1" x14ac:dyDescent="0.2">
      <c r="B2669" t="s">
        <v>2368</v>
      </c>
      <c r="C2669" t="s">
        <v>1558</v>
      </c>
      <c r="D2669" t="s">
        <v>4</v>
      </c>
      <c r="E2669" t="s">
        <v>2369</v>
      </c>
      <c r="F2669" t="s">
        <v>5138</v>
      </c>
      <c r="G2669" s="11">
        <v>0</v>
      </c>
      <c r="H2669" s="11">
        <v>0</v>
      </c>
      <c r="I2669" s="11">
        <v>0</v>
      </c>
      <c r="J2669" s="11">
        <v>0</v>
      </c>
      <c r="K2669" s="11">
        <v>0</v>
      </c>
      <c r="L2669" s="11">
        <v>0</v>
      </c>
      <c r="M2669" s="11">
        <v>0</v>
      </c>
      <c r="N2669" s="11">
        <v>0</v>
      </c>
      <c r="O2669" s="11">
        <v>0</v>
      </c>
      <c r="P2669" s="11">
        <v>0</v>
      </c>
      <c r="Q2669" s="11">
        <v>0</v>
      </c>
      <c r="R2669" s="11">
        <v>0</v>
      </c>
      <c r="S2669" s="11">
        <v>0</v>
      </c>
      <c r="T2669" s="6">
        <f t="shared" si="64"/>
        <v>0</v>
      </c>
    </row>
    <row r="2670" spans="2:20" hidden="1" x14ac:dyDescent="0.2">
      <c r="B2670" t="s">
        <v>2368</v>
      </c>
      <c r="C2670" t="s">
        <v>1558</v>
      </c>
      <c r="D2670" t="s">
        <v>10</v>
      </c>
      <c r="E2670" t="s">
        <v>2369</v>
      </c>
      <c r="F2670" t="s">
        <v>5139</v>
      </c>
      <c r="G2670" s="11">
        <v>0</v>
      </c>
      <c r="H2670" s="11">
        <v>0</v>
      </c>
      <c r="I2670" s="11">
        <v>0</v>
      </c>
      <c r="J2670" s="11">
        <v>0</v>
      </c>
      <c r="K2670" s="11">
        <v>0</v>
      </c>
      <c r="L2670" s="11">
        <v>0</v>
      </c>
      <c r="M2670" s="11">
        <v>0</v>
      </c>
      <c r="N2670" s="11">
        <v>0</v>
      </c>
      <c r="O2670" s="11">
        <v>0</v>
      </c>
      <c r="P2670" s="11">
        <v>0</v>
      </c>
      <c r="Q2670" s="11">
        <v>0</v>
      </c>
      <c r="R2670" s="11">
        <v>0</v>
      </c>
      <c r="S2670" s="11">
        <v>0</v>
      </c>
      <c r="T2670" s="6">
        <f t="shared" si="64"/>
        <v>0</v>
      </c>
    </row>
    <row r="2671" spans="2:20" hidden="1" x14ac:dyDescent="0.2">
      <c r="B2671" t="s">
        <v>2370</v>
      </c>
      <c r="C2671" t="s">
        <v>1556</v>
      </c>
      <c r="D2671" t="s">
        <v>4</v>
      </c>
      <c r="E2671" t="s">
        <v>2371</v>
      </c>
      <c r="F2671" t="s">
        <v>5140</v>
      </c>
      <c r="G2671" s="11">
        <v>0</v>
      </c>
      <c r="H2671" s="11">
        <v>0</v>
      </c>
      <c r="I2671" s="11">
        <v>0</v>
      </c>
      <c r="J2671" s="11">
        <v>0</v>
      </c>
      <c r="K2671" s="11">
        <v>0</v>
      </c>
      <c r="L2671" s="11">
        <v>0</v>
      </c>
      <c r="M2671" s="11">
        <v>0</v>
      </c>
      <c r="N2671" s="11">
        <v>0</v>
      </c>
      <c r="O2671" s="11">
        <v>0</v>
      </c>
      <c r="P2671" s="11">
        <v>0</v>
      </c>
      <c r="Q2671" s="11">
        <v>0</v>
      </c>
      <c r="R2671" s="11">
        <v>0</v>
      </c>
      <c r="S2671" s="11">
        <v>0</v>
      </c>
      <c r="T2671" s="6">
        <f t="shared" si="64"/>
        <v>0</v>
      </c>
    </row>
    <row r="2672" spans="2:20" hidden="1" x14ac:dyDescent="0.2">
      <c r="B2672" t="s">
        <v>2370</v>
      </c>
      <c r="C2672" t="s">
        <v>1558</v>
      </c>
      <c r="D2672" t="s">
        <v>4</v>
      </c>
      <c r="E2672" t="s">
        <v>2371</v>
      </c>
      <c r="F2672" t="s">
        <v>5141</v>
      </c>
      <c r="G2672" s="11">
        <v>0</v>
      </c>
      <c r="H2672" s="11">
        <v>0</v>
      </c>
      <c r="I2672" s="11">
        <v>0</v>
      </c>
      <c r="J2672" s="11">
        <v>0</v>
      </c>
      <c r="K2672" s="11">
        <v>0</v>
      </c>
      <c r="L2672" s="11">
        <v>0</v>
      </c>
      <c r="M2672" s="11">
        <v>0</v>
      </c>
      <c r="N2672" s="11">
        <v>0</v>
      </c>
      <c r="O2672" s="11">
        <v>0</v>
      </c>
      <c r="P2672" s="11">
        <v>0</v>
      </c>
      <c r="Q2672" s="11">
        <v>0</v>
      </c>
      <c r="R2672" s="11">
        <v>0</v>
      </c>
      <c r="S2672" s="11">
        <v>0</v>
      </c>
      <c r="T2672" s="6">
        <f t="shared" si="64"/>
        <v>0</v>
      </c>
    </row>
    <row r="2673" spans="2:20" hidden="1" x14ac:dyDescent="0.2">
      <c r="B2673" t="s">
        <v>2370</v>
      </c>
      <c r="C2673" t="s">
        <v>1558</v>
      </c>
      <c r="D2673" t="s">
        <v>10</v>
      </c>
      <c r="E2673" t="s">
        <v>2371</v>
      </c>
      <c r="F2673" t="s">
        <v>5142</v>
      </c>
      <c r="G2673" s="11">
        <v>0</v>
      </c>
      <c r="H2673" s="11">
        <v>0</v>
      </c>
      <c r="I2673" s="11">
        <v>0</v>
      </c>
      <c r="J2673" s="11">
        <v>0</v>
      </c>
      <c r="K2673" s="11">
        <v>0</v>
      </c>
      <c r="L2673" s="11">
        <v>0</v>
      </c>
      <c r="M2673" s="11">
        <v>0</v>
      </c>
      <c r="N2673" s="11">
        <v>0</v>
      </c>
      <c r="O2673" s="11">
        <v>0</v>
      </c>
      <c r="P2673" s="11">
        <v>0</v>
      </c>
      <c r="Q2673" s="11">
        <v>0</v>
      </c>
      <c r="R2673" s="11">
        <v>0</v>
      </c>
      <c r="S2673" s="11">
        <v>0</v>
      </c>
      <c r="T2673" s="6">
        <f t="shared" si="64"/>
        <v>0</v>
      </c>
    </row>
    <row r="2674" spans="2:20" hidden="1" x14ac:dyDescent="0.2">
      <c r="B2674" t="s">
        <v>2372</v>
      </c>
      <c r="C2674" t="s">
        <v>1556</v>
      </c>
      <c r="D2674" t="s">
        <v>4</v>
      </c>
      <c r="E2674" t="s">
        <v>2361</v>
      </c>
      <c r="F2674" t="s">
        <v>5143</v>
      </c>
      <c r="G2674" s="11">
        <v>0</v>
      </c>
      <c r="H2674" s="11">
        <v>0</v>
      </c>
      <c r="I2674" s="11">
        <v>0</v>
      </c>
      <c r="J2674" s="11">
        <v>0</v>
      </c>
      <c r="K2674" s="11">
        <v>0</v>
      </c>
      <c r="L2674" s="11">
        <v>0</v>
      </c>
      <c r="M2674" s="11">
        <v>0</v>
      </c>
      <c r="N2674" s="11">
        <v>0</v>
      </c>
      <c r="O2674" s="11">
        <v>0</v>
      </c>
      <c r="P2674" s="11">
        <v>0</v>
      </c>
      <c r="Q2674" s="11">
        <v>0</v>
      </c>
      <c r="R2674" s="11">
        <v>0</v>
      </c>
      <c r="S2674" s="11">
        <v>0</v>
      </c>
      <c r="T2674" s="6">
        <f t="shared" si="64"/>
        <v>0</v>
      </c>
    </row>
    <row r="2675" spans="2:20" hidden="1" x14ac:dyDescent="0.2">
      <c r="B2675" t="s">
        <v>2372</v>
      </c>
      <c r="C2675" t="s">
        <v>1557</v>
      </c>
      <c r="D2675" t="s">
        <v>4</v>
      </c>
      <c r="E2675" t="s">
        <v>2361</v>
      </c>
      <c r="F2675" t="s">
        <v>5144</v>
      </c>
      <c r="G2675" s="11">
        <v>0</v>
      </c>
      <c r="H2675" s="11">
        <v>0</v>
      </c>
      <c r="I2675" s="11">
        <v>0</v>
      </c>
      <c r="J2675" s="11">
        <v>0</v>
      </c>
      <c r="K2675" s="11">
        <v>0</v>
      </c>
      <c r="L2675" s="11">
        <v>0</v>
      </c>
      <c r="M2675" s="11">
        <v>0</v>
      </c>
      <c r="N2675" s="11">
        <v>0</v>
      </c>
      <c r="O2675" s="11">
        <v>0</v>
      </c>
      <c r="P2675" s="11">
        <v>0</v>
      </c>
      <c r="Q2675" s="11">
        <v>0</v>
      </c>
      <c r="R2675" s="11">
        <v>0</v>
      </c>
      <c r="S2675" s="11">
        <v>0</v>
      </c>
      <c r="T2675" s="6">
        <f t="shared" si="64"/>
        <v>0</v>
      </c>
    </row>
    <row r="2676" spans="2:20" hidden="1" x14ac:dyDescent="0.2">
      <c r="B2676" t="s">
        <v>2372</v>
      </c>
      <c r="C2676" t="s">
        <v>7</v>
      </c>
      <c r="D2676" t="s">
        <v>4</v>
      </c>
      <c r="E2676" t="s">
        <v>2361</v>
      </c>
      <c r="F2676" t="s">
        <v>5145</v>
      </c>
      <c r="G2676" s="11">
        <v>0</v>
      </c>
      <c r="H2676" s="11">
        <v>0</v>
      </c>
      <c r="I2676" s="11">
        <v>0</v>
      </c>
      <c r="J2676" s="11">
        <v>0</v>
      </c>
      <c r="K2676" s="11">
        <v>0</v>
      </c>
      <c r="L2676" s="11">
        <v>0</v>
      </c>
      <c r="M2676" s="11">
        <v>0</v>
      </c>
      <c r="N2676" s="11">
        <v>0</v>
      </c>
      <c r="O2676" s="11">
        <v>0</v>
      </c>
      <c r="P2676" s="11">
        <v>0</v>
      </c>
      <c r="Q2676" s="11">
        <v>0</v>
      </c>
      <c r="R2676" s="11">
        <v>0</v>
      </c>
      <c r="S2676" s="11">
        <v>0</v>
      </c>
      <c r="T2676" s="6">
        <f t="shared" ref="T2676:T2739" si="65">(G2676+S2676+SUM(H2676:R2676)*2)/24</f>
        <v>0</v>
      </c>
    </row>
    <row r="2677" spans="2:20" hidden="1" x14ac:dyDescent="0.2">
      <c r="B2677" t="s">
        <v>2372</v>
      </c>
      <c r="C2677" t="s">
        <v>1558</v>
      </c>
      <c r="D2677" t="s">
        <v>4</v>
      </c>
      <c r="E2677" t="s">
        <v>2361</v>
      </c>
      <c r="F2677" t="s">
        <v>5146</v>
      </c>
      <c r="G2677" s="11">
        <v>0</v>
      </c>
      <c r="H2677" s="11">
        <v>0</v>
      </c>
      <c r="I2677" s="11">
        <v>0</v>
      </c>
      <c r="J2677" s="11">
        <v>0</v>
      </c>
      <c r="K2677" s="11">
        <v>0</v>
      </c>
      <c r="L2677" s="11">
        <v>0</v>
      </c>
      <c r="M2677" s="11">
        <v>0</v>
      </c>
      <c r="N2677" s="11">
        <v>0</v>
      </c>
      <c r="O2677" s="11">
        <v>0</v>
      </c>
      <c r="P2677" s="11">
        <v>0</v>
      </c>
      <c r="Q2677" s="11">
        <v>0</v>
      </c>
      <c r="R2677" s="11">
        <v>0</v>
      </c>
      <c r="S2677" s="11">
        <v>0</v>
      </c>
      <c r="T2677" s="6">
        <f t="shared" si="65"/>
        <v>0</v>
      </c>
    </row>
    <row r="2678" spans="2:20" hidden="1" x14ac:dyDescent="0.2">
      <c r="B2678" t="s">
        <v>2372</v>
      </c>
      <c r="C2678" t="s">
        <v>1558</v>
      </c>
      <c r="D2678" t="s">
        <v>10</v>
      </c>
      <c r="E2678" t="s">
        <v>2361</v>
      </c>
      <c r="F2678" t="s">
        <v>5147</v>
      </c>
      <c r="G2678" s="11">
        <v>0</v>
      </c>
      <c r="H2678" s="11">
        <v>0</v>
      </c>
      <c r="I2678" s="11">
        <v>0</v>
      </c>
      <c r="J2678" s="11">
        <v>0</v>
      </c>
      <c r="K2678" s="11">
        <v>0</v>
      </c>
      <c r="L2678" s="11">
        <v>0</v>
      </c>
      <c r="M2678" s="11">
        <v>0</v>
      </c>
      <c r="N2678" s="11">
        <v>0</v>
      </c>
      <c r="O2678" s="11">
        <v>0</v>
      </c>
      <c r="P2678" s="11">
        <v>0</v>
      </c>
      <c r="Q2678" s="11">
        <v>0</v>
      </c>
      <c r="R2678" s="11">
        <v>0</v>
      </c>
      <c r="S2678" s="11">
        <v>0</v>
      </c>
      <c r="T2678" s="6">
        <f t="shared" si="65"/>
        <v>0</v>
      </c>
    </row>
    <row r="2679" spans="2:20" hidden="1" x14ac:dyDescent="0.2">
      <c r="B2679" t="s">
        <v>2372</v>
      </c>
      <c r="C2679" t="s">
        <v>1559</v>
      </c>
      <c r="D2679" t="s">
        <v>4</v>
      </c>
      <c r="E2679" t="s">
        <v>2361</v>
      </c>
      <c r="F2679" t="s">
        <v>5148</v>
      </c>
      <c r="G2679" s="11">
        <v>0</v>
      </c>
      <c r="H2679" s="11">
        <v>0</v>
      </c>
      <c r="I2679" s="11">
        <v>0</v>
      </c>
      <c r="J2679" s="11">
        <v>0</v>
      </c>
      <c r="K2679" s="11">
        <v>0</v>
      </c>
      <c r="L2679" s="11">
        <v>0</v>
      </c>
      <c r="M2679" s="11">
        <v>0</v>
      </c>
      <c r="N2679" s="11">
        <v>0</v>
      </c>
      <c r="O2679" s="11">
        <v>0</v>
      </c>
      <c r="P2679" s="11">
        <v>0</v>
      </c>
      <c r="Q2679" s="11">
        <v>0</v>
      </c>
      <c r="R2679" s="11">
        <v>0</v>
      </c>
      <c r="S2679" s="11">
        <v>0</v>
      </c>
      <c r="T2679" s="6">
        <f t="shared" si="65"/>
        <v>0</v>
      </c>
    </row>
    <row r="2680" spans="2:20" hidden="1" x14ac:dyDescent="0.2">
      <c r="B2680" t="s">
        <v>2372</v>
      </c>
      <c r="C2680" t="s">
        <v>9</v>
      </c>
      <c r="D2680" t="s">
        <v>4</v>
      </c>
      <c r="E2680" t="s">
        <v>2361</v>
      </c>
      <c r="F2680" t="s">
        <v>5149</v>
      </c>
      <c r="G2680" s="11">
        <v>0</v>
      </c>
      <c r="H2680" s="11">
        <v>0</v>
      </c>
      <c r="I2680" s="11">
        <v>0</v>
      </c>
      <c r="J2680" s="11">
        <v>0</v>
      </c>
      <c r="K2680" s="11">
        <v>0</v>
      </c>
      <c r="L2680" s="11">
        <v>0</v>
      </c>
      <c r="M2680" s="11">
        <v>0</v>
      </c>
      <c r="N2680" s="11">
        <v>0</v>
      </c>
      <c r="O2680" s="11">
        <v>0</v>
      </c>
      <c r="P2680" s="11">
        <v>0</v>
      </c>
      <c r="Q2680" s="11">
        <v>0</v>
      </c>
      <c r="R2680" s="11">
        <v>0</v>
      </c>
      <c r="S2680" s="11">
        <v>0</v>
      </c>
      <c r="T2680" s="6">
        <f t="shared" si="65"/>
        <v>0</v>
      </c>
    </row>
    <row r="2681" spans="2:20" hidden="1" x14ac:dyDescent="0.2">
      <c r="B2681" t="s">
        <v>2372</v>
      </c>
      <c r="C2681" t="s">
        <v>9</v>
      </c>
      <c r="D2681" t="s">
        <v>10</v>
      </c>
      <c r="E2681" t="s">
        <v>2361</v>
      </c>
      <c r="F2681" t="s">
        <v>5150</v>
      </c>
      <c r="G2681" s="11">
        <v>0</v>
      </c>
      <c r="H2681" s="11">
        <v>0</v>
      </c>
      <c r="I2681" s="11">
        <v>0</v>
      </c>
      <c r="J2681" s="11">
        <v>0</v>
      </c>
      <c r="K2681" s="11">
        <v>0</v>
      </c>
      <c r="L2681" s="11">
        <v>0</v>
      </c>
      <c r="M2681" s="11">
        <v>0</v>
      </c>
      <c r="N2681" s="11">
        <v>0</v>
      </c>
      <c r="O2681" s="11">
        <v>0</v>
      </c>
      <c r="P2681" s="11">
        <v>0</v>
      </c>
      <c r="Q2681" s="11">
        <v>0</v>
      </c>
      <c r="R2681" s="11">
        <v>0</v>
      </c>
      <c r="S2681" s="11">
        <v>0</v>
      </c>
      <c r="T2681" s="6">
        <f t="shared" si="65"/>
        <v>0</v>
      </c>
    </row>
    <row r="2682" spans="2:20" hidden="1" x14ac:dyDescent="0.2">
      <c r="B2682" t="s">
        <v>2373</v>
      </c>
      <c r="C2682" t="s">
        <v>1556</v>
      </c>
      <c r="D2682" t="s">
        <v>4</v>
      </c>
      <c r="E2682" t="s">
        <v>2374</v>
      </c>
      <c r="F2682" t="s">
        <v>5151</v>
      </c>
      <c r="G2682" s="11">
        <v>0</v>
      </c>
      <c r="H2682" s="11">
        <v>0</v>
      </c>
      <c r="I2682" s="11">
        <v>0</v>
      </c>
      <c r="J2682" s="11">
        <v>0</v>
      </c>
      <c r="K2682" s="11">
        <v>0</v>
      </c>
      <c r="L2682" s="11">
        <v>0</v>
      </c>
      <c r="M2682" s="11">
        <v>0</v>
      </c>
      <c r="N2682" s="11">
        <v>0</v>
      </c>
      <c r="O2682" s="11">
        <v>0</v>
      </c>
      <c r="P2682" s="11">
        <v>0</v>
      </c>
      <c r="Q2682" s="11">
        <v>0</v>
      </c>
      <c r="R2682" s="11">
        <v>0</v>
      </c>
      <c r="S2682" s="11">
        <v>0</v>
      </c>
      <c r="T2682" s="6">
        <f t="shared" si="65"/>
        <v>0</v>
      </c>
    </row>
    <row r="2683" spans="2:20" hidden="1" x14ac:dyDescent="0.2">
      <c r="B2683" t="s">
        <v>2373</v>
      </c>
      <c r="C2683" t="s">
        <v>1558</v>
      </c>
      <c r="D2683" t="s">
        <v>4</v>
      </c>
      <c r="E2683" t="s">
        <v>2374</v>
      </c>
      <c r="F2683" t="s">
        <v>5152</v>
      </c>
      <c r="G2683" s="11">
        <v>0</v>
      </c>
      <c r="H2683" s="11">
        <v>0</v>
      </c>
      <c r="I2683" s="11">
        <v>0</v>
      </c>
      <c r="J2683" s="11">
        <v>0</v>
      </c>
      <c r="K2683" s="11">
        <v>0</v>
      </c>
      <c r="L2683" s="11">
        <v>0</v>
      </c>
      <c r="M2683" s="11">
        <v>0</v>
      </c>
      <c r="N2683" s="11">
        <v>0</v>
      </c>
      <c r="O2683" s="11">
        <v>0</v>
      </c>
      <c r="P2683" s="11">
        <v>0</v>
      </c>
      <c r="Q2683" s="11">
        <v>0</v>
      </c>
      <c r="R2683" s="11">
        <v>0</v>
      </c>
      <c r="S2683" s="11">
        <v>0</v>
      </c>
      <c r="T2683" s="6">
        <f t="shared" si="65"/>
        <v>0</v>
      </c>
    </row>
    <row r="2684" spans="2:20" hidden="1" x14ac:dyDescent="0.2">
      <c r="B2684" t="s">
        <v>2373</v>
      </c>
      <c r="C2684" t="s">
        <v>1558</v>
      </c>
      <c r="D2684" t="s">
        <v>10</v>
      </c>
      <c r="E2684" t="s">
        <v>2374</v>
      </c>
      <c r="F2684" t="s">
        <v>5153</v>
      </c>
      <c r="G2684" s="11">
        <v>0</v>
      </c>
      <c r="H2684" s="11">
        <v>0</v>
      </c>
      <c r="I2684" s="11">
        <v>0</v>
      </c>
      <c r="J2684" s="11">
        <v>0</v>
      </c>
      <c r="K2684" s="11">
        <v>0</v>
      </c>
      <c r="L2684" s="11">
        <v>0</v>
      </c>
      <c r="M2684" s="11">
        <v>0</v>
      </c>
      <c r="N2684" s="11">
        <v>0</v>
      </c>
      <c r="O2684" s="11">
        <v>0</v>
      </c>
      <c r="P2684" s="11">
        <v>0</v>
      </c>
      <c r="Q2684" s="11">
        <v>0</v>
      </c>
      <c r="R2684" s="11">
        <v>0</v>
      </c>
      <c r="S2684" s="11">
        <v>0</v>
      </c>
      <c r="T2684" s="6">
        <f t="shared" si="65"/>
        <v>0</v>
      </c>
    </row>
    <row r="2685" spans="2:20" hidden="1" x14ac:dyDescent="0.2">
      <c r="B2685" t="s">
        <v>2375</v>
      </c>
      <c r="C2685" t="s">
        <v>1556</v>
      </c>
      <c r="D2685" t="s">
        <v>4</v>
      </c>
      <c r="E2685" t="s">
        <v>2376</v>
      </c>
      <c r="F2685" t="s">
        <v>5154</v>
      </c>
      <c r="G2685" s="11">
        <v>0</v>
      </c>
      <c r="H2685" s="11">
        <v>0</v>
      </c>
      <c r="I2685" s="11">
        <v>0</v>
      </c>
      <c r="J2685" s="11">
        <v>0</v>
      </c>
      <c r="K2685" s="11">
        <v>0</v>
      </c>
      <c r="L2685" s="11">
        <v>0</v>
      </c>
      <c r="M2685" s="11">
        <v>0</v>
      </c>
      <c r="N2685" s="11">
        <v>0</v>
      </c>
      <c r="O2685" s="11">
        <v>0</v>
      </c>
      <c r="P2685" s="11">
        <v>0</v>
      </c>
      <c r="Q2685" s="11">
        <v>0</v>
      </c>
      <c r="R2685" s="11">
        <v>0</v>
      </c>
      <c r="S2685" s="11">
        <v>0</v>
      </c>
      <c r="T2685" s="6">
        <f t="shared" si="65"/>
        <v>0</v>
      </c>
    </row>
    <row r="2686" spans="2:20" hidden="1" x14ac:dyDescent="0.2">
      <c r="B2686" t="s">
        <v>2375</v>
      </c>
      <c r="C2686" t="s">
        <v>7</v>
      </c>
      <c r="D2686" t="s">
        <v>4</v>
      </c>
      <c r="E2686" t="s">
        <v>2376</v>
      </c>
      <c r="F2686" t="s">
        <v>5155</v>
      </c>
      <c r="G2686" s="11">
        <v>0</v>
      </c>
      <c r="H2686" s="11">
        <v>0</v>
      </c>
      <c r="I2686" s="11">
        <v>0</v>
      </c>
      <c r="J2686" s="11">
        <v>0</v>
      </c>
      <c r="K2686" s="11">
        <v>0</v>
      </c>
      <c r="L2686" s="11">
        <v>0</v>
      </c>
      <c r="M2686" s="11">
        <v>0</v>
      </c>
      <c r="N2686" s="11">
        <v>0</v>
      </c>
      <c r="O2686" s="11">
        <v>0</v>
      </c>
      <c r="P2686" s="11">
        <v>0</v>
      </c>
      <c r="Q2686" s="11">
        <v>0</v>
      </c>
      <c r="R2686" s="11">
        <v>0</v>
      </c>
      <c r="S2686" s="11">
        <v>0</v>
      </c>
      <c r="T2686" s="6">
        <f t="shared" si="65"/>
        <v>0</v>
      </c>
    </row>
    <row r="2687" spans="2:20" hidden="1" x14ac:dyDescent="0.2">
      <c r="B2687" t="s">
        <v>2375</v>
      </c>
      <c r="C2687" t="s">
        <v>1558</v>
      </c>
      <c r="D2687" t="s">
        <v>4</v>
      </c>
      <c r="E2687" t="s">
        <v>2376</v>
      </c>
      <c r="F2687" t="s">
        <v>5156</v>
      </c>
      <c r="G2687" s="11">
        <v>0</v>
      </c>
      <c r="H2687" s="11">
        <v>0</v>
      </c>
      <c r="I2687" s="11">
        <v>0</v>
      </c>
      <c r="J2687" s="11">
        <v>0</v>
      </c>
      <c r="K2687" s="11">
        <v>0</v>
      </c>
      <c r="L2687" s="11">
        <v>0</v>
      </c>
      <c r="M2687" s="11">
        <v>0</v>
      </c>
      <c r="N2687" s="11">
        <v>0</v>
      </c>
      <c r="O2687" s="11">
        <v>0</v>
      </c>
      <c r="P2687" s="11">
        <v>0</v>
      </c>
      <c r="Q2687" s="11">
        <v>0</v>
      </c>
      <c r="R2687" s="11">
        <v>0</v>
      </c>
      <c r="S2687" s="11">
        <v>0</v>
      </c>
      <c r="T2687" s="6">
        <f t="shared" si="65"/>
        <v>0</v>
      </c>
    </row>
    <row r="2688" spans="2:20" hidden="1" x14ac:dyDescent="0.2">
      <c r="B2688" t="s">
        <v>2375</v>
      </c>
      <c r="C2688" t="s">
        <v>1558</v>
      </c>
      <c r="D2688" t="s">
        <v>10</v>
      </c>
      <c r="E2688" t="s">
        <v>2376</v>
      </c>
      <c r="F2688" t="s">
        <v>5157</v>
      </c>
      <c r="G2688" s="11">
        <v>0</v>
      </c>
      <c r="H2688" s="11">
        <v>0</v>
      </c>
      <c r="I2688" s="11">
        <v>0</v>
      </c>
      <c r="J2688" s="11">
        <v>0</v>
      </c>
      <c r="K2688" s="11">
        <v>0</v>
      </c>
      <c r="L2688" s="11">
        <v>0</v>
      </c>
      <c r="M2688" s="11">
        <v>0</v>
      </c>
      <c r="N2688" s="11">
        <v>0</v>
      </c>
      <c r="O2688" s="11">
        <v>0</v>
      </c>
      <c r="P2688" s="11">
        <v>0</v>
      </c>
      <c r="Q2688" s="11">
        <v>0</v>
      </c>
      <c r="R2688" s="11">
        <v>0</v>
      </c>
      <c r="S2688" s="11">
        <v>0</v>
      </c>
      <c r="T2688" s="6">
        <f t="shared" si="65"/>
        <v>0</v>
      </c>
    </row>
    <row r="2689" spans="2:20" hidden="1" x14ac:dyDescent="0.2">
      <c r="B2689" t="s">
        <v>2375</v>
      </c>
      <c r="C2689" t="s">
        <v>9</v>
      </c>
      <c r="D2689" t="s">
        <v>4</v>
      </c>
      <c r="E2689" t="s">
        <v>2376</v>
      </c>
      <c r="F2689" t="s">
        <v>5158</v>
      </c>
      <c r="G2689" s="11">
        <v>0</v>
      </c>
      <c r="H2689" s="11">
        <v>0</v>
      </c>
      <c r="I2689" s="11">
        <v>0</v>
      </c>
      <c r="J2689" s="11">
        <v>0</v>
      </c>
      <c r="K2689" s="11">
        <v>0</v>
      </c>
      <c r="L2689" s="11">
        <v>0</v>
      </c>
      <c r="M2689" s="11">
        <v>0</v>
      </c>
      <c r="N2689" s="11">
        <v>0</v>
      </c>
      <c r="O2689" s="11">
        <v>0</v>
      </c>
      <c r="P2689" s="11">
        <v>0</v>
      </c>
      <c r="Q2689" s="11">
        <v>0</v>
      </c>
      <c r="R2689" s="11">
        <v>0</v>
      </c>
      <c r="S2689" s="11">
        <v>0</v>
      </c>
      <c r="T2689" s="6">
        <f t="shared" si="65"/>
        <v>0</v>
      </c>
    </row>
    <row r="2690" spans="2:20" hidden="1" x14ac:dyDescent="0.2">
      <c r="B2690" t="s">
        <v>2375</v>
      </c>
      <c r="C2690" t="s">
        <v>9</v>
      </c>
      <c r="D2690" t="s">
        <v>10</v>
      </c>
      <c r="E2690" t="s">
        <v>2376</v>
      </c>
      <c r="F2690" t="s">
        <v>5159</v>
      </c>
      <c r="G2690" s="11">
        <v>0</v>
      </c>
      <c r="H2690" s="11">
        <v>0</v>
      </c>
      <c r="I2690" s="11">
        <v>0</v>
      </c>
      <c r="J2690" s="11">
        <v>0</v>
      </c>
      <c r="K2690" s="11">
        <v>0</v>
      </c>
      <c r="L2690" s="11">
        <v>0</v>
      </c>
      <c r="M2690" s="11">
        <v>0</v>
      </c>
      <c r="N2690" s="11">
        <v>0</v>
      </c>
      <c r="O2690" s="11">
        <v>0</v>
      </c>
      <c r="P2690" s="11">
        <v>0</v>
      </c>
      <c r="Q2690" s="11">
        <v>0</v>
      </c>
      <c r="R2690" s="11">
        <v>0</v>
      </c>
      <c r="S2690" s="11">
        <v>0</v>
      </c>
      <c r="T2690" s="6">
        <f t="shared" si="65"/>
        <v>0</v>
      </c>
    </row>
    <row r="2691" spans="2:20" hidden="1" x14ac:dyDescent="0.2">
      <c r="B2691" t="s">
        <v>2377</v>
      </c>
      <c r="C2691" t="s">
        <v>1556</v>
      </c>
      <c r="D2691" t="s">
        <v>4</v>
      </c>
      <c r="E2691" t="s">
        <v>2378</v>
      </c>
      <c r="F2691" t="s">
        <v>5160</v>
      </c>
      <c r="G2691" s="11">
        <v>0</v>
      </c>
      <c r="H2691" s="11">
        <v>0</v>
      </c>
      <c r="I2691" s="11">
        <v>0</v>
      </c>
      <c r="J2691" s="11">
        <v>0</v>
      </c>
      <c r="K2691" s="11">
        <v>0</v>
      </c>
      <c r="L2691" s="11">
        <v>0</v>
      </c>
      <c r="M2691" s="11">
        <v>0</v>
      </c>
      <c r="N2691" s="11">
        <v>0</v>
      </c>
      <c r="O2691" s="11">
        <v>0</v>
      </c>
      <c r="P2691" s="11">
        <v>0</v>
      </c>
      <c r="Q2691" s="11">
        <v>0</v>
      </c>
      <c r="R2691" s="11">
        <v>0</v>
      </c>
      <c r="S2691" s="11">
        <v>0</v>
      </c>
      <c r="T2691" s="6">
        <f t="shared" si="65"/>
        <v>0</v>
      </c>
    </row>
    <row r="2692" spans="2:20" hidden="1" x14ac:dyDescent="0.2">
      <c r="B2692" t="s">
        <v>2377</v>
      </c>
      <c r="C2692" t="s">
        <v>1558</v>
      </c>
      <c r="D2692" t="s">
        <v>4</v>
      </c>
      <c r="E2692" t="s">
        <v>2378</v>
      </c>
      <c r="F2692" t="s">
        <v>5161</v>
      </c>
      <c r="G2692" s="11">
        <v>0</v>
      </c>
      <c r="H2692" s="11">
        <v>0</v>
      </c>
      <c r="I2692" s="11">
        <v>0</v>
      </c>
      <c r="J2692" s="11">
        <v>0</v>
      </c>
      <c r="K2692" s="11">
        <v>0</v>
      </c>
      <c r="L2692" s="11">
        <v>0</v>
      </c>
      <c r="M2692" s="11">
        <v>0</v>
      </c>
      <c r="N2692" s="11">
        <v>0</v>
      </c>
      <c r="O2692" s="11">
        <v>0</v>
      </c>
      <c r="P2692" s="11">
        <v>0</v>
      </c>
      <c r="Q2692" s="11">
        <v>0</v>
      </c>
      <c r="R2692" s="11">
        <v>0</v>
      </c>
      <c r="S2692" s="11">
        <v>0</v>
      </c>
      <c r="T2692" s="6">
        <f t="shared" si="65"/>
        <v>0</v>
      </c>
    </row>
    <row r="2693" spans="2:20" hidden="1" x14ac:dyDescent="0.2">
      <c r="B2693" t="s">
        <v>2377</v>
      </c>
      <c r="C2693" t="s">
        <v>1558</v>
      </c>
      <c r="D2693" t="s">
        <v>10</v>
      </c>
      <c r="E2693" t="s">
        <v>2378</v>
      </c>
      <c r="F2693" t="s">
        <v>5162</v>
      </c>
      <c r="G2693" s="11">
        <v>0</v>
      </c>
      <c r="H2693" s="11">
        <v>0</v>
      </c>
      <c r="I2693" s="11">
        <v>0</v>
      </c>
      <c r="J2693" s="11">
        <v>0</v>
      </c>
      <c r="K2693" s="11">
        <v>0</v>
      </c>
      <c r="L2693" s="11">
        <v>0</v>
      </c>
      <c r="M2693" s="11">
        <v>0</v>
      </c>
      <c r="N2693" s="11">
        <v>0</v>
      </c>
      <c r="O2693" s="11">
        <v>0</v>
      </c>
      <c r="P2693" s="11">
        <v>0</v>
      </c>
      <c r="Q2693" s="11">
        <v>0</v>
      </c>
      <c r="R2693" s="11">
        <v>0</v>
      </c>
      <c r="S2693" s="11">
        <v>0</v>
      </c>
      <c r="T2693" s="6">
        <f t="shared" si="65"/>
        <v>0</v>
      </c>
    </row>
    <row r="2694" spans="2:20" hidden="1" x14ac:dyDescent="0.2">
      <c r="B2694" t="s">
        <v>2379</v>
      </c>
      <c r="C2694" t="s">
        <v>2</v>
      </c>
      <c r="D2694" t="s">
        <v>3</v>
      </c>
      <c r="E2694" t="s">
        <v>2380</v>
      </c>
      <c r="F2694" t="s">
        <v>5163</v>
      </c>
      <c r="G2694" s="11">
        <v>25027.98</v>
      </c>
      <c r="H2694" s="11">
        <v>0</v>
      </c>
      <c r="I2694" s="11">
        <v>0</v>
      </c>
      <c r="J2694" s="11">
        <v>0</v>
      </c>
      <c r="K2694" s="11">
        <v>0</v>
      </c>
      <c r="L2694" s="11">
        <v>0</v>
      </c>
      <c r="M2694" s="11">
        <v>0</v>
      </c>
      <c r="N2694" s="11">
        <v>0</v>
      </c>
      <c r="O2694" s="11">
        <v>0</v>
      </c>
      <c r="P2694" s="11">
        <v>0</v>
      </c>
      <c r="Q2694" s="11">
        <v>0</v>
      </c>
      <c r="R2694" s="11">
        <v>0</v>
      </c>
      <c r="S2694" s="11">
        <v>0</v>
      </c>
      <c r="T2694" s="6">
        <f t="shared" si="65"/>
        <v>1042.8325</v>
      </c>
    </row>
    <row r="2695" spans="2:20" hidden="1" x14ac:dyDescent="0.2">
      <c r="B2695" t="s">
        <v>2379</v>
      </c>
      <c r="C2695" t="s">
        <v>2</v>
      </c>
      <c r="D2695" t="s">
        <v>1555</v>
      </c>
      <c r="E2695" t="s">
        <v>2380</v>
      </c>
      <c r="F2695" t="s">
        <v>5164</v>
      </c>
      <c r="G2695" s="11">
        <v>-25027.98</v>
      </c>
      <c r="H2695" s="11">
        <v>0</v>
      </c>
      <c r="I2695" s="11">
        <v>0</v>
      </c>
      <c r="J2695" s="11">
        <v>0</v>
      </c>
      <c r="K2695" s="11">
        <v>0</v>
      </c>
      <c r="L2695" s="11">
        <v>0</v>
      </c>
      <c r="M2695" s="11">
        <v>0</v>
      </c>
      <c r="N2695" s="11">
        <v>0</v>
      </c>
      <c r="O2695" s="11">
        <v>0</v>
      </c>
      <c r="P2695" s="11">
        <v>0</v>
      </c>
      <c r="Q2695" s="11">
        <v>0</v>
      </c>
      <c r="R2695" s="11">
        <v>0</v>
      </c>
      <c r="S2695" s="11">
        <v>0</v>
      </c>
      <c r="T2695" s="6">
        <f t="shared" si="65"/>
        <v>-1042.8325</v>
      </c>
    </row>
    <row r="2696" spans="2:20" hidden="1" x14ac:dyDescent="0.2">
      <c r="B2696" t="s">
        <v>2379</v>
      </c>
      <c r="C2696" t="s">
        <v>1556</v>
      </c>
      <c r="D2696" t="s">
        <v>4</v>
      </c>
      <c r="E2696" t="s">
        <v>2380</v>
      </c>
      <c r="F2696" t="s">
        <v>5165</v>
      </c>
      <c r="G2696" s="11">
        <v>18031.16</v>
      </c>
      <c r="H2696" s="11">
        <v>0</v>
      </c>
      <c r="I2696" s="11">
        <v>0</v>
      </c>
      <c r="J2696" s="11">
        <v>0</v>
      </c>
      <c r="K2696" s="11">
        <v>0</v>
      </c>
      <c r="L2696" s="11">
        <v>0</v>
      </c>
      <c r="M2696" s="11">
        <v>0</v>
      </c>
      <c r="N2696" s="11">
        <v>0</v>
      </c>
      <c r="O2696" s="11">
        <v>0</v>
      </c>
      <c r="P2696" s="11">
        <v>0</v>
      </c>
      <c r="Q2696" s="11">
        <v>0</v>
      </c>
      <c r="R2696" s="11">
        <v>0</v>
      </c>
      <c r="S2696" s="11">
        <v>0</v>
      </c>
      <c r="T2696" s="6">
        <f t="shared" si="65"/>
        <v>751.29833333333329</v>
      </c>
    </row>
    <row r="2697" spans="2:20" hidden="1" x14ac:dyDescent="0.2">
      <c r="B2697" t="s">
        <v>2379</v>
      </c>
      <c r="C2697" t="s">
        <v>7</v>
      </c>
      <c r="D2697" t="s">
        <v>5</v>
      </c>
      <c r="E2697" t="s">
        <v>2380</v>
      </c>
      <c r="F2697" t="s">
        <v>5166</v>
      </c>
      <c r="G2697" s="11">
        <v>0</v>
      </c>
      <c r="H2697" s="11">
        <v>0</v>
      </c>
      <c r="I2697" s="11">
        <v>0</v>
      </c>
      <c r="J2697" s="11">
        <v>0</v>
      </c>
      <c r="K2697" s="11">
        <v>0</v>
      </c>
      <c r="L2697" s="11">
        <v>0</v>
      </c>
      <c r="M2697" s="11">
        <v>0</v>
      </c>
      <c r="N2697" s="11">
        <v>0</v>
      </c>
      <c r="O2697" s="11">
        <v>0</v>
      </c>
      <c r="P2697" s="11">
        <v>0</v>
      </c>
      <c r="Q2697" s="11">
        <v>0</v>
      </c>
      <c r="R2697" s="11">
        <v>0</v>
      </c>
      <c r="S2697" s="11">
        <v>0</v>
      </c>
      <c r="T2697" s="6">
        <f t="shared" si="65"/>
        <v>0</v>
      </c>
    </row>
    <row r="2698" spans="2:20" hidden="1" x14ac:dyDescent="0.2">
      <c r="B2698" t="s">
        <v>2379</v>
      </c>
      <c r="C2698" t="s">
        <v>7</v>
      </c>
      <c r="D2698" t="s">
        <v>6</v>
      </c>
      <c r="E2698" t="s">
        <v>2380</v>
      </c>
      <c r="F2698" t="s">
        <v>5167</v>
      </c>
      <c r="G2698" s="11">
        <v>0</v>
      </c>
      <c r="H2698" s="11">
        <v>0</v>
      </c>
      <c r="I2698" s="11">
        <v>0</v>
      </c>
      <c r="J2698" s="11">
        <v>0</v>
      </c>
      <c r="K2698" s="11">
        <v>0</v>
      </c>
      <c r="L2698" s="11">
        <v>0</v>
      </c>
      <c r="M2698" s="11">
        <v>0</v>
      </c>
      <c r="N2698" s="11">
        <v>0</v>
      </c>
      <c r="O2698" s="11">
        <v>0</v>
      </c>
      <c r="P2698" s="11">
        <v>0</v>
      </c>
      <c r="Q2698" s="11">
        <v>0</v>
      </c>
      <c r="R2698" s="11">
        <v>0</v>
      </c>
      <c r="S2698" s="11">
        <v>0</v>
      </c>
      <c r="T2698" s="6">
        <f t="shared" si="65"/>
        <v>0</v>
      </c>
    </row>
    <row r="2699" spans="2:20" hidden="1" x14ac:dyDescent="0.2">
      <c r="B2699" t="s">
        <v>2379</v>
      </c>
      <c r="C2699" t="s">
        <v>1558</v>
      </c>
      <c r="D2699" t="s">
        <v>4</v>
      </c>
      <c r="E2699" t="s">
        <v>2380</v>
      </c>
      <c r="F2699" t="s">
        <v>5168</v>
      </c>
      <c r="G2699" s="11">
        <v>4977.8100000000004</v>
      </c>
      <c r="H2699" s="11">
        <v>0</v>
      </c>
      <c r="I2699" s="11">
        <v>0</v>
      </c>
      <c r="J2699" s="11">
        <v>0</v>
      </c>
      <c r="K2699" s="11">
        <v>0</v>
      </c>
      <c r="L2699" s="11">
        <v>0</v>
      </c>
      <c r="M2699" s="11">
        <v>0</v>
      </c>
      <c r="N2699" s="11">
        <v>0</v>
      </c>
      <c r="O2699" s="11">
        <v>0</v>
      </c>
      <c r="P2699" s="11">
        <v>0</v>
      </c>
      <c r="Q2699" s="11">
        <v>0</v>
      </c>
      <c r="R2699" s="11">
        <v>0</v>
      </c>
      <c r="S2699" s="11">
        <v>0</v>
      </c>
      <c r="T2699" s="6">
        <f t="shared" si="65"/>
        <v>207.40875000000003</v>
      </c>
    </row>
    <row r="2700" spans="2:20" hidden="1" x14ac:dyDescent="0.2">
      <c r="B2700" t="s">
        <v>2379</v>
      </c>
      <c r="C2700" t="s">
        <v>1558</v>
      </c>
      <c r="D2700" t="s">
        <v>10</v>
      </c>
      <c r="E2700" t="s">
        <v>2380</v>
      </c>
      <c r="F2700" t="s">
        <v>5169</v>
      </c>
      <c r="G2700" s="11">
        <v>2019.01</v>
      </c>
      <c r="H2700" s="11">
        <v>0</v>
      </c>
      <c r="I2700" s="11">
        <v>0</v>
      </c>
      <c r="J2700" s="11">
        <v>0</v>
      </c>
      <c r="K2700" s="11">
        <v>0</v>
      </c>
      <c r="L2700" s="11">
        <v>0</v>
      </c>
      <c r="M2700" s="11">
        <v>0</v>
      </c>
      <c r="N2700" s="11">
        <v>0</v>
      </c>
      <c r="O2700" s="11">
        <v>0</v>
      </c>
      <c r="P2700" s="11">
        <v>0</v>
      </c>
      <c r="Q2700" s="11">
        <v>0</v>
      </c>
      <c r="R2700" s="11">
        <v>0</v>
      </c>
      <c r="S2700" s="11">
        <v>0</v>
      </c>
      <c r="T2700" s="6">
        <f t="shared" si="65"/>
        <v>84.125416666666666</v>
      </c>
    </row>
    <row r="2701" spans="2:20" hidden="1" x14ac:dyDescent="0.2">
      <c r="B2701" t="s">
        <v>2379</v>
      </c>
      <c r="C2701" t="s">
        <v>9</v>
      </c>
      <c r="D2701" t="s">
        <v>6</v>
      </c>
      <c r="E2701" t="s">
        <v>2380</v>
      </c>
      <c r="F2701" t="s">
        <v>5170</v>
      </c>
      <c r="G2701" s="11">
        <v>0</v>
      </c>
      <c r="H2701" s="11">
        <v>0</v>
      </c>
      <c r="I2701" s="11">
        <v>0</v>
      </c>
      <c r="J2701" s="11">
        <v>0</v>
      </c>
      <c r="K2701" s="11">
        <v>0</v>
      </c>
      <c r="L2701" s="11">
        <v>0</v>
      </c>
      <c r="M2701" s="11">
        <v>0</v>
      </c>
      <c r="N2701" s="11">
        <v>0</v>
      </c>
      <c r="O2701" s="11">
        <v>0</v>
      </c>
      <c r="P2701" s="11">
        <v>0</v>
      </c>
      <c r="Q2701" s="11">
        <v>0</v>
      </c>
      <c r="R2701" s="11">
        <v>0</v>
      </c>
      <c r="S2701" s="11">
        <v>0</v>
      </c>
      <c r="T2701" s="6">
        <f t="shared" si="65"/>
        <v>0</v>
      </c>
    </row>
    <row r="2702" spans="2:20" hidden="1" x14ac:dyDescent="0.2">
      <c r="B2702" t="s">
        <v>2381</v>
      </c>
      <c r="C2702" t="s">
        <v>2</v>
      </c>
      <c r="D2702" t="s">
        <v>3</v>
      </c>
      <c r="E2702" t="s">
        <v>2382</v>
      </c>
      <c r="F2702" t="s">
        <v>5171</v>
      </c>
      <c r="G2702" s="11">
        <v>147000</v>
      </c>
      <c r="H2702" s="11">
        <v>0</v>
      </c>
      <c r="I2702" s="11">
        <v>0</v>
      </c>
      <c r="J2702" s="11">
        <v>0</v>
      </c>
      <c r="K2702" s="11">
        <v>0</v>
      </c>
      <c r="L2702" s="11">
        <v>0</v>
      </c>
      <c r="M2702" s="11">
        <v>0</v>
      </c>
      <c r="N2702" s="11">
        <v>0</v>
      </c>
      <c r="O2702" s="11">
        <v>0</v>
      </c>
      <c r="P2702" s="11">
        <v>0</v>
      </c>
      <c r="Q2702" s="11">
        <v>0</v>
      </c>
      <c r="R2702" s="11">
        <v>0</v>
      </c>
      <c r="S2702" s="11">
        <v>0</v>
      </c>
      <c r="T2702" s="6">
        <f t="shared" si="65"/>
        <v>6125</v>
      </c>
    </row>
    <row r="2703" spans="2:20" hidden="1" x14ac:dyDescent="0.2">
      <c r="B2703" t="s">
        <v>2381</v>
      </c>
      <c r="C2703" t="s">
        <v>2</v>
      </c>
      <c r="D2703" t="s">
        <v>1555</v>
      </c>
      <c r="E2703" t="s">
        <v>2382</v>
      </c>
      <c r="F2703" t="s">
        <v>5172</v>
      </c>
      <c r="G2703" s="11">
        <v>-147000</v>
      </c>
      <c r="H2703" s="11">
        <v>0</v>
      </c>
      <c r="I2703" s="11">
        <v>0</v>
      </c>
      <c r="J2703" s="11">
        <v>0</v>
      </c>
      <c r="K2703" s="11">
        <v>0</v>
      </c>
      <c r="L2703" s="11">
        <v>0</v>
      </c>
      <c r="M2703" s="11">
        <v>0</v>
      </c>
      <c r="N2703" s="11">
        <v>0</v>
      </c>
      <c r="O2703" s="11">
        <v>0</v>
      </c>
      <c r="P2703" s="11">
        <v>0</v>
      </c>
      <c r="Q2703" s="11">
        <v>0</v>
      </c>
      <c r="R2703" s="11">
        <v>0</v>
      </c>
      <c r="S2703" s="11">
        <v>0</v>
      </c>
      <c r="T2703" s="6">
        <f t="shared" si="65"/>
        <v>-6125</v>
      </c>
    </row>
    <row r="2704" spans="2:20" hidden="1" x14ac:dyDescent="0.2">
      <c r="B2704" t="s">
        <v>2381</v>
      </c>
      <c r="C2704" t="s">
        <v>1556</v>
      </c>
      <c r="D2704" t="s">
        <v>4</v>
      </c>
      <c r="E2704" t="s">
        <v>2382</v>
      </c>
      <c r="F2704" t="s">
        <v>5173</v>
      </c>
      <c r="G2704" s="11">
        <v>105904.68000000001</v>
      </c>
      <c r="H2704" s="11">
        <v>0</v>
      </c>
      <c r="I2704" s="11">
        <v>0</v>
      </c>
      <c r="J2704" s="11">
        <v>0</v>
      </c>
      <c r="K2704" s="11">
        <v>0</v>
      </c>
      <c r="L2704" s="11">
        <v>0</v>
      </c>
      <c r="M2704" s="11">
        <v>0</v>
      </c>
      <c r="N2704" s="11">
        <v>0</v>
      </c>
      <c r="O2704" s="11">
        <v>0</v>
      </c>
      <c r="P2704" s="11">
        <v>0</v>
      </c>
      <c r="Q2704" s="11">
        <v>0</v>
      </c>
      <c r="R2704" s="11">
        <v>0</v>
      </c>
      <c r="S2704" s="11">
        <v>0</v>
      </c>
      <c r="T2704" s="6">
        <f t="shared" si="65"/>
        <v>4412.6950000000006</v>
      </c>
    </row>
    <row r="2705" spans="2:20" hidden="1" x14ac:dyDescent="0.2">
      <c r="B2705" t="s">
        <v>2381</v>
      </c>
      <c r="C2705" t="s">
        <v>1558</v>
      </c>
      <c r="D2705" t="s">
        <v>4</v>
      </c>
      <c r="E2705" t="s">
        <v>2382</v>
      </c>
      <c r="F2705" t="s">
        <v>5174</v>
      </c>
      <c r="G2705" s="11">
        <v>29236.83</v>
      </c>
      <c r="H2705" s="11">
        <v>0</v>
      </c>
      <c r="I2705" s="11">
        <v>0</v>
      </c>
      <c r="J2705" s="11">
        <v>0</v>
      </c>
      <c r="K2705" s="11">
        <v>0</v>
      </c>
      <c r="L2705" s="11">
        <v>0</v>
      </c>
      <c r="M2705" s="11">
        <v>0</v>
      </c>
      <c r="N2705" s="11">
        <v>0</v>
      </c>
      <c r="O2705" s="11">
        <v>0</v>
      </c>
      <c r="P2705" s="11">
        <v>0</v>
      </c>
      <c r="Q2705" s="11">
        <v>0</v>
      </c>
      <c r="R2705" s="11">
        <v>0</v>
      </c>
      <c r="S2705" s="11">
        <v>0</v>
      </c>
      <c r="T2705" s="6">
        <f t="shared" si="65"/>
        <v>1218.2012500000001</v>
      </c>
    </row>
    <row r="2706" spans="2:20" hidden="1" x14ac:dyDescent="0.2">
      <c r="B2706" t="s">
        <v>2381</v>
      </c>
      <c r="C2706" t="s">
        <v>1558</v>
      </c>
      <c r="D2706" t="s">
        <v>10</v>
      </c>
      <c r="E2706" t="s">
        <v>2382</v>
      </c>
      <c r="F2706" t="s">
        <v>5175</v>
      </c>
      <c r="G2706" s="11">
        <v>11858.49</v>
      </c>
      <c r="H2706" s="11">
        <v>0</v>
      </c>
      <c r="I2706" s="11">
        <v>0</v>
      </c>
      <c r="J2706" s="11">
        <v>0</v>
      </c>
      <c r="K2706" s="11">
        <v>0</v>
      </c>
      <c r="L2706" s="11">
        <v>0</v>
      </c>
      <c r="M2706" s="11">
        <v>0</v>
      </c>
      <c r="N2706" s="11">
        <v>0</v>
      </c>
      <c r="O2706" s="11">
        <v>0</v>
      </c>
      <c r="P2706" s="11">
        <v>0</v>
      </c>
      <c r="Q2706" s="11">
        <v>0</v>
      </c>
      <c r="R2706" s="11">
        <v>0</v>
      </c>
      <c r="S2706" s="11">
        <v>0</v>
      </c>
      <c r="T2706" s="6">
        <f t="shared" si="65"/>
        <v>494.10374999999999</v>
      </c>
    </row>
    <row r="2707" spans="2:20" hidden="1" x14ac:dyDescent="0.2">
      <c r="B2707" t="s">
        <v>2383</v>
      </c>
      <c r="C2707" t="s">
        <v>2</v>
      </c>
      <c r="D2707" t="s">
        <v>1555</v>
      </c>
      <c r="E2707" t="s">
        <v>2367</v>
      </c>
      <c r="F2707" t="s">
        <v>5176</v>
      </c>
      <c r="G2707" s="11">
        <v>0</v>
      </c>
      <c r="H2707" s="11">
        <v>0</v>
      </c>
      <c r="I2707" s="11">
        <v>0</v>
      </c>
      <c r="J2707" s="11">
        <v>0</v>
      </c>
      <c r="K2707" s="11">
        <v>0</v>
      </c>
      <c r="L2707" s="11">
        <v>0</v>
      </c>
      <c r="M2707" s="11">
        <v>0</v>
      </c>
      <c r="N2707" s="11">
        <v>0</v>
      </c>
      <c r="O2707" s="11">
        <v>0</v>
      </c>
      <c r="P2707" s="11">
        <v>0</v>
      </c>
      <c r="Q2707" s="11">
        <v>0</v>
      </c>
      <c r="R2707" s="11">
        <v>0</v>
      </c>
      <c r="S2707" s="11">
        <v>0</v>
      </c>
      <c r="T2707" s="6">
        <f t="shared" si="65"/>
        <v>0</v>
      </c>
    </row>
    <row r="2708" spans="2:20" hidden="1" x14ac:dyDescent="0.2">
      <c r="B2708" t="s">
        <v>2383</v>
      </c>
      <c r="C2708" t="s">
        <v>7</v>
      </c>
      <c r="D2708" t="s">
        <v>4</v>
      </c>
      <c r="E2708" t="s">
        <v>2367</v>
      </c>
      <c r="F2708" t="s">
        <v>5177</v>
      </c>
      <c r="G2708" s="11">
        <v>0</v>
      </c>
      <c r="H2708" s="11">
        <v>0</v>
      </c>
      <c r="I2708" s="11">
        <v>0</v>
      </c>
      <c r="J2708" s="11">
        <v>0</v>
      </c>
      <c r="K2708" s="11">
        <v>0</v>
      </c>
      <c r="L2708" s="11">
        <v>0</v>
      </c>
      <c r="M2708" s="11">
        <v>0</v>
      </c>
      <c r="N2708" s="11">
        <v>0</v>
      </c>
      <c r="O2708" s="11">
        <v>0</v>
      </c>
      <c r="P2708" s="11">
        <v>0</v>
      </c>
      <c r="Q2708" s="11">
        <v>0</v>
      </c>
      <c r="R2708" s="11">
        <v>0</v>
      </c>
      <c r="S2708" s="11">
        <v>0</v>
      </c>
      <c r="T2708" s="6">
        <f t="shared" si="65"/>
        <v>0</v>
      </c>
    </row>
    <row r="2709" spans="2:20" hidden="1" x14ac:dyDescent="0.2">
      <c r="B2709" t="s">
        <v>2383</v>
      </c>
      <c r="C2709" t="s">
        <v>7</v>
      </c>
      <c r="D2709" t="s">
        <v>1555</v>
      </c>
      <c r="E2709" t="s">
        <v>2367</v>
      </c>
      <c r="F2709" t="s">
        <v>5178</v>
      </c>
      <c r="G2709" s="11">
        <v>-46252809.32</v>
      </c>
      <c r="H2709" s="11">
        <v>-4605139.4000000004</v>
      </c>
      <c r="I2709" s="11">
        <v>-9143891.8699999992</v>
      </c>
      <c r="J2709" s="11">
        <v>-12449367.09</v>
      </c>
      <c r="K2709" s="11">
        <v>-16774639.449999999</v>
      </c>
      <c r="L2709" s="11">
        <v>-20967229.920000002</v>
      </c>
      <c r="M2709" s="11">
        <v>-24446250.530000001</v>
      </c>
      <c r="N2709" s="11">
        <v>-28710926.399999999</v>
      </c>
      <c r="O2709" s="11">
        <v>-32872043.149999999</v>
      </c>
      <c r="P2709" s="11">
        <v>-36683464.799999997</v>
      </c>
      <c r="Q2709" s="11">
        <v>-40518188.399999999</v>
      </c>
      <c r="R2709" s="11">
        <v>-44564647.850000001</v>
      </c>
      <c r="S2709" s="11">
        <v>-48378398.630000003</v>
      </c>
      <c r="T2709" s="6">
        <f t="shared" si="65"/>
        <v>-26587616.069583338</v>
      </c>
    </row>
    <row r="2710" spans="2:20" hidden="1" x14ac:dyDescent="0.2">
      <c r="B2710" t="s">
        <v>2383</v>
      </c>
      <c r="C2710" t="s">
        <v>9</v>
      </c>
      <c r="D2710" t="s">
        <v>4</v>
      </c>
      <c r="E2710" t="s">
        <v>2367</v>
      </c>
      <c r="F2710" t="s">
        <v>5179</v>
      </c>
      <c r="G2710" s="11">
        <v>0</v>
      </c>
      <c r="H2710" s="11">
        <v>0</v>
      </c>
      <c r="I2710" s="11">
        <v>0</v>
      </c>
      <c r="J2710" s="11">
        <v>0</v>
      </c>
      <c r="K2710" s="11">
        <v>0</v>
      </c>
      <c r="L2710" s="11">
        <v>0</v>
      </c>
      <c r="M2710" s="11">
        <v>0</v>
      </c>
      <c r="N2710" s="11">
        <v>0</v>
      </c>
      <c r="O2710" s="11">
        <v>0</v>
      </c>
      <c r="P2710" s="11">
        <v>0</v>
      </c>
      <c r="Q2710" s="11">
        <v>0</v>
      </c>
      <c r="R2710" s="11">
        <v>0</v>
      </c>
      <c r="S2710" s="11">
        <v>0</v>
      </c>
      <c r="T2710" s="6">
        <f t="shared" si="65"/>
        <v>0</v>
      </c>
    </row>
    <row r="2711" spans="2:20" hidden="1" x14ac:dyDescent="0.2">
      <c r="B2711" t="s">
        <v>2383</v>
      </c>
      <c r="C2711" t="s">
        <v>9</v>
      </c>
      <c r="D2711" t="s">
        <v>10</v>
      </c>
      <c r="E2711" t="s">
        <v>2367</v>
      </c>
      <c r="F2711" t="s">
        <v>5180</v>
      </c>
      <c r="G2711" s="11">
        <v>0</v>
      </c>
      <c r="H2711" s="11">
        <v>0</v>
      </c>
      <c r="I2711" s="11">
        <v>0</v>
      </c>
      <c r="J2711" s="11">
        <v>0</v>
      </c>
      <c r="K2711" s="11">
        <v>0</v>
      </c>
      <c r="L2711" s="11">
        <v>0</v>
      </c>
      <c r="M2711" s="11">
        <v>0</v>
      </c>
      <c r="N2711" s="11">
        <v>0</v>
      </c>
      <c r="O2711" s="11">
        <v>0</v>
      </c>
      <c r="P2711" s="11">
        <v>0</v>
      </c>
      <c r="Q2711" s="11">
        <v>0</v>
      </c>
      <c r="R2711" s="11">
        <v>0</v>
      </c>
      <c r="S2711" s="11">
        <v>0</v>
      </c>
      <c r="T2711" s="6">
        <f t="shared" si="65"/>
        <v>0</v>
      </c>
    </row>
    <row r="2712" spans="2:20" hidden="1" x14ac:dyDescent="0.2">
      <c r="B2712" t="s">
        <v>2383</v>
      </c>
      <c r="C2712" t="s">
        <v>9</v>
      </c>
      <c r="D2712" t="s">
        <v>1555</v>
      </c>
      <c r="E2712" t="s">
        <v>2367</v>
      </c>
      <c r="F2712" t="s">
        <v>5181</v>
      </c>
      <c r="G2712" s="11">
        <v>-17840716.48</v>
      </c>
      <c r="H2712" s="11">
        <v>-1760269.26</v>
      </c>
      <c r="I2712" s="11">
        <v>-3489984.63</v>
      </c>
      <c r="J2712" s="11">
        <v>-4746824.12</v>
      </c>
      <c r="K2712" s="11">
        <v>-6398572.6500000004</v>
      </c>
      <c r="L2712" s="11">
        <v>-7992497.9800000004</v>
      </c>
      <c r="M2712" s="11">
        <v>-9316940.1400000006</v>
      </c>
      <c r="N2712" s="11">
        <v>-10941904.74</v>
      </c>
      <c r="O2712" s="11">
        <v>-12527186.460000001</v>
      </c>
      <c r="P2712" s="11">
        <v>-13978219</v>
      </c>
      <c r="Q2712" s="11">
        <v>-15438245.970000001</v>
      </c>
      <c r="R2712" s="11">
        <v>-16979975</v>
      </c>
      <c r="S2712" s="11">
        <v>-18433822.739999998</v>
      </c>
      <c r="T2712" s="6">
        <f t="shared" si="65"/>
        <v>-10142324.130000001</v>
      </c>
    </row>
    <row r="2713" spans="2:20" hidden="1" x14ac:dyDescent="0.2">
      <c r="B2713" t="s">
        <v>2384</v>
      </c>
      <c r="C2713" t="s">
        <v>7</v>
      </c>
      <c r="D2713" t="s">
        <v>4</v>
      </c>
      <c r="E2713" t="s">
        <v>2385</v>
      </c>
      <c r="F2713" t="s">
        <v>5182</v>
      </c>
      <c r="G2713" s="11">
        <v>0</v>
      </c>
      <c r="H2713" s="11">
        <v>0</v>
      </c>
      <c r="I2713" s="11">
        <v>0</v>
      </c>
      <c r="J2713" s="11">
        <v>0</v>
      </c>
      <c r="K2713" s="11">
        <v>0</v>
      </c>
      <c r="L2713" s="11">
        <v>0</v>
      </c>
      <c r="M2713" s="11">
        <v>0</v>
      </c>
      <c r="N2713" s="11">
        <v>0</v>
      </c>
      <c r="O2713" s="11">
        <v>0</v>
      </c>
      <c r="P2713" s="11">
        <v>0</v>
      </c>
      <c r="Q2713" s="11">
        <v>0</v>
      </c>
      <c r="R2713" s="11">
        <v>0</v>
      </c>
      <c r="S2713" s="11">
        <v>0</v>
      </c>
      <c r="T2713" s="6">
        <f t="shared" si="65"/>
        <v>0</v>
      </c>
    </row>
    <row r="2714" spans="2:20" hidden="1" x14ac:dyDescent="0.2">
      <c r="B2714" t="s">
        <v>2384</v>
      </c>
      <c r="C2714" t="s">
        <v>7</v>
      </c>
      <c r="D2714" t="s">
        <v>5</v>
      </c>
      <c r="E2714" t="s">
        <v>2385</v>
      </c>
      <c r="F2714" t="s">
        <v>5183</v>
      </c>
      <c r="G2714" s="11">
        <v>88782.24</v>
      </c>
      <c r="H2714" s="11">
        <v>0</v>
      </c>
      <c r="I2714" s="11">
        <v>0</v>
      </c>
      <c r="J2714" s="11">
        <v>0</v>
      </c>
      <c r="K2714" s="11">
        <v>0</v>
      </c>
      <c r="L2714" s="11">
        <v>0</v>
      </c>
      <c r="M2714" s="11">
        <v>0</v>
      </c>
      <c r="N2714" s="11">
        <v>0</v>
      </c>
      <c r="O2714" s="11">
        <v>0</v>
      </c>
      <c r="P2714" s="11">
        <v>0</v>
      </c>
      <c r="Q2714" s="11">
        <v>0</v>
      </c>
      <c r="R2714" s="11">
        <v>0</v>
      </c>
      <c r="S2714" s="11">
        <v>0</v>
      </c>
      <c r="T2714" s="6">
        <f t="shared" si="65"/>
        <v>3699.26</v>
      </c>
    </row>
    <row r="2715" spans="2:20" hidden="1" x14ac:dyDescent="0.2">
      <c r="B2715" t="s">
        <v>2384</v>
      </c>
      <c r="C2715" t="s">
        <v>7</v>
      </c>
      <c r="D2715" t="s">
        <v>6</v>
      </c>
      <c r="E2715" t="s">
        <v>2385</v>
      </c>
      <c r="F2715" t="s">
        <v>5184</v>
      </c>
      <c r="G2715" s="11">
        <v>250574.16</v>
      </c>
      <c r="H2715" s="11">
        <v>0</v>
      </c>
      <c r="I2715" s="11">
        <v>0</v>
      </c>
      <c r="J2715" s="11">
        <v>0</v>
      </c>
      <c r="K2715" s="11">
        <v>0</v>
      </c>
      <c r="L2715" s="11">
        <v>0</v>
      </c>
      <c r="M2715" s="11">
        <v>0</v>
      </c>
      <c r="N2715" s="11">
        <v>0</v>
      </c>
      <c r="O2715" s="11">
        <v>0</v>
      </c>
      <c r="P2715" s="11">
        <v>0</v>
      </c>
      <c r="Q2715" s="11">
        <v>0</v>
      </c>
      <c r="R2715" s="11">
        <v>0</v>
      </c>
      <c r="S2715" s="11">
        <v>0</v>
      </c>
      <c r="T2715" s="6">
        <f t="shared" si="65"/>
        <v>10440.59</v>
      </c>
    </row>
    <row r="2716" spans="2:20" hidden="1" x14ac:dyDescent="0.2">
      <c r="B2716" t="s">
        <v>2384</v>
      </c>
      <c r="C2716" t="s">
        <v>9</v>
      </c>
      <c r="D2716" t="s">
        <v>4</v>
      </c>
      <c r="E2716" t="s">
        <v>2385</v>
      </c>
      <c r="F2716" t="s">
        <v>5185</v>
      </c>
      <c r="G2716" s="11">
        <v>0</v>
      </c>
      <c r="H2716" s="11">
        <v>0</v>
      </c>
      <c r="I2716" s="11">
        <v>0</v>
      </c>
      <c r="J2716" s="11">
        <v>0</v>
      </c>
      <c r="K2716" s="11">
        <v>0</v>
      </c>
      <c r="L2716" s="11">
        <v>0</v>
      </c>
      <c r="M2716" s="11">
        <v>0</v>
      </c>
      <c r="N2716" s="11">
        <v>0</v>
      </c>
      <c r="O2716" s="11">
        <v>0</v>
      </c>
      <c r="P2716" s="11">
        <v>0</v>
      </c>
      <c r="Q2716" s="11">
        <v>0</v>
      </c>
      <c r="R2716" s="11">
        <v>0</v>
      </c>
      <c r="S2716" s="11">
        <v>0</v>
      </c>
      <c r="T2716" s="6">
        <f t="shared" si="65"/>
        <v>0</v>
      </c>
    </row>
    <row r="2717" spans="2:20" hidden="1" x14ac:dyDescent="0.2">
      <c r="B2717" t="s">
        <v>2384</v>
      </c>
      <c r="C2717" t="s">
        <v>9</v>
      </c>
      <c r="D2717" t="s">
        <v>6</v>
      </c>
      <c r="E2717" t="s">
        <v>2385</v>
      </c>
      <c r="F2717" t="s">
        <v>5186</v>
      </c>
      <c r="G2717" s="11">
        <v>55560.959999999999</v>
      </c>
      <c r="H2717" s="11">
        <v>0</v>
      </c>
      <c r="I2717" s="11">
        <v>0</v>
      </c>
      <c r="J2717" s="11">
        <v>0</v>
      </c>
      <c r="K2717" s="11">
        <v>0</v>
      </c>
      <c r="L2717" s="11">
        <v>0</v>
      </c>
      <c r="M2717" s="11">
        <v>0</v>
      </c>
      <c r="N2717" s="11">
        <v>0</v>
      </c>
      <c r="O2717" s="11">
        <v>0</v>
      </c>
      <c r="P2717" s="11">
        <v>0</v>
      </c>
      <c r="Q2717" s="11">
        <v>0</v>
      </c>
      <c r="R2717" s="11">
        <v>0</v>
      </c>
      <c r="S2717" s="11">
        <v>0</v>
      </c>
      <c r="T2717" s="6">
        <f t="shared" si="65"/>
        <v>2315.04</v>
      </c>
    </row>
    <row r="2718" spans="2:20" hidden="1" x14ac:dyDescent="0.2">
      <c r="B2718" t="s">
        <v>2386</v>
      </c>
      <c r="C2718" t="s">
        <v>7</v>
      </c>
      <c r="D2718" t="s">
        <v>4</v>
      </c>
      <c r="E2718" t="s">
        <v>2385</v>
      </c>
      <c r="F2718" t="s">
        <v>5187</v>
      </c>
      <c r="G2718" s="11">
        <v>0</v>
      </c>
      <c r="H2718" s="11">
        <v>0</v>
      </c>
      <c r="I2718" s="11">
        <v>0</v>
      </c>
      <c r="J2718" s="11">
        <v>0</v>
      </c>
      <c r="K2718" s="11">
        <v>0</v>
      </c>
      <c r="L2718" s="11">
        <v>0</v>
      </c>
      <c r="M2718" s="11">
        <v>0</v>
      </c>
      <c r="N2718" s="11">
        <v>0</v>
      </c>
      <c r="O2718" s="11">
        <v>0</v>
      </c>
      <c r="P2718" s="11">
        <v>0</v>
      </c>
      <c r="Q2718" s="11">
        <v>0</v>
      </c>
      <c r="R2718" s="11">
        <v>0</v>
      </c>
      <c r="S2718" s="11">
        <v>0</v>
      </c>
      <c r="T2718" s="6">
        <f t="shared" si="65"/>
        <v>0</v>
      </c>
    </row>
    <row r="2719" spans="2:20" hidden="1" x14ac:dyDescent="0.2">
      <c r="B2719" t="s">
        <v>2386</v>
      </c>
      <c r="C2719" t="s">
        <v>7</v>
      </c>
      <c r="D2719" t="s">
        <v>5</v>
      </c>
      <c r="E2719" t="s">
        <v>2385</v>
      </c>
      <c r="F2719" t="s">
        <v>5188</v>
      </c>
      <c r="G2719" s="11">
        <v>0</v>
      </c>
      <c r="H2719" s="11">
        <v>0</v>
      </c>
      <c r="I2719" s="11">
        <v>0</v>
      </c>
      <c r="J2719" s="11">
        <v>0</v>
      </c>
      <c r="K2719" s="11">
        <v>0</v>
      </c>
      <c r="L2719" s="11">
        <v>0</v>
      </c>
      <c r="M2719" s="11">
        <v>0</v>
      </c>
      <c r="N2719" s="11">
        <v>0</v>
      </c>
      <c r="O2719" s="11">
        <v>0</v>
      </c>
      <c r="P2719" s="11">
        <v>0</v>
      </c>
      <c r="Q2719" s="11">
        <v>0</v>
      </c>
      <c r="R2719" s="11">
        <v>0</v>
      </c>
      <c r="S2719" s="11">
        <v>0</v>
      </c>
      <c r="T2719" s="6">
        <f t="shared" si="65"/>
        <v>0</v>
      </c>
    </row>
    <row r="2720" spans="2:20" hidden="1" x14ac:dyDescent="0.2">
      <c r="B2720" t="s">
        <v>2386</v>
      </c>
      <c r="C2720" t="s">
        <v>7</v>
      </c>
      <c r="D2720" t="s">
        <v>6</v>
      </c>
      <c r="E2720" t="s">
        <v>2385</v>
      </c>
      <c r="F2720" t="s">
        <v>5189</v>
      </c>
      <c r="G2720" s="11">
        <v>0</v>
      </c>
      <c r="H2720" s="11">
        <v>0</v>
      </c>
      <c r="I2720" s="11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6">
        <f t="shared" si="65"/>
        <v>0</v>
      </c>
    </row>
    <row r="2721" spans="2:20" hidden="1" x14ac:dyDescent="0.2">
      <c r="B2721" t="s">
        <v>2386</v>
      </c>
      <c r="C2721" t="s">
        <v>9</v>
      </c>
      <c r="D2721" t="s">
        <v>6</v>
      </c>
      <c r="E2721" t="s">
        <v>2385</v>
      </c>
      <c r="F2721" t="s">
        <v>5190</v>
      </c>
      <c r="G2721" s="11">
        <v>0</v>
      </c>
      <c r="H2721" s="11">
        <v>0</v>
      </c>
      <c r="I2721" s="11">
        <v>0</v>
      </c>
      <c r="J2721" s="11">
        <v>0</v>
      </c>
      <c r="K2721" s="11">
        <v>0</v>
      </c>
      <c r="L2721" s="11">
        <v>0</v>
      </c>
      <c r="M2721" s="11">
        <v>0</v>
      </c>
      <c r="N2721" s="11">
        <v>0</v>
      </c>
      <c r="O2721" s="11">
        <v>0</v>
      </c>
      <c r="P2721" s="11">
        <v>0</v>
      </c>
      <c r="Q2721" s="11">
        <v>0</v>
      </c>
      <c r="R2721" s="11">
        <v>0</v>
      </c>
      <c r="S2721" s="11">
        <v>0</v>
      </c>
      <c r="T2721" s="6">
        <f t="shared" si="65"/>
        <v>0</v>
      </c>
    </row>
    <row r="2722" spans="2:20" hidden="1" x14ac:dyDescent="0.2">
      <c r="B2722" t="s">
        <v>2387</v>
      </c>
      <c r="C2722" t="s">
        <v>7</v>
      </c>
      <c r="D2722" t="s">
        <v>4</v>
      </c>
      <c r="E2722" t="s">
        <v>2388</v>
      </c>
      <c r="F2722" t="s">
        <v>5191</v>
      </c>
      <c r="G2722" s="11">
        <v>0</v>
      </c>
      <c r="H2722" s="11">
        <v>0</v>
      </c>
      <c r="I2722" s="11">
        <v>0</v>
      </c>
      <c r="J2722" s="11">
        <v>0</v>
      </c>
      <c r="K2722" s="11">
        <v>0</v>
      </c>
      <c r="L2722" s="11">
        <v>0</v>
      </c>
      <c r="M2722" s="11">
        <v>0</v>
      </c>
      <c r="N2722" s="11">
        <v>0</v>
      </c>
      <c r="O2722" s="11">
        <v>0</v>
      </c>
      <c r="P2722" s="11">
        <v>0</v>
      </c>
      <c r="Q2722" s="11">
        <v>0</v>
      </c>
      <c r="R2722" s="11">
        <v>0</v>
      </c>
      <c r="S2722" s="11">
        <v>0</v>
      </c>
      <c r="T2722" s="6">
        <f t="shared" si="65"/>
        <v>0</v>
      </c>
    </row>
    <row r="2723" spans="2:20" hidden="1" x14ac:dyDescent="0.2">
      <c r="B2723" t="s">
        <v>2387</v>
      </c>
      <c r="C2723" t="s">
        <v>7</v>
      </c>
      <c r="D2723" t="s">
        <v>5</v>
      </c>
      <c r="E2723" t="s">
        <v>2388</v>
      </c>
      <c r="F2723" t="s">
        <v>5192</v>
      </c>
      <c r="G2723" s="11">
        <v>5746.8</v>
      </c>
      <c r="H2723" s="11">
        <v>478.90000000000003</v>
      </c>
      <c r="I2723" s="11">
        <v>957.80000000000007</v>
      </c>
      <c r="J2723" s="11">
        <v>1436.7</v>
      </c>
      <c r="K2723" s="11">
        <v>1915.6000000000001</v>
      </c>
      <c r="L2723" s="11">
        <v>2394.5</v>
      </c>
      <c r="M2723" s="11">
        <v>2873.4</v>
      </c>
      <c r="N2723" s="11">
        <v>3352.3</v>
      </c>
      <c r="O2723" s="11">
        <v>3831.2000000000003</v>
      </c>
      <c r="P2723" s="11">
        <v>4310.1000000000004</v>
      </c>
      <c r="Q2723" s="11">
        <v>4789</v>
      </c>
      <c r="R2723" s="11">
        <v>5267.9000000000005</v>
      </c>
      <c r="S2723" s="11">
        <v>5746.8</v>
      </c>
      <c r="T2723" s="6">
        <f t="shared" si="65"/>
        <v>3112.8500000000004</v>
      </c>
    </row>
    <row r="2724" spans="2:20" hidden="1" x14ac:dyDescent="0.2">
      <c r="B2724" t="s">
        <v>2389</v>
      </c>
      <c r="C2724" t="s">
        <v>2</v>
      </c>
      <c r="D2724" t="s">
        <v>3</v>
      </c>
      <c r="E2724" t="s">
        <v>2390</v>
      </c>
      <c r="F2724" t="s">
        <v>5193</v>
      </c>
      <c r="G2724" s="11">
        <v>1268340.8700000001</v>
      </c>
      <c r="H2724" s="11">
        <v>101781.24</v>
      </c>
      <c r="I2724" s="11">
        <v>266099.02</v>
      </c>
      <c r="J2724" s="11">
        <v>433464.39</v>
      </c>
      <c r="K2724" s="11">
        <v>604104.09</v>
      </c>
      <c r="L2724" s="11">
        <v>784002.34</v>
      </c>
      <c r="M2724" s="11">
        <v>897805.15</v>
      </c>
      <c r="N2724" s="11">
        <v>986119.26</v>
      </c>
      <c r="O2724" s="11">
        <v>1116187.21</v>
      </c>
      <c r="P2724" s="11">
        <v>1220902.0900000001</v>
      </c>
      <c r="Q2724" s="11">
        <v>1339695.4100000001</v>
      </c>
      <c r="R2724" s="11">
        <v>1456132.52</v>
      </c>
      <c r="S2724" s="11">
        <v>1567599.6</v>
      </c>
      <c r="T2724" s="6">
        <f t="shared" si="65"/>
        <v>885355.24624999997</v>
      </c>
    </row>
    <row r="2725" spans="2:20" hidden="1" x14ac:dyDescent="0.2">
      <c r="B2725" t="s">
        <v>2389</v>
      </c>
      <c r="C2725" t="s">
        <v>2</v>
      </c>
      <c r="D2725" t="s">
        <v>4</v>
      </c>
      <c r="E2725" t="s">
        <v>2390</v>
      </c>
      <c r="F2725" t="s">
        <v>5194</v>
      </c>
      <c r="G2725" s="11">
        <v>651.08000000000004</v>
      </c>
      <c r="H2725" s="11">
        <v>0</v>
      </c>
      <c r="I2725" s="11">
        <v>0</v>
      </c>
      <c r="J2725" s="11">
        <v>0</v>
      </c>
      <c r="K2725" s="11">
        <v>0</v>
      </c>
      <c r="L2725" s="11">
        <v>0</v>
      </c>
      <c r="M2725" s="11">
        <v>0</v>
      </c>
      <c r="N2725" s="11">
        <v>0</v>
      </c>
      <c r="O2725" s="11">
        <v>0</v>
      </c>
      <c r="P2725" s="11">
        <v>0</v>
      </c>
      <c r="Q2725" s="11">
        <v>0</v>
      </c>
      <c r="R2725" s="11">
        <v>0</v>
      </c>
      <c r="S2725" s="11">
        <v>2336.27</v>
      </c>
      <c r="T2725" s="6">
        <f t="shared" si="65"/>
        <v>124.47291666666666</v>
      </c>
    </row>
    <row r="2726" spans="2:20" hidden="1" x14ac:dyDescent="0.2">
      <c r="B2726" t="s">
        <v>2389</v>
      </c>
      <c r="C2726" t="s">
        <v>2</v>
      </c>
      <c r="D2726" t="s">
        <v>5</v>
      </c>
      <c r="E2726" t="s">
        <v>2390</v>
      </c>
      <c r="F2726" t="s">
        <v>5195</v>
      </c>
      <c r="G2726" s="11">
        <v>157172</v>
      </c>
      <c r="H2726" s="11">
        <v>91303.13</v>
      </c>
      <c r="I2726" s="11">
        <v>126287.87000000001</v>
      </c>
      <c r="J2726" s="11">
        <v>124996.38</v>
      </c>
      <c r="K2726" s="11">
        <v>130683.65000000001</v>
      </c>
      <c r="L2726" s="11">
        <v>130760.58</v>
      </c>
      <c r="M2726" s="11">
        <v>130760.58</v>
      </c>
      <c r="N2726" s="11">
        <v>130760.58</v>
      </c>
      <c r="O2726" s="11">
        <v>131513.73000000001</v>
      </c>
      <c r="P2726" s="11">
        <v>131262.67000000001</v>
      </c>
      <c r="Q2726" s="11">
        <v>133039.25</v>
      </c>
      <c r="R2726" s="11">
        <v>133039.25</v>
      </c>
      <c r="S2726" s="11">
        <v>133039.25</v>
      </c>
      <c r="T2726" s="6">
        <f t="shared" si="65"/>
        <v>128292.77458333333</v>
      </c>
    </row>
    <row r="2727" spans="2:20" hidden="1" x14ac:dyDescent="0.2">
      <c r="B2727" t="s">
        <v>2389</v>
      </c>
      <c r="C2727" t="s">
        <v>2</v>
      </c>
      <c r="D2727" t="s">
        <v>1555</v>
      </c>
      <c r="E2727" t="s">
        <v>2390</v>
      </c>
      <c r="F2727" t="s">
        <v>5196</v>
      </c>
      <c r="G2727" s="11">
        <v>-2475737.29</v>
      </c>
      <c r="H2727" s="11">
        <v>-188301.57</v>
      </c>
      <c r="I2727" s="11">
        <v>-387492.82</v>
      </c>
      <c r="J2727" s="11">
        <v>-555090.31000000006</v>
      </c>
      <c r="K2727" s="11">
        <v>-731417.28</v>
      </c>
      <c r="L2727" s="11">
        <v>-911392.46</v>
      </c>
      <c r="M2727" s="11">
        <v>-1026078</v>
      </c>
      <c r="N2727" s="11">
        <v>-1115110.49</v>
      </c>
      <c r="O2727" s="11">
        <v>-1247192.21</v>
      </c>
      <c r="P2727" s="11">
        <v>-1362205.54</v>
      </c>
      <c r="Q2727" s="11">
        <v>-1503472.81</v>
      </c>
      <c r="R2727" s="11">
        <v>-1644296.3900000001</v>
      </c>
      <c r="S2727" s="11">
        <v>-1775398.3900000001</v>
      </c>
      <c r="T2727" s="6">
        <f t="shared" si="65"/>
        <v>-1066468.1433333333</v>
      </c>
    </row>
    <row r="2728" spans="2:20" hidden="1" x14ac:dyDescent="0.2">
      <c r="B2728" t="s">
        <v>2389</v>
      </c>
      <c r="C2728" t="s">
        <v>2</v>
      </c>
      <c r="D2728" t="s">
        <v>6</v>
      </c>
      <c r="E2728" t="s">
        <v>2390</v>
      </c>
      <c r="F2728" t="s">
        <v>5197</v>
      </c>
      <c r="G2728" s="11">
        <v>1049573.3500000001</v>
      </c>
      <c r="H2728" s="11">
        <v>-4782.8100000000004</v>
      </c>
      <c r="I2728" s="11">
        <v>-4894.08</v>
      </c>
      <c r="J2728" s="11">
        <v>-3370.4700000000003</v>
      </c>
      <c r="K2728" s="11">
        <v>-3370.4700000000003</v>
      </c>
      <c r="L2728" s="11">
        <v>-3370.4700000000003</v>
      </c>
      <c r="M2728" s="11">
        <v>-2487.7400000000002</v>
      </c>
      <c r="N2728" s="11">
        <v>-1769.3600000000001</v>
      </c>
      <c r="O2728" s="11">
        <v>-508.74</v>
      </c>
      <c r="P2728" s="11">
        <v>10040.77</v>
      </c>
      <c r="Q2728" s="11">
        <v>30738.14</v>
      </c>
      <c r="R2728" s="11">
        <v>55124.62</v>
      </c>
      <c r="S2728" s="11">
        <v>72423.27</v>
      </c>
      <c r="T2728" s="6">
        <f t="shared" si="65"/>
        <v>52695.64166666667</v>
      </c>
    </row>
    <row r="2729" spans="2:20" hidden="1" x14ac:dyDescent="0.2">
      <c r="B2729" t="s">
        <v>2389</v>
      </c>
      <c r="C2729" t="s">
        <v>1556</v>
      </c>
      <c r="D2729" t="s">
        <v>4</v>
      </c>
      <c r="E2729" t="s">
        <v>2390</v>
      </c>
      <c r="F2729" t="s">
        <v>5198</v>
      </c>
      <c r="G2729" s="11">
        <v>913763.49</v>
      </c>
      <c r="H2729" s="11">
        <v>73634.66</v>
      </c>
      <c r="I2729" s="11">
        <v>192512</v>
      </c>
      <c r="J2729" s="11">
        <v>313594.15000000002</v>
      </c>
      <c r="K2729" s="11">
        <v>437045.15</v>
      </c>
      <c r="L2729" s="11">
        <v>567194.34</v>
      </c>
      <c r="M2729" s="11">
        <v>649526.12</v>
      </c>
      <c r="N2729" s="11">
        <v>713417.85</v>
      </c>
      <c r="O2729" s="11">
        <v>807516.81</v>
      </c>
      <c r="P2729" s="11">
        <v>883273.84</v>
      </c>
      <c r="Q2729" s="11">
        <v>969216.06</v>
      </c>
      <c r="R2729" s="11">
        <v>1053453.6499999999</v>
      </c>
      <c r="S2729" s="11">
        <v>1134095.6200000001</v>
      </c>
      <c r="T2729" s="6">
        <f t="shared" si="65"/>
        <v>640359.51541666675</v>
      </c>
    </row>
    <row r="2730" spans="2:20" hidden="1" x14ac:dyDescent="0.2">
      <c r="B2730" t="s">
        <v>2389</v>
      </c>
      <c r="C2730" t="s">
        <v>1557</v>
      </c>
      <c r="D2730" t="s">
        <v>4</v>
      </c>
      <c r="E2730" t="s">
        <v>2390</v>
      </c>
      <c r="F2730" t="s">
        <v>5199</v>
      </c>
      <c r="G2730" s="11">
        <v>512.15</v>
      </c>
      <c r="H2730" s="11">
        <v>0</v>
      </c>
      <c r="I2730" s="11">
        <v>0</v>
      </c>
      <c r="J2730" s="11">
        <v>0</v>
      </c>
      <c r="K2730" s="11">
        <v>0</v>
      </c>
      <c r="L2730" s="11">
        <v>0</v>
      </c>
      <c r="M2730" s="11">
        <v>0</v>
      </c>
      <c r="N2730" s="11">
        <v>0</v>
      </c>
      <c r="O2730" s="11">
        <v>0</v>
      </c>
      <c r="P2730" s="11">
        <v>0</v>
      </c>
      <c r="Q2730" s="11">
        <v>0</v>
      </c>
      <c r="R2730" s="11">
        <v>0</v>
      </c>
      <c r="S2730" s="11">
        <v>1850.82</v>
      </c>
      <c r="T2730" s="6">
        <f t="shared" si="65"/>
        <v>98.45708333333333</v>
      </c>
    </row>
    <row r="2731" spans="2:20" hidden="1" x14ac:dyDescent="0.2">
      <c r="B2731" t="s">
        <v>2389</v>
      </c>
      <c r="C2731" t="s">
        <v>1557</v>
      </c>
      <c r="D2731" t="s">
        <v>5</v>
      </c>
      <c r="E2731" t="s">
        <v>2390</v>
      </c>
      <c r="F2731" t="s">
        <v>5200</v>
      </c>
      <c r="G2731" s="11">
        <v>123633.06</v>
      </c>
      <c r="H2731" s="11">
        <v>72331.25</v>
      </c>
      <c r="I2731" s="11">
        <v>100046.51000000001</v>
      </c>
      <c r="J2731" s="11">
        <v>99023.38</v>
      </c>
      <c r="K2731" s="11">
        <v>103528.89</v>
      </c>
      <c r="L2731" s="11">
        <v>103589.83</v>
      </c>
      <c r="M2731" s="11">
        <v>103589.83</v>
      </c>
      <c r="N2731" s="11">
        <v>103589.83</v>
      </c>
      <c r="O2731" s="11">
        <v>104186.48</v>
      </c>
      <c r="P2731" s="11">
        <v>103987.59</v>
      </c>
      <c r="Q2731" s="11">
        <v>105395.01000000001</v>
      </c>
      <c r="R2731" s="11">
        <v>105395.01000000001</v>
      </c>
      <c r="S2731" s="11">
        <v>105395.01000000001</v>
      </c>
      <c r="T2731" s="6">
        <f t="shared" si="65"/>
        <v>101598.13708333332</v>
      </c>
    </row>
    <row r="2732" spans="2:20" hidden="1" x14ac:dyDescent="0.2">
      <c r="B2732" t="s">
        <v>2389</v>
      </c>
      <c r="C2732" t="s">
        <v>1557</v>
      </c>
      <c r="D2732" t="s">
        <v>6</v>
      </c>
      <c r="E2732" t="s">
        <v>2390</v>
      </c>
      <c r="F2732" t="s">
        <v>5201</v>
      </c>
      <c r="G2732" s="11">
        <v>825604.9</v>
      </c>
      <c r="H2732" s="11">
        <v>-3788.9900000000002</v>
      </c>
      <c r="I2732" s="11">
        <v>-3877.14</v>
      </c>
      <c r="J2732" s="11">
        <v>-2670.12</v>
      </c>
      <c r="K2732" s="11">
        <v>-2670.12</v>
      </c>
      <c r="L2732" s="11">
        <v>-2670.12</v>
      </c>
      <c r="M2732" s="11">
        <v>-1970.81</v>
      </c>
      <c r="N2732" s="11">
        <v>-1401.7</v>
      </c>
      <c r="O2732" s="11">
        <v>-403.02</v>
      </c>
      <c r="P2732" s="11">
        <v>7954.41</v>
      </c>
      <c r="Q2732" s="11">
        <v>24351.07</v>
      </c>
      <c r="R2732" s="11">
        <v>43670.28</v>
      </c>
      <c r="S2732" s="11">
        <v>57374.44</v>
      </c>
      <c r="T2732" s="6">
        <f t="shared" si="65"/>
        <v>41501.1175</v>
      </c>
    </row>
    <row r="2733" spans="2:20" hidden="1" x14ac:dyDescent="0.2">
      <c r="B2733" t="s">
        <v>2389</v>
      </c>
      <c r="C2733" t="s">
        <v>7</v>
      </c>
      <c r="D2733" t="s">
        <v>4</v>
      </c>
      <c r="E2733" t="s">
        <v>2390</v>
      </c>
      <c r="F2733" t="s">
        <v>5202</v>
      </c>
      <c r="G2733" s="11">
        <v>2616859.62</v>
      </c>
      <c r="H2733" s="11">
        <v>213511</v>
      </c>
      <c r="I2733" s="11">
        <v>447006.86</v>
      </c>
      <c r="J2733" s="11">
        <v>668026.31000000006</v>
      </c>
      <c r="K2733" s="11">
        <v>891598.43</v>
      </c>
      <c r="L2733" s="11">
        <v>1119894.07</v>
      </c>
      <c r="M2733" s="11">
        <v>1333405.07</v>
      </c>
      <c r="N2733" s="11">
        <v>1558793.06</v>
      </c>
      <c r="O2733" s="11">
        <v>1807233.03</v>
      </c>
      <c r="P2733" s="11">
        <v>1935119.02</v>
      </c>
      <c r="Q2733" s="11">
        <v>2154682.0699999998</v>
      </c>
      <c r="R2733" s="11">
        <v>2373814.06</v>
      </c>
      <c r="S2733" s="11">
        <v>2600018.2800000003</v>
      </c>
      <c r="T2733" s="6">
        <f t="shared" si="65"/>
        <v>1425960.1608333336</v>
      </c>
    </row>
    <row r="2734" spans="2:20" hidden="1" x14ac:dyDescent="0.2">
      <c r="B2734" t="s">
        <v>2389</v>
      </c>
      <c r="C2734" t="s">
        <v>7</v>
      </c>
      <c r="D2734" t="s">
        <v>5</v>
      </c>
      <c r="E2734" t="s">
        <v>2390</v>
      </c>
      <c r="F2734" t="s">
        <v>5203</v>
      </c>
      <c r="G2734" s="11">
        <v>742811.1</v>
      </c>
      <c r="H2734" s="11">
        <v>67333.509999999995</v>
      </c>
      <c r="I2734" s="11">
        <v>131846.45000000001</v>
      </c>
      <c r="J2734" s="11">
        <v>184257.21</v>
      </c>
      <c r="K2734" s="11">
        <v>250622.71</v>
      </c>
      <c r="L2734" s="11">
        <v>304148.71000000002</v>
      </c>
      <c r="M2734" s="11">
        <v>361360.5</v>
      </c>
      <c r="N2734" s="11">
        <v>425772.77</v>
      </c>
      <c r="O2734" s="11">
        <v>477317.38</v>
      </c>
      <c r="P2734" s="11">
        <v>542460.71</v>
      </c>
      <c r="Q2734" s="11">
        <v>596923.49</v>
      </c>
      <c r="R2734" s="11">
        <v>647774.81000000006</v>
      </c>
      <c r="S2734" s="11">
        <v>696270.74</v>
      </c>
      <c r="T2734" s="6">
        <f t="shared" si="65"/>
        <v>392446.59749999997</v>
      </c>
    </row>
    <row r="2735" spans="2:20" hidden="1" x14ac:dyDescent="0.2">
      <c r="B2735" t="s">
        <v>2389</v>
      </c>
      <c r="C2735" t="s">
        <v>7</v>
      </c>
      <c r="D2735" t="s">
        <v>8</v>
      </c>
      <c r="E2735" t="s">
        <v>2390</v>
      </c>
      <c r="F2735" t="s">
        <v>5204</v>
      </c>
      <c r="G2735" s="11">
        <v>0</v>
      </c>
      <c r="H2735" s="11">
        <v>0</v>
      </c>
      <c r="I2735" s="11">
        <v>0</v>
      </c>
      <c r="J2735" s="11">
        <v>0</v>
      </c>
      <c r="K2735" s="11">
        <v>0</v>
      </c>
      <c r="L2735" s="11">
        <v>0</v>
      </c>
      <c r="M2735" s="11">
        <v>0</v>
      </c>
      <c r="N2735" s="11">
        <v>0</v>
      </c>
      <c r="O2735" s="11">
        <v>0</v>
      </c>
      <c r="P2735" s="11">
        <v>0</v>
      </c>
      <c r="Q2735" s="11">
        <v>0</v>
      </c>
      <c r="R2735" s="11">
        <v>0</v>
      </c>
      <c r="S2735" s="11">
        <v>0</v>
      </c>
      <c r="T2735" s="6">
        <f t="shared" si="65"/>
        <v>0</v>
      </c>
    </row>
    <row r="2736" spans="2:20" hidden="1" x14ac:dyDescent="0.2">
      <c r="B2736" t="s">
        <v>2389</v>
      </c>
      <c r="C2736" t="s">
        <v>7</v>
      </c>
      <c r="D2736" t="s">
        <v>6</v>
      </c>
      <c r="E2736" t="s">
        <v>2390</v>
      </c>
      <c r="F2736" t="s">
        <v>5205</v>
      </c>
      <c r="G2736" s="11">
        <v>1436287.07</v>
      </c>
      <c r="H2736" s="11">
        <v>98465.07</v>
      </c>
      <c r="I2736" s="11">
        <v>191485.78</v>
      </c>
      <c r="J2736" s="11">
        <v>291781.36</v>
      </c>
      <c r="K2736" s="11">
        <v>399651.7</v>
      </c>
      <c r="L2736" s="11">
        <v>527525.61</v>
      </c>
      <c r="M2736" s="11">
        <v>608463.77</v>
      </c>
      <c r="N2736" s="11">
        <v>707430.08</v>
      </c>
      <c r="O2736" s="11">
        <v>807663.5</v>
      </c>
      <c r="P2736" s="11">
        <v>920902.45000000007</v>
      </c>
      <c r="Q2736" s="11">
        <v>1020407.63</v>
      </c>
      <c r="R2736" s="11">
        <v>1137264.1400000001</v>
      </c>
      <c r="S2736" s="11">
        <v>1243859.6400000001</v>
      </c>
      <c r="T2736" s="6">
        <f t="shared" si="65"/>
        <v>670926.20374999999</v>
      </c>
    </row>
    <row r="2737" spans="2:20" hidden="1" x14ac:dyDescent="0.2">
      <c r="B2737" t="s">
        <v>2389</v>
      </c>
      <c r="C2737" t="s">
        <v>1558</v>
      </c>
      <c r="D2737" t="s">
        <v>4</v>
      </c>
      <c r="E2737" t="s">
        <v>2390</v>
      </c>
      <c r="F2737" t="s">
        <v>5206</v>
      </c>
      <c r="G2737" s="11">
        <v>252260.33000000002</v>
      </c>
      <c r="H2737" s="11">
        <v>19746.580000000002</v>
      </c>
      <c r="I2737" s="11">
        <v>51625.87</v>
      </c>
      <c r="J2737" s="11">
        <v>84096.430000000008</v>
      </c>
      <c r="K2737" s="11">
        <v>117202.24000000001</v>
      </c>
      <c r="L2737" s="11">
        <v>152104.30000000002</v>
      </c>
      <c r="M2737" s="11">
        <v>174183.18</v>
      </c>
      <c r="N2737" s="11">
        <v>191317</v>
      </c>
      <c r="O2737" s="11">
        <v>216551.48</v>
      </c>
      <c r="P2737" s="11">
        <v>236867.21</v>
      </c>
      <c r="Q2737" s="11">
        <v>259914.30000000002</v>
      </c>
      <c r="R2737" s="11">
        <v>282504.26</v>
      </c>
      <c r="S2737" s="11">
        <v>304129.99</v>
      </c>
      <c r="T2737" s="6">
        <f t="shared" si="65"/>
        <v>172025.66750000001</v>
      </c>
    </row>
    <row r="2738" spans="2:20" hidden="1" x14ac:dyDescent="0.2">
      <c r="B2738" t="s">
        <v>2389</v>
      </c>
      <c r="C2738" t="s">
        <v>1558</v>
      </c>
      <c r="D2738" t="s">
        <v>10</v>
      </c>
      <c r="E2738" t="s">
        <v>2390</v>
      </c>
      <c r="F2738" t="s">
        <v>5207</v>
      </c>
      <c r="G2738" s="11">
        <v>102317.04000000001</v>
      </c>
      <c r="H2738" s="11">
        <v>8400.01</v>
      </c>
      <c r="I2738" s="11">
        <v>21961.16</v>
      </c>
      <c r="J2738" s="11">
        <v>35773.82</v>
      </c>
      <c r="K2738" s="11">
        <v>49856.71</v>
      </c>
      <c r="L2738" s="11">
        <v>64703.71</v>
      </c>
      <c r="M2738" s="11">
        <v>74095.86</v>
      </c>
      <c r="N2738" s="11">
        <v>81384.42</v>
      </c>
      <c r="O2738" s="11">
        <v>92118.930000000008</v>
      </c>
      <c r="P2738" s="11">
        <v>100761.05</v>
      </c>
      <c r="Q2738" s="11">
        <v>110565.06</v>
      </c>
      <c r="R2738" s="11">
        <v>120174.61</v>
      </c>
      <c r="S2738" s="11">
        <v>129373.99</v>
      </c>
      <c r="T2738" s="6">
        <f t="shared" si="65"/>
        <v>72970.071249999994</v>
      </c>
    </row>
    <row r="2739" spans="2:20" hidden="1" x14ac:dyDescent="0.2">
      <c r="B2739" t="s">
        <v>2389</v>
      </c>
      <c r="C2739" t="s">
        <v>1559</v>
      </c>
      <c r="D2739" t="s">
        <v>4</v>
      </c>
      <c r="E2739" t="s">
        <v>2390</v>
      </c>
      <c r="F2739" t="s">
        <v>5208</v>
      </c>
      <c r="G2739" s="11">
        <v>138.93</v>
      </c>
      <c r="H2739" s="11">
        <v>0</v>
      </c>
      <c r="I2739" s="11">
        <v>0</v>
      </c>
      <c r="J2739" s="11">
        <v>0</v>
      </c>
      <c r="K2739" s="11">
        <v>0</v>
      </c>
      <c r="L2739" s="11">
        <v>0</v>
      </c>
      <c r="M2739" s="11">
        <v>0</v>
      </c>
      <c r="N2739" s="11">
        <v>0</v>
      </c>
      <c r="O2739" s="11">
        <v>0</v>
      </c>
      <c r="P2739" s="11">
        <v>0</v>
      </c>
      <c r="Q2739" s="11">
        <v>0</v>
      </c>
      <c r="R2739" s="11">
        <v>0</v>
      </c>
      <c r="S2739" s="11">
        <v>485.45</v>
      </c>
      <c r="T2739" s="6">
        <f t="shared" si="65"/>
        <v>26.015833333333333</v>
      </c>
    </row>
    <row r="2740" spans="2:20" hidden="1" x14ac:dyDescent="0.2">
      <c r="B2740" t="s">
        <v>2389</v>
      </c>
      <c r="C2740" t="s">
        <v>1559</v>
      </c>
      <c r="D2740" t="s">
        <v>5</v>
      </c>
      <c r="E2740" t="s">
        <v>2390</v>
      </c>
      <c r="F2740" t="s">
        <v>5209</v>
      </c>
      <c r="G2740" s="11">
        <v>33538.94</v>
      </c>
      <c r="H2740" s="11">
        <v>18971.88</v>
      </c>
      <c r="I2740" s="11">
        <v>26241.360000000001</v>
      </c>
      <c r="J2740" s="11">
        <v>25973</v>
      </c>
      <c r="K2740" s="11">
        <v>27154.760000000002</v>
      </c>
      <c r="L2740" s="11">
        <v>27170.75</v>
      </c>
      <c r="M2740" s="11">
        <v>27170.75</v>
      </c>
      <c r="N2740" s="11">
        <v>27170.75</v>
      </c>
      <c r="O2740" s="11">
        <v>27327.25</v>
      </c>
      <c r="P2740" s="11">
        <v>27275.08</v>
      </c>
      <c r="Q2740" s="11">
        <v>27644.240000000002</v>
      </c>
      <c r="R2740" s="11">
        <v>27644.240000000002</v>
      </c>
      <c r="S2740" s="11">
        <v>27644.240000000002</v>
      </c>
      <c r="T2740" s="6">
        <f t="shared" ref="T2740:T2803" si="66">(G2740+S2740+SUM(H2740:R2740)*2)/24</f>
        <v>26694.637500000001</v>
      </c>
    </row>
    <row r="2741" spans="2:20" hidden="1" x14ac:dyDescent="0.2">
      <c r="B2741" t="s">
        <v>2389</v>
      </c>
      <c r="C2741" t="s">
        <v>1559</v>
      </c>
      <c r="D2741" t="s">
        <v>6</v>
      </c>
      <c r="E2741" t="s">
        <v>2390</v>
      </c>
      <c r="F2741" t="s">
        <v>5210</v>
      </c>
      <c r="G2741" s="11">
        <v>223968.45</v>
      </c>
      <c r="H2741" s="11">
        <v>-993.82</v>
      </c>
      <c r="I2741" s="11">
        <v>-1016.94</v>
      </c>
      <c r="J2741" s="11">
        <v>-700.35</v>
      </c>
      <c r="K2741" s="11">
        <v>-700.35</v>
      </c>
      <c r="L2741" s="11">
        <v>-700.35</v>
      </c>
      <c r="M2741" s="11">
        <v>-516.93000000000006</v>
      </c>
      <c r="N2741" s="11">
        <v>-367.66</v>
      </c>
      <c r="O2741" s="11">
        <v>-105.72</v>
      </c>
      <c r="P2741" s="11">
        <v>2086.36</v>
      </c>
      <c r="Q2741" s="11">
        <v>6387.07</v>
      </c>
      <c r="R2741" s="11">
        <v>11454.34</v>
      </c>
      <c r="S2741" s="11">
        <v>15048.83</v>
      </c>
      <c r="T2741" s="6">
        <f t="shared" si="66"/>
        <v>11194.524166666668</v>
      </c>
    </row>
    <row r="2742" spans="2:20" hidden="1" x14ac:dyDescent="0.2">
      <c r="B2742" t="s">
        <v>2389</v>
      </c>
      <c r="C2742" t="s">
        <v>9</v>
      </c>
      <c r="D2742" t="s">
        <v>4</v>
      </c>
      <c r="E2742" t="s">
        <v>2390</v>
      </c>
      <c r="F2742" t="s">
        <v>5211</v>
      </c>
      <c r="G2742" s="11">
        <v>0</v>
      </c>
      <c r="H2742" s="11">
        <v>0</v>
      </c>
      <c r="I2742" s="11">
        <v>0</v>
      </c>
      <c r="J2742" s="11">
        <v>0</v>
      </c>
      <c r="K2742" s="11">
        <v>0</v>
      </c>
      <c r="L2742" s="11">
        <v>0</v>
      </c>
      <c r="M2742" s="11">
        <v>0</v>
      </c>
      <c r="N2742" s="11">
        <v>0</v>
      </c>
      <c r="O2742" s="11">
        <v>0</v>
      </c>
      <c r="P2742" s="11">
        <v>0</v>
      </c>
      <c r="Q2742" s="11">
        <v>0</v>
      </c>
      <c r="R2742" s="11">
        <v>0</v>
      </c>
      <c r="S2742" s="11">
        <v>0</v>
      </c>
      <c r="T2742" s="6">
        <f t="shared" si="66"/>
        <v>0</v>
      </c>
    </row>
    <row r="2743" spans="2:20" hidden="1" x14ac:dyDescent="0.2">
      <c r="B2743" t="s">
        <v>2389</v>
      </c>
      <c r="C2743" t="s">
        <v>9</v>
      </c>
      <c r="D2743" t="s">
        <v>10</v>
      </c>
      <c r="E2743" t="s">
        <v>2390</v>
      </c>
      <c r="F2743" t="s">
        <v>5212</v>
      </c>
      <c r="G2743" s="11">
        <v>0</v>
      </c>
      <c r="H2743" s="11">
        <v>0</v>
      </c>
      <c r="I2743" s="11">
        <v>0</v>
      </c>
      <c r="J2743" s="11">
        <v>0</v>
      </c>
      <c r="K2743" s="11">
        <v>0</v>
      </c>
      <c r="L2743" s="11">
        <v>0</v>
      </c>
      <c r="M2743" s="11">
        <v>0</v>
      </c>
      <c r="N2743" s="11">
        <v>0</v>
      </c>
      <c r="O2743" s="11">
        <v>0</v>
      </c>
      <c r="P2743" s="11">
        <v>0</v>
      </c>
      <c r="Q2743" s="11">
        <v>0</v>
      </c>
      <c r="R2743" s="11">
        <v>0</v>
      </c>
      <c r="S2743" s="11">
        <v>0</v>
      </c>
      <c r="T2743" s="6">
        <f t="shared" si="66"/>
        <v>0</v>
      </c>
    </row>
    <row r="2744" spans="2:20" hidden="1" x14ac:dyDescent="0.2">
      <c r="B2744" t="s">
        <v>2389</v>
      </c>
      <c r="C2744" t="s">
        <v>9</v>
      </c>
      <c r="D2744" t="s">
        <v>11</v>
      </c>
      <c r="E2744" t="s">
        <v>2390</v>
      </c>
      <c r="F2744" t="s">
        <v>5213</v>
      </c>
      <c r="G2744" s="11">
        <v>0</v>
      </c>
      <c r="H2744" s="11">
        <v>0</v>
      </c>
      <c r="I2744" s="11">
        <v>0</v>
      </c>
      <c r="J2744" s="11">
        <v>0</v>
      </c>
      <c r="K2744" s="11">
        <v>0</v>
      </c>
      <c r="L2744" s="11">
        <v>0</v>
      </c>
      <c r="M2744" s="11">
        <v>0</v>
      </c>
      <c r="N2744" s="11">
        <v>0</v>
      </c>
      <c r="O2744" s="11">
        <v>0</v>
      </c>
      <c r="P2744" s="11">
        <v>0</v>
      </c>
      <c r="Q2744" s="11">
        <v>0</v>
      </c>
      <c r="R2744" s="11">
        <v>0</v>
      </c>
      <c r="S2744" s="11">
        <v>0</v>
      </c>
      <c r="T2744" s="6">
        <f t="shared" si="66"/>
        <v>0</v>
      </c>
    </row>
    <row r="2745" spans="2:20" hidden="1" x14ac:dyDescent="0.2">
      <c r="B2745" t="s">
        <v>2389</v>
      </c>
      <c r="C2745" t="s">
        <v>9</v>
      </c>
      <c r="D2745" t="s">
        <v>5</v>
      </c>
      <c r="E2745" t="s">
        <v>2390</v>
      </c>
      <c r="F2745" t="s">
        <v>5214</v>
      </c>
      <c r="G2745" s="11">
        <v>249734.02000000002</v>
      </c>
      <c r="H2745" s="11">
        <v>21083.24</v>
      </c>
      <c r="I2745" s="11">
        <v>33750.11</v>
      </c>
      <c r="J2745" s="11">
        <v>48423.35</v>
      </c>
      <c r="K2745" s="11">
        <v>63428.83</v>
      </c>
      <c r="L2745" s="11">
        <v>86607.52</v>
      </c>
      <c r="M2745" s="11">
        <v>102166.69</v>
      </c>
      <c r="N2745" s="11">
        <v>125198.23</v>
      </c>
      <c r="O2745" s="11">
        <v>143746.20000000001</v>
      </c>
      <c r="P2745" s="11">
        <v>162331.43</v>
      </c>
      <c r="Q2745" s="11">
        <v>181651.17</v>
      </c>
      <c r="R2745" s="11">
        <v>196570.34</v>
      </c>
      <c r="S2745" s="11">
        <v>211511.86000000002</v>
      </c>
      <c r="T2745" s="6">
        <f t="shared" si="66"/>
        <v>116298.33750000001</v>
      </c>
    </row>
    <row r="2746" spans="2:20" hidden="1" x14ac:dyDescent="0.2">
      <c r="B2746" t="s">
        <v>2389</v>
      </c>
      <c r="C2746" t="s">
        <v>9</v>
      </c>
      <c r="D2746" t="s">
        <v>12</v>
      </c>
      <c r="E2746" t="s">
        <v>2390</v>
      </c>
      <c r="F2746" t="s">
        <v>5215</v>
      </c>
      <c r="G2746" s="11">
        <v>656503.45000000007</v>
      </c>
      <c r="H2746" s="11">
        <v>57915.35</v>
      </c>
      <c r="I2746" s="11">
        <v>109676.61</v>
      </c>
      <c r="J2746" s="11">
        <v>177472.05000000002</v>
      </c>
      <c r="K2746" s="11">
        <v>231170.93</v>
      </c>
      <c r="L2746" s="11">
        <v>290130.97000000003</v>
      </c>
      <c r="M2746" s="11">
        <v>403413.46</v>
      </c>
      <c r="N2746" s="11">
        <v>528727.91</v>
      </c>
      <c r="O2746" s="11">
        <v>683113.73</v>
      </c>
      <c r="P2746" s="11">
        <v>801300.55</v>
      </c>
      <c r="Q2746" s="11">
        <v>925544.71</v>
      </c>
      <c r="R2746" s="11">
        <v>1021599.6</v>
      </c>
      <c r="S2746" s="11">
        <v>1150783.6499999999</v>
      </c>
      <c r="T2746" s="6">
        <f t="shared" si="66"/>
        <v>511142.4516666666</v>
      </c>
    </row>
    <row r="2747" spans="2:20" hidden="1" x14ac:dyDescent="0.2">
      <c r="B2747" t="s">
        <v>2389</v>
      </c>
      <c r="C2747" t="s">
        <v>9</v>
      </c>
      <c r="D2747" t="s">
        <v>6</v>
      </c>
      <c r="E2747" t="s">
        <v>2390</v>
      </c>
      <c r="F2747" t="s">
        <v>5216</v>
      </c>
      <c r="G2747" s="11">
        <v>591664.59</v>
      </c>
      <c r="H2747" s="11">
        <v>28190.89</v>
      </c>
      <c r="I2747" s="11">
        <v>70077.710000000006</v>
      </c>
      <c r="J2747" s="11">
        <v>99929.16</v>
      </c>
      <c r="K2747" s="11">
        <v>135748.79</v>
      </c>
      <c r="L2747" s="11">
        <v>167099.99</v>
      </c>
      <c r="M2747" s="11">
        <v>195918.71</v>
      </c>
      <c r="N2747" s="11">
        <v>227858.39</v>
      </c>
      <c r="O2747" s="11">
        <v>257645.43</v>
      </c>
      <c r="P2747" s="11">
        <v>293112.92</v>
      </c>
      <c r="Q2747" s="11">
        <v>340056.56</v>
      </c>
      <c r="R2747" s="11">
        <v>376302.88</v>
      </c>
      <c r="S2747" s="11">
        <v>418042.19</v>
      </c>
      <c r="T2747" s="6">
        <f t="shared" si="66"/>
        <v>224732.9016666667</v>
      </c>
    </row>
    <row r="2748" spans="2:20" hidden="1" x14ac:dyDescent="0.2">
      <c r="B2748" t="s">
        <v>2391</v>
      </c>
      <c r="C2748" t="s">
        <v>2</v>
      </c>
      <c r="D2748" t="s">
        <v>3</v>
      </c>
      <c r="E2748" t="s">
        <v>2392</v>
      </c>
      <c r="F2748" t="s">
        <v>5217</v>
      </c>
      <c r="G2748" s="11">
        <v>0</v>
      </c>
      <c r="H2748" s="11">
        <v>0</v>
      </c>
      <c r="I2748" s="11">
        <v>0</v>
      </c>
      <c r="J2748" s="11">
        <v>0</v>
      </c>
      <c r="K2748" s="11">
        <v>0</v>
      </c>
      <c r="L2748" s="11">
        <v>0</v>
      </c>
      <c r="M2748" s="11">
        <v>0</v>
      </c>
      <c r="N2748" s="11">
        <v>0</v>
      </c>
      <c r="O2748" s="11">
        <v>0</v>
      </c>
      <c r="P2748" s="11">
        <v>0</v>
      </c>
      <c r="Q2748" s="11">
        <v>0</v>
      </c>
      <c r="R2748" s="11">
        <v>0</v>
      </c>
      <c r="S2748" s="11">
        <v>0</v>
      </c>
      <c r="T2748" s="6">
        <f t="shared" si="66"/>
        <v>0</v>
      </c>
    </row>
    <row r="2749" spans="2:20" hidden="1" x14ac:dyDescent="0.2">
      <c r="B2749" t="s">
        <v>2391</v>
      </c>
      <c r="C2749" t="s">
        <v>2</v>
      </c>
      <c r="D2749" t="s">
        <v>1555</v>
      </c>
      <c r="E2749" t="s">
        <v>2392</v>
      </c>
      <c r="F2749" t="s">
        <v>5218</v>
      </c>
      <c r="G2749" s="11">
        <v>0</v>
      </c>
      <c r="H2749" s="11">
        <v>0</v>
      </c>
      <c r="I2749" s="11">
        <v>0</v>
      </c>
      <c r="J2749" s="11">
        <v>0</v>
      </c>
      <c r="K2749" s="11">
        <v>0</v>
      </c>
      <c r="L2749" s="11">
        <v>0</v>
      </c>
      <c r="M2749" s="11">
        <v>0</v>
      </c>
      <c r="N2749" s="11">
        <v>0</v>
      </c>
      <c r="O2749" s="11">
        <v>0</v>
      </c>
      <c r="P2749" s="11">
        <v>0</v>
      </c>
      <c r="Q2749" s="11">
        <v>0</v>
      </c>
      <c r="R2749" s="11">
        <v>0</v>
      </c>
      <c r="S2749" s="11">
        <v>0</v>
      </c>
      <c r="T2749" s="6">
        <f t="shared" si="66"/>
        <v>0</v>
      </c>
    </row>
    <row r="2750" spans="2:20" hidden="1" x14ac:dyDescent="0.2">
      <c r="B2750" t="s">
        <v>2391</v>
      </c>
      <c r="C2750" t="s">
        <v>2</v>
      </c>
      <c r="D2750" t="s">
        <v>6</v>
      </c>
      <c r="E2750" t="s">
        <v>2392</v>
      </c>
      <c r="F2750" t="s">
        <v>5219</v>
      </c>
      <c r="G2750" s="11">
        <v>0</v>
      </c>
      <c r="H2750" s="11">
        <v>0</v>
      </c>
      <c r="I2750" s="11">
        <v>0</v>
      </c>
      <c r="J2750" s="11">
        <v>0</v>
      </c>
      <c r="K2750" s="11">
        <v>0</v>
      </c>
      <c r="L2750" s="11">
        <v>0</v>
      </c>
      <c r="M2750" s="11">
        <v>0</v>
      </c>
      <c r="N2750" s="11">
        <v>0</v>
      </c>
      <c r="O2750" s="11">
        <v>0</v>
      </c>
      <c r="P2750" s="11">
        <v>0</v>
      </c>
      <c r="Q2750" s="11">
        <v>0</v>
      </c>
      <c r="R2750" s="11">
        <v>0</v>
      </c>
      <c r="S2750" s="11">
        <v>0</v>
      </c>
      <c r="T2750" s="6">
        <f t="shared" si="66"/>
        <v>0</v>
      </c>
    </row>
    <row r="2751" spans="2:20" hidden="1" x14ac:dyDescent="0.2">
      <c r="B2751" t="s">
        <v>2391</v>
      </c>
      <c r="C2751" t="s">
        <v>1556</v>
      </c>
      <c r="D2751" t="s">
        <v>4</v>
      </c>
      <c r="E2751" t="s">
        <v>2392</v>
      </c>
      <c r="F2751" t="s">
        <v>5220</v>
      </c>
      <c r="G2751" s="11">
        <v>0</v>
      </c>
      <c r="H2751" s="11">
        <v>0</v>
      </c>
      <c r="I2751" s="11">
        <v>0</v>
      </c>
      <c r="J2751" s="11">
        <v>0</v>
      </c>
      <c r="K2751" s="11">
        <v>0</v>
      </c>
      <c r="L2751" s="11">
        <v>0</v>
      </c>
      <c r="M2751" s="11">
        <v>0</v>
      </c>
      <c r="N2751" s="11">
        <v>0</v>
      </c>
      <c r="O2751" s="11">
        <v>0</v>
      </c>
      <c r="P2751" s="11">
        <v>0</v>
      </c>
      <c r="Q2751" s="11">
        <v>0</v>
      </c>
      <c r="R2751" s="11">
        <v>0</v>
      </c>
      <c r="S2751" s="11">
        <v>0</v>
      </c>
      <c r="T2751" s="6">
        <f t="shared" si="66"/>
        <v>0</v>
      </c>
    </row>
    <row r="2752" spans="2:20" hidden="1" x14ac:dyDescent="0.2">
      <c r="B2752" t="s">
        <v>2391</v>
      </c>
      <c r="C2752" t="s">
        <v>1557</v>
      </c>
      <c r="D2752" t="s">
        <v>6</v>
      </c>
      <c r="E2752" t="s">
        <v>2392</v>
      </c>
      <c r="F2752" t="s">
        <v>5221</v>
      </c>
      <c r="G2752" s="11">
        <v>0</v>
      </c>
      <c r="H2752" s="11">
        <v>0</v>
      </c>
      <c r="I2752" s="11">
        <v>0</v>
      </c>
      <c r="J2752" s="11">
        <v>0</v>
      </c>
      <c r="K2752" s="11">
        <v>0</v>
      </c>
      <c r="L2752" s="11">
        <v>0</v>
      </c>
      <c r="M2752" s="11">
        <v>0</v>
      </c>
      <c r="N2752" s="11">
        <v>0</v>
      </c>
      <c r="O2752" s="11">
        <v>0</v>
      </c>
      <c r="P2752" s="11">
        <v>0</v>
      </c>
      <c r="Q2752" s="11">
        <v>0</v>
      </c>
      <c r="R2752" s="11">
        <v>0</v>
      </c>
      <c r="S2752" s="11">
        <v>0</v>
      </c>
      <c r="T2752" s="6">
        <f t="shared" si="66"/>
        <v>0</v>
      </c>
    </row>
    <row r="2753" spans="2:20" hidden="1" x14ac:dyDescent="0.2">
      <c r="B2753" t="s">
        <v>2391</v>
      </c>
      <c r="C2753" t="s">
        <v>7</v>
      </c>
      <c r="D2753" t="s">
        <v>4</v>
      </c>
      <c r="E2753" t="s">
        <v>2392</v>
      </c>
      <c r="F2753" t="s">
        <v>5222</v>
      </c>
      <c r="G2753" s="11">
        <v>0</v>
      </c>
      <c r="H2753" s="11">
        <v>0</v>
      </c>
      <c r="I2753" s="11">
        <v>0</v>
      </c>
      <c r="J2753" s="11">
        <v>0</v>
      </c>
      <c r="K2753" s="11">
        <v>0</v>
      </c>
      <c r="L2753" s="11">
        <v>0</v>
      </c>
      <c r="M2753" s="11">
        <v>0</v>
      </c>
      <c r="N2753" s="11">
        <v>0</v>
      </c>
      <c r="O2753" s="11">
        <v>0</v>
      </c>
      <c r="P2753" s="11">
        <v>0</v>
      </c>
      <c r="Q2753" s="11">
        <v>0</v>
      </c>
      <c r="R2753" s="11">
        <v>0</v>
      </c>
      <c r="S2753" s="11">
        <v>0</v>
      </c>
      <c r="T2753" s="6">
        <f t="shared" si="66"/>
        <v>0</v>
      </c>
    </row>
    <row r="2754" spans="2:20" hidden="1" x14ac:dyDescent="0.2">
      <c r="B2754" t="s">
        <v>2391</v>
      </c>
      <c r="C2754" t="s">
        <v>7</v>
      </c>
      <c r="D2754" t="s">
        <v>5</v>
      </c>
      <c r="E2754" t="s">
        <v>2392</v>
      </c>
      <c r="F2754" t="s">
        <v>5223</v>
      </c>
      <c r="G2754" s="11">
        <v>0</v>
      </c>
      <c r="H2754" s="11">
        <v>0</v>
      </c>
      <c r="I2754" s="11">
        <v>0</v>
      </c>
      <c r="J2754" s="11">
        <v>0</v>
      </c>
      <c r="K2754" s="11">
        <v>0</v>
      </c>
      <c r="L2754" s="11">
        <v>0</v>
      </c>
      <c r="M2754" s="11">
        <v>0</v>
      </c>
      <c r="N2754" s="11">
        <v>0</v>
      </c>
      <c r="O2754" s="11">
        <v>0</v>
      </c>
      <c r="P2754" s="11">
        <v>0</v>
      </c>
      <c r="Q2754" s="11">
        <v>0</v>
      </c>
      <c r="R2754" s="11">
        <v>0</v>
      </c>
      <c r="S2754" s="11">
        <v>0</v>
      </c>
      <c r="T2754" s="6">
        <f t="shared" si="66"/>
        <v>0</v>
      </c>
    </row>
    <row r="2755" spans="2:20" hidden="1" x14ac:dyDescent="0.2">
      <c r="B2755" t="s">
        <v>2391</v>
      </c>
      <c r="C2755" t="s">
        <v>7</v>
      </c>
      <c r="D2755" t="s">
        <v>6</v>
      </c>
      <c r="E2755" t="s">
        <v>2392</v>
      </c>
      <c r="F2755" t="s">
        <v>5224</v>
      </c>
      <c r="G2755" s="11">
        <v>0</v>
      </c>
      <c r="H2755" s="11">
        <v>0</v>
      </c>
      <c r="I2755" s="11">
        <v>0</v>
      </c>
      <c r="J2755" s="11">
        <v>0</v>
      </c>
      <c r="K2755" s="11">
        <v>0</v>
      </c>
      <c r="L2755" s="11">
        <v>0</v>
      </c>
      <c r="M2755" s="11">
        <v>0</v>
      </c>
      <c r="N2755" s="11">
        <v>0</v>
      </c>
      <c r="O2755" s="11">
        <v>0</v>
      </c>
      <c r="P2755" s="11">
        <v>0</v>
      </c>
      <c r="Q2755" s="11">
        <v>0</v>
      </c>
      <c r="R2755" s="11">
        <v>0</v>
      </c>
      <c r="S2755" s="11">
        <v>0</v>
      </c>
      <c r="T2755" s="6">
        <f t="shared" si="66"/>
        <v>0</v>
      </c>
    </row>
    <row r="2756" spans="2:20" hidden="1" x14ac:dyDescent="0.2">
      <c r="B2756" t="s">
        <v>2391</v>
      </c>
      <c r="C2756" t="s">
        <v>1558</v>
      </c>
      <c r="D2756" t="s">
        <v>4</v>
      </c>
      <c r="E2756" t="s">
        <v>2392</v>
      </c>
      <c r="F2756" t="s">
        <v>5225</v>
      </c>
      <c r="G2756" s="11">
        <v>0</v>
      </c>
      <c r="H2756" s="11">
        <v>0</v>
      </c>
      <c r="I2756" s="11">
        <v>0</v>
      </c>
      <c r="J2756" s="11">
        <v>0</v>
      </c>
      <c r="K2756" s="11">
        <v>0</v>
      </c>
      <c r="L2756" s="11">
        <v>0</v>
      </c>
      <c r="M2756" s="11">
        <v>0</v>
      </c>
      <c r="N2756" s="11">
        <v>0</v>
      </c>
      <c r="O2756" s="11">
        <v>0</v>
      </c>
      <c r="P2756" s="11">
        <v>0</v>
      </c>
      <c r="Q2756" s="11">
        <v>0</v>
      </c>
      <c r="R2756" s="11">
        <v>0</v>
      </c>
      <c r="S2756" s="11">
        <v>0</v>
      </c>
      <c r="T2756" s="6">
        <f t="shared" si="66"/>
        <v>0</v>
      </c>
    </row>
    <row r="2757" spans="2:20" hidden="1" x14ac:dyDescent="0.2">
      <c r="B2757" t="s">
        <v>2391</v>
      </c>
      <c r="C2757" t="s">
        <v>1558</v>
      </c>
      <c r="D2757" t="s">
        <v>10</v>
      </c>
      <c r="E2757" t="s">
        <v>2392</v>
      </c>
      <c r="F2757" t="s">
        <v>5226</v>
      </c>
      <c r="G2757" s="11">
        <v>0</v>
      </c>
      <c r="H2757" s="11">
        <v>0</v>
      </c>
      <c r="I2757" s="11">
        <v>0</v>
      </c>
      <c r="J2757" s="11">
        <v>0</v>
      </c>
      <c r="K2757" s="11">
        <v>0</v>
      </c>
      <c r="L2757" s="11">
        <v>0</v>
      </c>
      <c r="M2757" s="11">
        <v>0</v>
      </c>
      <c r="N2757" s="11">
        <v>0</v>
      </c>
      <c r="O2757" s="11">
        <v>0</v>
      </c>
      <c r="P2757" s="11">
        <v>0</v>
      </c>
      <c r="Q2757" s="11">
        <v>0</v>
      </c>
      <c r="R2757" s="11">
        <v>0</v>
      </c>
      <c r="S2757" s="11">
        <v>0</v>
      </c>
      <c r="T2757" s="6">
        <f t="shared" si="66"/>
        <v>0</v>
      </c>
    </row>
    <row r="2758" spans="2:20" hidden="1" x14ac:dyDescent="0.2">
      <c r="B2758" t="s">
        <v>2391</v>
      </c>
      <c r="C2758" t="s">
        <v>1559</v>
      </c>
      <c r="D2758" t="s">
        <v>6</v>
      </c>
      <c r="E2758" t="s">
        <v>2392</v>
      </c>
      <c r="F2758" t="s">
        <v>5227</v>
      </c>
      <c r="G2758" s="11">
        <v>0</v>
      </c>
      <c r="H2758" s="11">
        <v>0</v>
      </c>
      <c r="I2758" s="11">
        <v>0</v>
      </c>
      <c r="J2758" s="11">
        <v>0</v>
      </c>
      <c r="K2758" s="11">
        <v>0</v>
      </c>
      <c r="L2758" s="11">
        <v>0</v>
      </c>
      <c r="M2758" s="11">
        <v>0</v>
      </c>
      <c r="N2758" s="11">
        <v>0</v>
      </c>
      <c r="O2758" s="11">
        <v>0</v>
      </c>
      <c r="P2758" s="11">
        <v>0</v>
      </c>
      <c r="Q2758" s="11">
        <v>0</v>
      </c>
      <c r="R2758" s="11">
        <v>0</v>
      </c>
      <c r="S2758" s="11">
        <v>0</v>
      </c>
      <c r="T2758" s="6">
        <f t="shared" si="66"/>
        <v>0</v>
      </c>
    </row>
    <row r="2759" spans="2:20" hidden="1" x14ac:dyDescent="0.2">
      <c r="B2759" t="s">
        <v>2391</v>
      </c>
      <c r="C2759" t="s">
        <v>9</v>
      </c>
      <c r="D2759" t="s">
        <v>4</v>
      </c>
      <c r="E2759" t="s">
        <v>2392</v>
      </c>
      <c r="F2759" t="s">
        <v>5228</v>
      </c>
      <c r="G2759" s="11">
        <v>0</v>
      </c>
      <c r="H2759" s="11">
        <v>0</v>
      </c>
      <c r="I2759" s="11">
        <v>0</v>
      </c>
      <c r="J2759" s="11">
        <v>0</v>
      </c>
      <c r="K2759" s="11">
        <v>0</v>
      </c>
      <c r="L2759" s="11">
        <v>0</v>
      </c>
      <c r="M2759" s="11">
        <v>0</v>
      </c>
      <c r="N2759" s="11">
        <v>0</v>
      </c>
      <c r="O2759" s="11">
        <v>0</v>
      </c>
      <c r="P2759" s="11">
        <v>0</v>
      </c>
      <c r="Q2759" s="11">
        <v>0</v>
      </c>
      <c r="R2759" s="11">
        <v>0</v>
      </c>
      <c r="S2759" s="11">
        <v>0</v>
      </c>
      <c r="T2759" s="6">
        <f t="shared" si="66"/>
        <v>0</v>
      </c>
    </row>
    <row r="2760" spans="2:20" hidden="1" x14ac:dyDescent="0.2">
      <c r="B2760" t="s">
        <v>2391</v>
      </c>
      <c r="C2760" t="s">
        <v>9</v>
      </c>
      <c r="D2760" t="s">
        <v>10</v>
      </c>
      <c r="E2760" t="s">
        <v>2392</v>
      </c>
      <c r="F2760" t="s">
        <v>5229</v>
      </c>
      <c r="G2760" s="11">
        <v>0</v>
      </c>
      <c r="H2760" s="11">
        <v>0</v>
      </c>
      <c r="I2760" s="11">
        <v>0</v>
      </c>
      <c r="J2760" s="11">
        <v>0</v>
      </c>
      <c r="K2760" s="11">
        <v>0</v>
      </c>
      <c r="L2760" s="11">
        <v>0</v>
      </c>
      <c r="M2760" s="11">
        <v>0</v>
      </c>
      <c r="N2760" s="11">
        <v>0</v>
      </c>
      <c r="O2760" s="11">
        <v>0</v>
      </c>
      <c r="P2760" s="11">
        <v>0</v>
      </c>
      <c r="Q2760" s="11">
        <v>0</v>
      </c>
      <c r="R2760" s="11">
        <v>0</v>
      </c>
      <c r="S2760" s="11">
        <v>0</v>
      </c>
      <c r="T2760" s="6">
        <f t="shared" si="66"/>
        <v>0</v>
      </c>
    </row>
    <row r="2761" spans="2:20" hidden="1" x14ac:dyDescent="0.2">
      <c r="B2761" t="s">
        <v>2391</v>
      </c>
      <c r="C2761" t="s">
        <v>9</v>
      </c>
      <c r="D2761" t="s">
        <v>11</v>
      </c>
      <c r="E2761" t="s">
        <v>2392</v>
      </c>
      <c r="F2761" t="s">
        <v>5230</v>
      </c>
      <c r="G2761" s="11">
        <v>0</v>
      </c>
      <c r="H2761" s="11">
        <v>0</v>
      </c>
      <c r="I2761" s="11">
        <v>0</v>
      </c>
      <c r="J2761" s="11">
        <v>0</v>
      </c>
      <c r="K2761" s="11">
        <v>0</v>
      </c>
      <c r="L2761" s="11">
        <v>0</v>
      </c>
      <c r="M2761" s="11">
        <v>0</v>
      </c>
      <c r="N2761" s="11">
        <v>0</v>
      </c>
      <c r="O2761" s="11">
        <v>0</v>
      </c>
      <c r="P2761" s="11">
        <v>0</v>
      </c>
      <c r="Q2761" s="11">
        <v>0</v>
      </c>
      <c r="R2761" s="11">
        <v>0</v>
      </c>
      <c r="S2761" s="11">
        <v>0</v>
      </c>
      <c r="T2761" s="6">
        <f t="shared" si="66"/>
        <v>0</v>
      </c>
    </row>
    <row r="2762" spans="2:20" hidden="1" x14ac:dyDescent="0.2">
      <c r="B2762" t="s">
        <v>2391</v>
      </c>
      <c r="C2762" t="s">
        <v>9</v>
      </c>
      <c r="D2762" t="s">
        <v>5</v>
      </c>
      <c r="E2762" t="s">
        <v>2392</v>
      </c>
      <c r="F2762" t="s">
        <v>5231</v>
      </c>
      <c r="G2762" s="11">
        <v>0</v>
      </c>
      <c r="H2762" s="11">
        <v>0</v>
      </c>
      <c r="I2762" s="11">
        <v>0</v>
      </c>
      <c r="J2762" s="11">
        <v>0</v>
      </c>
      <c r="K2762" s="11">
        <v>0</v>
      </c>
      <c r="L2762" s="11">
        <v>0</v>
      </c>
      <c r="M2762" s="11">
        <v>0</v>
      </c>
      <c r="N2762" s="11">
        <v>0</v>
      </c>
      <c r="O2762" s="11">
        <v>0</v>
      </c>
      <c r="P2762" s="11">
        <v>0</v>
      </c>
      <c r="Q2762" s="11">
        <v>0</v>
      </c>
      <c r="R2762" s="11">
        <v>0</v>
      </c>
      <c r="S2762" s="11">
        <v>0</v>
      </c>
      <c r="T2762" s="6">
        <f t="shared" si="66"/>
        <v>0</v>
      </c>
    </row>
    <row r="2763" spans="2:20" hidden="1" x14ac:dyDescent="0.2">
      <c r="B2763" t="s">
        <v>2391</v>
      </c>
      <c r="C2763" t="s">
        <v>9</v>
      </c>
      <c r="D2763" t="s">
        <v>12</v>
      </c>
      <c r="E2763" t="s">
        <v>2392</v>
      </c>
      <c r="F2763" t="s">
        <v>5232</v>
      </c>
      <c r="G2763" s="11">
        <v>0</v>
      </c>
      <c r="H2763" s="11">
        <v>0</v>
      </c>
      <c r="I2763" s="11">
        <v>0</v>
      </c>
      <c r="J2763" s="11">
        <v>0</v>
      </c>
      <c r="K2763" s="11">
        <v>0</v>
      </c>
      <c r="L2763" s="11">
        <v>0</v>
      </c>
      <c r="M2763" s="11">
        <v>0</v>
      </c>
      <c r="N2763" s="11">
        <v>0</v>
      </c>
      <c r="O2763" s="11">
        <v>0</v>
      </c>
      <c r="P2763" s="11">
        <v>0</v>
      </c>
      <c r="Q2763" s="11">
        <v>0</v>
      </c>
      <c r="R2763" s="11">
        <v>0</v>
      </c>
      <c r="S2763" s="11">
        <v>0</v>
      </c>
      <c r="T2763" s="6">
        <f t="shared" si="66"/>
        <v>0</v>
      </c>
    </row>
    <row r="2764" spans="2:20" hidden="1" x14ac:dyDescent="0.2">
      <c r="B2764" t="s">
        <v>2391</v>
      </c>
      <c r="C2764" t="s">
        <v>9</v>
      </c>
      <c r="D2764" t="s">
        <v>6</v>
      </c>
      <c r="E2764" t="s">
        <v>2392</v>
      </c>
      <c r="F2764" t="s">
        <v>5233</v>
      </c>
      <c r="G2764" s="11">
        <v>0</v>
      </c>
      <c r="H2764" s="11">
        <v>0</v>
      </c>
      <c r="I2764" s="11">
        <v>0</v>
      </c>
      <c r="J2764" s="11">
        <v>0</v>
      </c>
      <c r="K2764" s="11">
        <v>0</v>
      </c>
      <c r="L2764" s="11">
        <v>0</v>
      </c>
      <c r="M2764" s="11">
        <v>0</v>
      </c>
      <c r="N2764" s="11">
        <v>0</v>
      </c>
      <c r="O2764" s="11">
        <v>0</v>
      </c>
      <c r="P2764" s="11">
        <v>0</v>
      </c>
      <c r="Q2764" s="11">
        <v>0</v>
      </c>
      <c r="R2764" s="11">
        <v>0</v>
      </c>
      <c r="S2764" s="11">
        <v>0</v>
      </c>
      <c r="T2764" s="6">
        <f t="shared" si="66"/>
        <v>0</v>
      </c>
    </row>
    <row r="2765" spans="2:20" hidden="1" x14ac:dyDescent="0.2">
      <c r="B2765" t="s">
        <v>2393</v>
      </c>
      <c r="C2765" t="s">
        <v>2</v>
      </c>
      <c r="D2765" t="s">
        <v>3</v>
      </c>
      <c r="E2765" t="s">
        <v>2394</v>
      </c>
      <c r="F2765" t="s">
        <v>5234</v>
      </c>
      <c r="G2765" s="11">
        <v>1756.25</v>
      </c>
      <c r="H2765" s="11">
        <v>0</v>
      </c>
      <c r="I2765" s="11">
        <v>0</v>
      </c>
      <c r="J2765" s="11">
        <v>0</v>
      </c>
      <c r="K2765" s="11">
        <v>0</v>
      </c>
      <c r="L2765" s="11">
        <v>0</v>
      </c>
      <c r="M2765" s="11">
        <v>0</v>
      </c>
      <c r="N2765" s="11">
        <v>0</v>
      </c>
      <c r="O2765" s="11">
        <v>0</v>
      </c>
      <c r="P2765" s="11">
        <v>0</v>
      </c>
      <c r="Q2765" s="11">
        <v>0</v>
      </c>
      <c r="R2765" s="11">
        <v>0</v>
      </c>
      <c r="S2765" s="11">
        <v>0</v>
      </c>
      <c r="T2765" s="6">
        <f t="shared" si="66"/>
        <v>73.177083333333329</v>
      </c>
    </row>
    <row r="2766" spans="2:20" hidden="1" x14ac:dyDescent="0.2">
      <c r="B2766" t="s">
        <v>2393</v>
      </c>
      <c r="C2766" t="s">
        <v>2</v>
      </c>
      <c r="D2766" t="s">
        <v>1555</v>
      </c>
      <c r="E2766" t="s">
        <v>2394</v>
      </c>
      <c r="F2766" t="s">
        <v>5235</v>
      </c>
      <c r="G2766" s="11">
        <v>-3191.46</v>
      </c>
      <c r="H2766" s="11">
        <v>0</v>
      </c>
      <c r="I2766" s="11">
        <v>-167.32</v>
      </c>
      <c r="J2766" s="11">
        <v>-167.32</v>
      </c>
      <c r="K2766" s="11">
        <v>-167.32</v>
      </c>
      <c r="L2766" s="11">
        <v>0</v>
      </c>
      <c r="M2766" s="11">
        <v>0</v>
      </c>
      <c r="N2766" s="11">
        <v>0</v>
      </c>
      <c r="O2766" s="11">
        <v>0</v>
      </c>
      <c r="P2766" s="11">
        <v>0</v>
      </c>
      <c r="Q2766" s="11">
        <v>0</v>
      </c>
      <c r="R2766" s="11">
        <v>-148.1</v>
      </c>
      <c r="S2766" s="11">
        <v>-148.1</v>
      </c>
      <c r="T2766" s="6">
        <f t="shared" si="66"/>
        <v>-193.32000000000002</v>
      </c>
    </row>
    <row r="2767" spans="2:20" hidden="1" x14ac:dyDescent="0.2">
      <c r="B2767" t="s">
        <v>2393</v>
      </c>
      <c r="C2767" t="s">
        <v>2</v>
      </c>
      <c r="D2767" t="s">
        <v>6</v>
      </c>
      <c r="E2767" t="s">
        <v>2394</v>
      </c>
      <c r="F2767" t="s">
        <v>5236</v>
      </c>
      <c r="G2767" s="11">
        <v>1435.2</v>
      </c>
      <c r="H2767" s="11">
        <v>0</v>
      </c>
      <c r="I2767" s="11">
        <v>167.32</v>
      </c>
      <c r="J2767" s="11">
        <v>167.32</v>
      </c>
      <c r="K2767" s="11">
        <v>167.32</v>
      </c>
      <c r="L2767" s="11">
        <v>0</v>
      </c>
      <c r="M2767" s="11">
        <v>0</v>
      </c>
      <c r="N2767" s="11">
        <v>0</v>
      </c>
      <c r="O2767" s="11">
        <v>0</v>
      </c>
      <c r="P2767" s="11">
        <v>0</v>
      </c>
      <c r="Q2767" s="11">
        <v>0</v>
      </c>
      <c r="R2767" s="11">
        <v>148.1</v>
      </c>
      <c r="S2767" s="11">
        <v>148.1</v>
      </c>
      <c r="T2767" s="6">
        <f t="shared" si="66"/>
        <v>120.1425</v>
      </c>
    </row>
    <row r="2768" spans="2:20" hidden="1" x14ac:dyDescent="0.2">
      <c r="B2768" t="s">
        <v>2393</v>
      </c>
      <c r="C2768" t="s">
        <v>1556</v>
      </c>
      <c r="D2768" t="s">
        <v>4</v>
      </c>
      <c r="E2768" t="s">
        <v>2394</v>
      </c>
      <c r="F2768" t="s">
        <v>5237</v>
      </c>
      <c r="G2768" s="11">
        <v>1265.27</v>
      </c>
      <c r="H2768" s="11">
        <v>0</v>
      </c>
      <c r="I2768" s="11">
        <v>0</v>
      </c>
      <c r="J2768" s="11">
        <v>0</v>
      </c>
      <c r="K2768" s="11">
        <v>0</v>
      </c>
      <c r="L2768" s="11">
        <v>0</v>
      </c>
      <c r="M2768" s="11">
        <v>0</v>
      </c>
      <c r="N2768" s="11">
        <v>0</v>
      </c>
      <c r="O2768" s="11">
        <v>0</v>
      </c>
      <c r="P2768" s="11">
        <v>0</v>
      </c>
      <c r="Q2768" s="11">
        <v>0</v>
      </c>
      <c r="R2768" s="11">
        <v>0</v>
      </c>
      <c r="S2768" s="11">
        <v>0</v>
      </c>
      <c r="T2768" s="6">
        <f t="shared" si="66"/>
        <v>52.719583333333333</v>
      </c>
    </row>
    <row r="2769" spans="2:20" hidden="1" x14ac:dyDescent="0.2">
      <c r="B2769" t="s">
        <v>2393</v>
      </c>
      <c r="C2769" t="s">
        <v>1557</v>
      </c>
      <c r="D2769" t="s">
        <v>4</v>
      </c>
      <c r="E2769" t="s">
        <v>2394</v>
      </c>
      <c r="F2769" t="s">
        <v>5238</v>
      </c>
      <c r="G2769" s="11">
        <v>0</v>
      </c>
      <c r="H2769" s="11">
        <v>0</v>
      </c>
      <c r="I2769" s="11">
        <v>0</v>
      </c>
      <c r="J2769" s="11">
        <v>0</v>
      </c>
      <c r="K2769" s="11">
        <v>0</v>
      </c>
      <c r="L2769" s="11">
        <v>0</v>
      </c>
      <c r="M2769" s="11">
        <v>0</v>
      </c>
      <c r="N2769" s="11">
        <v>0</v>
      </c>
      <c r="O2769" s="11">
        <v>0</v>
      </c>
      <c r="P2769" s="11">
        <v>0</v>
      </c>
      <c r="Q2769" s="11">
        <v>0</v>
      </c>
      <c r="R2769" s="11">
        <v>0</v>
      </c>
      <c r="S2769" s="11">
        <v>0</v>
      </c>
      <c r="T2769" s="6">
        <f t="shared" si="66"/>
        <v>0</v>
      </c>
    </row>
    <row r="2770" spans="2:20" hidden="1" x14ac:dyDescent="0.2">
      <c r="B2770" t="s">
        <v>2393</v>
      </c>
      <c r="C2770" t="s">
        <v>1557</v>
      </c>
      <c r="D2770" t="s">
        <v>5</v>
      </c>
      <c r="E2770" t="s">
        <v>2394</v>
      </c>
      <c r="F2770" t="s">
        <v>5239</v>
      </c>
      <c r="G2770" s="11">
        <v>0</v>
      </c>
      <c r="H2770" s="11">
        <v>0</v>
      </c>
      <c r="I2770" s="11">
        <v>0</v>
      </c>
      <c r="J2770" s="11">
        <v>0</v>
      </c>
      <c r="K2770" s="11">
        <v>0</v>
      </c>
      <c r="L2770" s="11">
        <v>0</v>
      </c>
      <c r="M2770" s="11">
        <v>0</v>
      </c>
      <c r="N2770" s="11">
        <v>0</v>
      </c>
      <c r="O2770" s="11">
        <v>0</v>
      </c>
      <c r="P2770" s="11">
        <v>0</v>
      </c>
      <c r="Q2770" s="11">
        <v>0</v>
      </c>
      <c r="R2770" s="11">
        <v>0</v>
      </c>
      <c r="S2770" s="11">
        <v>0</v>
      </c>
      <c r="T2770" s="6">
        <f t="shared" si="66"/>
        <v>0</v>
      </c>
    </row>
    <row r="2771" spans="2:20" hidden="1" x14ac:dyDescent="0.2">
      <c r="B2771" t="s">
        <v>2393</v>
      </c>
      <c r="C2771" t="s">
        <v>1557</v>
      </c>
      <c r="D2771" t="s">
        <v>6</v>
      </c>
      <c r="E2771" t="s">
        <v>2394</v>
      </c>
      <c r="F2771" t="s">
        <v>5240</v>
      </c>
      <c r="G2771" s="11">
        <v>1128.95</v>
      </c>
      <c r="H2771" s="11">
        <v>0</v>
      </c>
      <c r="I2771" s="11">
        <v>132.55000000000001</v>
      </c>
      <c r="J2771" s="11">
        <v>132.55000000000001</v>
      </c>
      <c r="K2771" s="11">
        <v>132.55000000000001</v>
      </c>
      <c r="L2771" s="11">
        <v>0</v>
      </c>
      <c r="M2771" s="11">
        <v>0</v>
      </c>
      <c r="N2771" s="11">
        <v>0</v>
      </c>
      <c r="O2771" s="11">
        <v>0</v>
      </c>
      <c r="P2771" s="11">
        <v>0</v>
      </c>
      <c r="Q2771" s="11">
        <v>0</v>
      </c>
      <c r="R2771" s="11">
        <v>117.33</v>
      </c>
      <c r="S2771" s="11">
        <v>117.33</v>
      </c>
      <c r="T2771" s="6">
        <f t="shared" si="66"/>
        <v>94.84333333333332</v>
      </c>
    </row>
    <row r="2772" spans="2:20" hidden="1" x14ac:dyDescent="0.2">
      <c r="B2772" t="s">
        <v>2393</v>
      </c>
      <c r="C2772" t="s">
        <v>7</v>
      </c>
      <c r="D2772" t="s">
        <v>4</v>
      </c>
      <c r="E2772" t="s">
        <v>2394</v>
      </c>
      <c r="F2772" t="s">
        <v>5241</v>
      </c>
      <c r="G2772" s="11">
        <v>0</v>
      </c>
      <c r="H2772" s="11">
        <v>0</v>
      </c>
      <c r="I2772" s="11">
        <v>0</v>
      </c>
      <c r="J2772" s="11">
        <v>0</v>
      </c>
      <c r="K2772" s="11">
        <v>0</v>
      </c>
      <c r="L2772" s="11">
        <v>0</v>
      </c>
      <c r="M2772" s="11">
        <v>0</v>
      </c>
      <c r="N2772" s="11">
        <v>0</v>
      </c>
      <c r="O2772" s="11">
        <v>0</v>
      </c>
      <c r="P2772" s="11">
        <v>0</v>
      </c>
      <c r="Q2772" s="11">
        <v>0</v>
      </c>
      <c r="R2772" s="11">
        <v>0</v>
      </c>
      <c r="S2772" s="11">
        <v>0</v>
      </c>
      <c r="T2772" s="6">
        <f t="shared" si="66"/>
        <v>0</v>
      </c>
    </row>
    <row r="2773" spans="2:20" hidden="1" x14ac:dyDescent="0.2">
      <c r="B2773" t="s">
        <v>2393</v>
      </c>
      <c r="C2773" t="s">
        <v>1558</v>
      </c>
      <c r="D2773" t="s">
        <v>4</v>
      </c>
      <c r="E2773" t="s">
        <v>2394</v>
      </c>
      <c r="F2773" t="s">
        <v>5242</v>
      </c>
      <c r="G2773" s="11">
        <v>349.31</v>
      </c>
      <c r="H2773" s="11">
        <v>0</v>
      </c>
      <c r="I2773" s="11">
        <v>0</v>
      </c>
      <c r="J2773" s="11">
        <v>0</v>
      </c>
      <c r="K2773" s="11">
        <v>0</v>
      </c>
      <c r="L2773" s="11">
        <v>0</v>
      </c>
      <c r="M2773" s="11">
        <v>0</v>
      </c>
      <c r="N2773" s="11">
        <v>0</v>
      </c>
      <c r="O2773" s="11">
        <v>0</v>
      </c>
      <c r="P2773" s="11">
        <v>0</v>
      </c>
      <c r="Q2773" s="11">
        <v>0</v>
      </c>
      <c r="R2773" s="11">
        <v>0</v>
      </c>
      <c r="S2773" s="11">
        <v>0</v>
      </c>
      <c r="T2773" s="6">
        <f t="shared" si="66"/>
        <v>14.554583333333333</v>
      </c>
    </row>
    <row r="2774" spans="2:20" hidden="1" x14ac:dyDescent="0.2">
      <c r="B2774" t="s">
        <v>2393</v>
      </c>
      <c r="C2774" t="s">
        <v>1558</v>
      </c>
      <c r="D2774" t="s">
        <v>10</v>
      </c>
      <c r="E2774" t="s">
        <v>2394</v>
      </c>
      <c r="F2774" t="s">
        <v>5243</v>
      </c>
      <c r="G2774" s="11">
        <v>141.68</v>
      </c>
      <c r="H2774" s="11">
        <v>0</v>
      </c>
      <c r="I2774" s="11">
        <v>0</v>
      </c>
      <c r="J2774" s="11">
        <v>0</v>
      </c>
      <c r="K2774" s="11">
        <v>0</v>
      </c>
      <c r="L2774" s="11">
        <v>0</v>
      </c>
      <c r="M2774" s="11">
        <v>0</v>
      </c>
      <c r="N2774" s="11">
        <v>0</v>
      </c>
      <c r="O2774" s="11">
        <v>0</v>
      </c>
      <c r="P2774" s="11">
        <v>0</v>
      </c>
      <c r="Q2774" s="11">
        <v>0</v>
      </c>
      <c r="R2774" s="11">
        <v>0</v>
      </c>
      <c r="S2774" s="11">
        <v>0</v>
      </c>
      <c r="T2774" s="6">
        <f t="shared" si="66"/>
        <v>5.9033333333333333</v>
      </c>
    </row>
    <row r="2775" spans="2:20" hidden="1" x14ac:dyDescent="0.2">
      <c r="B2775" t="s">
        <v>2393</v>
      </c>
      <c r="C2775" t="s">
        <v>1559</v>
      </c>
      <c r="D2775" t="s">
        <v>4</v>
      </c>
      <c r="E2775" t="s">
        <v>2394</v>
      </c>
      <c r="F2775" t="s">
        <v>5244</v>
      </c>
      <c r="G2775" s="11">
        <v>0</v>
      </c>
      <c r="H2775" s="11">
        <v>0</v>
      </c>
      <c r="I2775" s="11">
        <v>0</v>
      </c>
      <c r="J2775" s="11">
        <v>0</v>
      </c>
      <c r="K2775" s="11">
        <v>0</v>
      </c>
      <c r="L2775" s="11">
        <v>0</v>
      </c>
      <c r="M2775" s="11">
        <v>0</v>
      </c>
      <c r="N2775" s="11">
        <v>0</v>
      </c>
      <c r="O2775" s="11">
        <v>0</v>
      </c>
      <c r="P2775" s="11">
        <v>0</v>
      </c>
      <c r="Q2775" s="11">
        <v>0</v>
      </c>
      <c r="R2775" s="11">
        <v>0</v>
      </c>
      <c r="S2775" s="11">
        <v>0</v>
      </c>
      <c r="T2775" s="6">
        <f t="shared" si="66"/>
        <v>0</v>
      </c>
    </row>
    <row r="2776" spans="2:20" hidden="1" x14ac:dyDescent="0.2">
      <c r="B2776" t="s">
        <v>2393</v>
      </c>
      <c r="C2776" t="s">
        <v>1559</v>
      </c>
      <c r="D2776" t="s">
        <v>5</v>
      </c>
      <c r="E2776" t="s">
        <v>2394</v>
      </c>
      <c r="F2776" t="s">
        <v>5245</v>
      </c>
      <c r="G2776" s="11">
        <v>0</v>
      </c>
      <c r="H2776" s="11">
        <v>0</v>
      </c>
      <c r="I2776" s="11">
        <v>0</v>
      </c>
      <c r="J2776" s="11">
        <v>0</v>
      </c>
      <c r="K2776" s="11">
        <v>0</v>
      </c>
      <c r="L2776" s="11">
        <v>0</v>
      </c>
      <c r="M2776" s="11">
        <v>0</v>
      </c>
      <c r="N2776" s="11">
        <v>0</v>
      </c>
      <c r="O2776" s="11">
        <v>0</v>
      </c>
      <c r="P2776" s="11">
        <v>0</v>
      </c>
      <c r="Q2776" s="11">
        <v>0</v>
      </c>
      <c r="R2776" s="11">
        <v>0</v>
      </c>
      <c r="S2776" s="11">
        <v>0</v>
      </c>
      <c r="T2776" s="6">
        <f t="shared" si="66"/>
        <v>0</v>
      </c>
    </row>
    <row r="2777" spans="2:20" hidden="1" x14ac:dyDescent="0.2">
      <c r="B2777" t="s">
        <v>2393</v>
      </c>
      <c r="C2777" t="s">
        <v>1559</v>
      </c>
      <c r="D2777" t="s">
        <v>6</v>
      </c>
      <c r="E2777" t="s">
        <v>2394</v>
      </c>
      <c r="F2777" t="s">
        <v>5246</v>
      </c>
      <c r="G2777" s="11">
        <v>306.25</v>
      </c>
      <c r="H2777" s="11">
        <v>0</v>
      </c>
      <c r="I2777" s="11">
        <v>34.770000000000003</v>
      </c>
      <c r="J2777" s="11">
        <v>34.770000000000003</v>
      </c>
      <c r="K2777" s="11">
        <v>34.770000000000003</v>
      </c>
      <c r="L2777" s="11">
        <v>0</v>
      </c>
      <c r="M2777" s="11">
        <v>0</v>
      </c>
      <c r="N2777" s="11">
        <v>0</v>
      </c>
      <c r="O2777" s="11">
        <v>0</v>
      </c>
      <c r="P2777" s="11">
        <v>0</v>
      </c>
      <c r="Q2777" s="11">
        <v>0</v>
      </c>
      <c r="R2777" s="11">
        <v>30.77</v>
      </c>
      <c r="S2777" s="11">
        <v>30.77</v>
      </c>
      <c r="T2777" s="6">
        <f t="shared" si="66"/>
        <v>25.299166666666668</v>
      </c>
    </row>
    <row r="2778" spans="2:20" hidden="1" x14ac:dyDescent="0.2">
      <c r="B2778" t="s">
        <v>2393</v>
      </c>
      <c r="C2778" t="s">
        <v>9</v>
      </c>
      <c r="D2778" t="s">
        <v>4</v>
      </c>
      <c r="E2778" t="s">
        <v>2394</v>
      </c>
      <c r="F2778" t="s">
        <v>5247</v>
      </c>
      <c r="G2778" s="11">
        <v>0</v>
      </c>
      <c r="H2778" s="11">
        <v>0</v>
      </c>
      <c r="I2778" s="11">
        <v>0</v>
      </c>
      <c r="J2778" s="11">
        <v>0</v>
      </c>
      <c r="K2778" s="11">
        <v>0</v>
      </c>
      <c r="L2778" s="11">
        <v>0</v>
      </c>
      <c r="M2778" s="11">
        <v>0</v>
      </c>
      <c r="N2778" s="11">
        <v>0</v>
      </c>
      <c r="O2778" s="11">
        <v>0</v>
      </c>
      <c r="P2778" s="11">
        <v>0</v>
      </c>
      <c r="Q2778" s="11">
        <v>0</v>
      </c>
      <c r="R2778" s="11">
        <v>0</v>
      </c>
      <c r="S2778" s="11">
        <v>0</v>
      </c>
      <c r="T2778" s="6">
        <f t="shared" si="66"/>
        <v>0</v>
      </c>
    </row>
    <row r="2779" spans="2:20" hidden="1" x14ac:dyDescent="0.2">
      <c r="B2779" t="s">
        <v>2393</v>
      </c>
      <c r="C2779" t="s">
        <v>9</v>
      </c>
      <c r="D2779" t="s">
        <v>10</v>
      </c>
      <c r="E2779" t="s">
        <v>2394</v>
      </c>
      <c r="F2779" t="s">
        <v>5248</v>
      </c>
      <c r="G2779" s="11">
        <v>0</v>
      </c>
      <c r="H2779" s="11">
        <v>0</v>
      </c>
      <c r="I2779" s="11">
        <v>0</v>
      </c>
      <c r="J2779" s="11">
        <v>0</v>
      </c>
      <c r="K2779" s="11">
        <v>0</v>
      </c>
      <c r="L2779" s="11">
        <v>0</v>
      </c>
      <c r="M2779" s="11">
        <v>0</v>
      </c>
      <c r="N2779" s="11">
        <v>0</v>
      </c>
      <c r="O2779" s="11">
        <v>0</v>
      </c>
      <c r="P2779" s="11">
        <v>0</v>
      </c>
      <c r="Q2779" s="11">
        <v>0</v>
      </c>
      <c r="R2779" s="11">
        <v>0</v>
      </c>
      <c r="S2779" s="11">
        <v>0</v>
      </c>
      <c r="T2779" s="6">
        <f t="shared" si="66"/>
        <v>0</v>
      </c>
    </row>
    <row r="2780" spans="2:20" hidden="1" x14ac:dyDescent="0.2">
      <c r="B2780" t="s">
        <v>2395</v>
      </c>
      <c r="C2780" t="s">
        <v>2</v>
      </c>
      <c r="D2780" t="s">
        <v>3</v>
      </c>
      <c r="E2780" t="s">
        <v>2396</v>
      </c>
      <c r="F2780" t="s">
        <v>5249</v>
      </c>
      <c r="G2780" s="11">
        <v>3236583.52</v>
      </c>
      <c r="H2780" s="11">
        <v>64610.3</v>
      </c>
      <c r="I2780" s="11">
        <v>419322.08</v>
      </c>
      <c r="J2780" s="11">
        <v>736913.47</v>
      </c>
      <c r="K2780" s="11">
        <v>886339.01</v>
      </c>
      <c r="L2780" s="11">
        <v>1575978.1600000001</v>
      </c>
      <c r="M2780" s="11">
        <v>1900161.81</v>
      </c>
      <c r="N2780" s="11">
        <v>2014910.12</v>
      </c>
      <c r="O2780" s="11">
        <v>2096282.71</v>
      </c>
      <c r="P2780" s="11">
        <v>2344266.4700000002</v>
      </c>
      <c r="Q2780" s="11">
        <v>2450015.9700000002</v>
      </c>
      <c r="R2780" s="11">
        <v>2546263.21</v>
      </c>
      <c r="S2780" s="11">
        <v>2979233.3200000003</v>
      </c>
      <c r="T2780" s="6">
        <f t="shared" si="66"/>
        <v>1678580.9775000003</v>
      </c>
    </row>
    <row r="2781" spans="2:20" hidden="1" x14ac:dyDescent="0.2">
      <c r="B2781" t="s">
        <v>2395</v>
      </c>
      <c r="C2781" t="s">
        <v>2</v>
      </c>
      <c r="D2781" t="s">
        <v>4</v>
      </c>
      <c r="E2781" t="s">
        <v>2396</v>
      </c>
      <c r="F2781" t="s">
        <v>5250</v>
      </c>
      <c r="G2781" s="11">
        <v>218588.52000000002</v>
      </c>
      <c r="H2781" s="11">
        <v>2500.9900000000002</v>
      </c>
      <c r="I2781" s="11">
        <v>27777.38</v>
      </c>
      <c r="J2781" s="11">
        <v>58333.32</v>
      </c>
      <c r="K2781" s="11">
        <v>74033.86</v>
      </c>
      <c r="L2781" s="11">
        <v>85228.27</v>
      </c>
      <c r="M2781" s="11">
        <v>101294.40000000001</v>
      </c>
      <c r="N2781" s="11">
        <v>116898.34</v>
      </c>
      <c r="O2781" s="11">
        <v>134121.32</v>
      </c>
      <c r="P2781" s="11">
        <v>140099.6</v>
      </c>
      <c r="Q2781" s="11">
        <v>143453.69</v>
      </c>
      <c r="R2781" s="11">
        <v>155480.76</v>
      </c>
      <c r="S2781" s="11">
        <v>182717.44</v>
      </c>
      <c r="T2781" s="6">
        <f t="shared" si="66"/>
        <v>103322.90916666668</v>
      </c>
    </row>
    <row r="2782" spans="2:20" hidden="1" x14ac:dyDescent="0.2">
      <c r="B2782" t="s">
        <v>2395</v>
      </c>
      <c r="C2782" t="s">
        <v>2</v>
      </c>
      <c r="D2782" t="s">
        <v>5</v>
      </c>
      <c r="E2782" t="s">
        <v>2396</v>
      </c>
      <c r="F2782" t="s">
        <v>5251</v>
      </c>
      <c r="G2782" s="11">
        <v>63580.5</v>
      </c>
      <c r="H2782" s="11">
        <v>7047.42</v>
      </c>
      <c r="I2782" s="11">
        <v>8224.4</v>
      </c>
      <c r="J2782" s="11">
        <v>14952.62</v>
      </c>
      <c r="K2782" s="11">
        <v>18642.46</v>
      </c>
      <c r="L2782" s="11">
        <v>19636.420000000002</v>
      </c>
      <c r="M2782" s="11">
        <v>27194.12</v>
      </c>
      <c r="N2782" s="11">
        <v>33631.57</v>
      </c>
      <c r="O2782" s="11">
        <v>40274.129999999997</v>
      </c>
      <c r="P2782" s="11">
        <v>42341.05</v>
      </c>
      <c r="Q2782" s="11">
        <v>48856.76</v>
      </c>
      <c r="R2782" s="11">
        <v>55462.55</v>
      </c>
      <c r="S2782" s="11">
        <v>59705.89</v>
      </c>
      <c r="T2782" s="6">
        <f t="shared" si="66"/>
        <v>31492.224583333333</v>
      </c>
    </row>
    <row r="2783" spans="2:20" hidden="1" x14ac:dyDescent="0.2">
      <c r="B2783" t="s">
        <v>2395</v>
      </c>
      <c r="C2783" t="s">
        <v>2</v>
      </c>
      <c r="D2783" t="s">
        <v>1555</v>
      </c>
      <c r="E2783" t="s">
        <v>2396</v>
      </c>
      <c r="F2783" t="s">
        <v>5252</v>
      </c>
      <c r="G2783" s="11">
        <v>-3615670.44</v>
      </c>
      <c r="H2783" s="11">
        <v>-78244.84</v>
      </c>
      <c r="I2783" s="11">
        <v>-460361.88</v>
      </c>
      <c r="J2783" s="11">
        <v>-820579.05</v>
      </c>
      <c r="K2783" s="11">
        <v>-1007424.44</v>
      </c>
      <c r="L2783" s="11">
        <v>-1710329.85</v>
      </c>
      <c r="M2783" s="11">
        <v>-2062177.45</v>
      </c>
      <c r="N2783" s="11">
        <v>-2221045.2200000002</v>
      </c>
      <c r="O2783" s="11">
        <v>-2329838.13</v>
      </c>
      <c r="P2783" s="11">
        <v>-2609887.4</v>
      </c>
      <c r="Q2783" s="11">
        <v>-2733008.33</v>
      </c>
      <c r="R2783" s="11">
        <v>-2850845.37</v>
      </c>
      <c r="S2783" s="11">
        <v>-3346310.16</v>
      </c>
      <c r="T2783" s="6">
        <f t="shared" si="66"/>
        <v>-1863727.6883333335</v>
      </c>
    </row>
    <row r="2784" spans="2:20" hidden="1" x14ac:dyDescent="0.2">
      <c r="B2784" t="s">
        <v>2395</v>
      </c>
      <c r="C2784" t="s">
        <v>2</v>
      </c>
      <c r="D2784" t="s">
        <v>6</v>
      </c>
      <c r="E2784" t="s">
        <v>2396</v>
      </c>
      <c r="F2784" t="s">
        <v>5253</v>
      </c>
      <c r="G2784" s="11">
        <v>96917.92</v>
      </c>
      <c r="H2784" s="11">
        <v>4086.13</v>
      </c>
      <c r="I2784" s="11">
        <v>5038.03</v>
      </c>
      <c r="J2784" s="11">
        <v>10379.64</v>
      </c>
      <c r="K2784" s="11">
        <v>28409.11</v>
      </c>
      <c r="L2784" s="11">
        <v>29487</v>
      </c>
      <c r="M2784" s="11">
        <v>33527.120000000003</v>
      </c>
      <c r="N2784" s="11">
        <v>55605.19</v>
      </c>
      <c r="O2784" s="11">
        <v>59159.97</v>
      </c>
      <c r="P2784" s="11">
        <v>83180.28</v>
      </c>
      <c r="Q2784" s="11">
        <v>90681.91</v>
      </c>
      <c r="R2784" s="11">
        <v>93638.85</v>
      </c>
      <c r="S2784" s="11">
        <v>124653.51000000001</v>
      </c>
      <c r="T2784" s="6">
        <f t="shared" si="66"/>
        <v>50331.578749999993</v>
      </c>
    </row>
    <row r="2785" spans="2:20" hidden="1" x14ac:dyDescent="0.2">
      <c r="B2785" t="s">
        <v>2395</v>
      </c>
      <c r="C2785" t="s">
        <v>1556</v>
      </c>
      <c r="D2785" t="s">
        <v>4</v>
      </c>
      <c r="E2785" t="s">
        <v>2396</v>
      </c>
      <c r="F2785" t="s">
        <v>5254</v>
      </c>
      <c r="G2785" s="11">
        <v>2331764.23</v>
      </c>
      <c r="H2785" s="11">
        <v>46742.97</v>
      </c>
      <c r="I2785" s="11">
        <v>303362.75</v>
      </c>
      <c r="J2785" s="11">
        <v>533127.42000000004</v>
      </c>
      <c r="K2785" s="11">
        <v>641230.82000000007</v>
      </c>
      <c r="L2785" s="11">
        <v>1140157.1599999999</v>
      </c>
      <c r="M2785" s="11">
        <v>1374691.06</v>
      </c>
      <c r="N2785" s="11">
        <v>1457706.87</v>
      </c>
      <c r="O2785" s="11">
        <v>1516576.68</v>
      </c>
      <c r="P2785" s="11">
        <v>1695983.01</v>
      </c>
      <c r="Q2785" s="11">
        <v>1772488.54</v>
      </c>
      <c r="R2785" s="11">
        <v>1842119.57</v>
      </c>
      <c r="S2785" s="11">
        <v>2155356.13</v>
      </c>
      <c r="T2785" s="6">
        <f t="shared" si="66"/>
        <v>1213978.9191666667</v>
      </c>
    </row>
    <row r="2786" spans="2:20" hidden="1" x14ac:dyDescent="0.2">
      <c r="B2786" t="s">
        <v>2395</v>
      </c>
      <c r="C2786" t="s">
        <v>1557</v>
      </c>
      <c r="D2786" t="s">
        <v>4</v>
      </c>
      <c r="E2786" t="s">
        <v>2396</v>
      </c>
      <c r="F2786" t="s">
        <v>5255</v>
      </c>
      <c r="G2786" s="11">
        <v>171943.91</v>
      </c>
      <c r="H2786" s="11">
        <v>1981.31</v>
      </c>
      <c r="I2786" s="11">
        <v>22005.52</v>
      </c>
      <c r="J2786" s="11">
        <v>46212.24</v>
      </c>
      <c r="K2786" s="11">
        <v>58650.36</v>
      </c>
      <c r="L2786" s="11">
        <v>67518.680000000008</v>
      </c>
      <c r="M2786" s="11">
        <v>80246.430000000008</v>
      </c>
      <c r="N2786" s="11">
        <v>92608.03</v>
      </c>
      <c r="O2786" s="11">
        <v>106252.25</v>
      </c>
      <c r="P2786" s="11">
        <v>110988.3</v>
      </c>
      <c r="Q2786" s="11">
        <v>113645.44</v>
      </c>
      <c r="R2786" s="11">
        <v>123173.41</v>
      </c>
      <c r="S2786" s="11">
        <v>144750.58000000002</v>
      </c>
      <c r="T2786" s="6">
        <f t="shared" si="66"/>
        <v>81802.434583333335</v>
      </c>
    </row>
    <row r="2787" spans="2:20" hidden="1" x14ac:dyDescent="0.2">
      <c r="B2787" t="s">
        <v>2395</v>
      </c>
      <c r="C2787" t="s">
        <v>1557</v>
      </c>
      <c r="D2787" t="s">
        <v>5</v>
      </c>
      <c r="E2787" t="s">
        <v>2396</v>
      </c>
      <c r="F2787" t="s">
        <v>5256</v>
      </c>
      <c r="G2787" s="11">
        <v>50013.05</v>
      </c>
      <c r="H2787" s="11">
        <v>5583.04</v>
      </c>
      <c r="I2787" s="11">
        <v>6515.46</v>
      </c>
      <c r="J2787" s="11">
        <v>11845.62</v>
      </c>
      <c r="K2787" s="11">
        <v>14768.75</v>
      </c>
      <c r="L2787" s="11">
        <v>15556.18</v>
      </c>
      <c r="M2787" s="11">
        <v>21543.47</v>
      </c>
      <c r="N2787" s="11">
        <v>26643.279999999999</v>
      </c>
      <c r="O2787" s="11">
        <v>31905.58</v>
      </c>
      <c r="P2787" s="11">
        <v>33543.01</v>
      </c>
      <c r="Q2787" s="11">
        <v>38704.82</v>
      </c>
      <c r="R2787" s="11">
        <v>43937.99</v>
      </c>
      <c r="S2787" s="11">
        <v>47299.61</v>
      </c>
      <c r="T2787" s="6">
        <f t="shared" si="66"/>
        <v>24933.627500000002</v>
      </c>
    </row>
    <row r="2788" spans="2:20" hidden="1" x14ac:dyDescent="0.2">
      <c r="B2788" t="s">
        <v>2395</v>
      </c>
      <c r="C2788" t="s">
        <v>1557</v>
      </c>
      <c r="D2788" t="s">
        <v>6</v>
      </c>
      <c r="E2788" t="s">
        <v>2396</v>
      </c>
      <c r="F2788" t="s">
        <v>5257</v>
      </c>
      <c r="G2788" s="11">
        <v>76236.59</v>
      </c>
      <c r="H2788" s="11">
        <v>3237.07</v>
      </c>
      <c r="I2788" s="11">
        <v>3991.17</v>
      </c>
      <c r="J2788" s="11">
        <v>8222.85</v>
      </c>
      <c r="K2788" s="11">
        <v>22505.98</v>
      </c>
      <c r="L2788" s="11">
        <v>23359.9</v>
      </c>
      <c r="M2788" s="11">
        <v>26560.52</v>
      </c>
      <c r="N2788" s="11">
        <v>44050.99</v>
      </c>
      <c r="O2788" s="11">
        <v>46867.12</v>
      </c>
      <c r="P2788" s="11">
        <v>65896.25</v>
      </c>
      <c r="Q2788" s="11">
        <v>71839.12</v>
      </c>
      <c r="R2788" s="11">
        <v>74181.64</v>
      </c>
      <c r="S2788" s="11">
        <v>98751.760000000009</v>
      </c>
      <c r="T2788" s="6">
        <f t="shared" si="66"/>
        <v>39850.565416666665</v>
      </c>
    </row>
    <row r="2789" spans="2:20" hidden="1" x14ac:dyDescent="0.2">
      <c r="B2789" t="s">
        <v>2395</v>
      </c>
      <c r="C2789" t="s">
        <v>7</v>
      </c>
      <c r="D2789" t="s">
        <v>4</v>
      </c>
      <c r="E2789" t="s">
        <v>2396</v>
      </c>
      <c r="F2789" t="s">
        <v>5258</v>
      </c>
      <c r="G2789" s="11">
        <v>616959.37</v>
      </c>
      <c r="H2789" s="11">
        <v>283693.37</v>
      </c>
      <c r="I2789" s="11">
        <v>285514.21000000002</v>
      </c>
      <c r="J2789" s="11">
        <v>315946.43</v>
      </c>
      <c r="K2789" s="11">
        <v>347116.38</v>
      </c>
      <c r="L2789" s="11">
        <v>365610.85000000003</v>
      </c>
      <c r="M2789" s="11">
        <v>404397.32</v>
      </c>
      <c r="N2789" s="11">
        <v>437280.26</v>
      </c>
      <c r="O2789" s="11">
        <v>452878.05</v>
      </c>
      <c r="P2789" s="11">
        <v>519019.83</v>
      </c>
      <c r="Q2789" s="11">
        <v>530431.23</v>
      </c>
      <c r="R2789" s="11">
        <v>617969.32000000007</v>
      </c>
      <c r="S2789" s="11">
        <v>661896.21</v>
      </c>
      <c r="T2789" s="6">
        <f t="shared" si="66"/>
        <v>433273.75333333336</v>
      </c>
    </row>
    <row r="2790" spans="2:20" hidden="1" x14ac:dyDescent="0.2">
      <c r="B2790" t="s">
        <v>2395</v>
      </c>
      <c r="C2790" t="s">
        <v>7</v>
      </c>
      <c r="D2790" t="s">
        <v>6</v>
      </c>
      <c r="E2790" t="s">
        <v>2396</v>
      </c>
      <c r="F2790" t="s">
        <v>5259</v>
      </c>
      <c r="G2790" s="11">
        <v>8420.77</v>
      </c>
      <c r="H2790" s="11">
        <v>0</v>
      </c>
      <c r="I2790" s="11">
        <v>0</v>
      </c>
      <c r="J2790" s="11">
        <v>0</v>
      </c>
      <c r="K2790" s="11">
        <v>428.53000000000003</v>
      </c>
      <c r="L2790" s="11">
        <v>252.08</v>
      </c>
      <c r="M2790" s="11">
        <v>252.08</v>
      </c>
      <c r="N2790" s="11">
        <v>252.08</v>
      </c>
      <c r="O2790" s="11">
        <v>252.08</v>
      </c>
      <c r="P2790" s="11">
        <v>252.08</v>
      </c>
      <c r="Q2790" s="11">
        <v>252.08</v>
      </c>
      <c r="R2790" s="11">
        <v>252.08</v>
      </c>
      <c r="S2790" s="11">
        <v>252.08</v>
      </c>
      <c r="T2790" s="6">
        <f t="shared" si="66"/>
        <v>544.12624999999991</v>
      </c>
    </row>
    <row r="2791" spans="2:20" hidden="1" x14ac:dyDescent="0.2">
      <c r="B2791" t="s">
        <v>2395</v>
      </c>
      <c r="C2791" t="s">
        <v>1558</v>
      </c>
      <c r="D2791" t="s">
        <v>4</v>
      </c>
      <c r="E2791" t="s">
        <v>2396</v>
      </c>
      <c r="F2791" t="s">
        <v>5260</v>
      </c>
      <c r="G2791" s="11">
        <v>643724.07000000007</v>
      </c>
      <c r="H2791" s="11">
        <v>12535.04</v>
      </c>
      <c r="I2791" s="11">
        <v>81352.67</v>
      </c>
      <c r="J2791" s="11">
        <v>142968.58000000002</v>
      </c>
      <c r="K2791" s="11">
        <v>171958.63</v>
      </c>
      <c r="L2791" s="11">
        <v>305755.52000000002</v>
      </c>
      <c r="M2791" s="11">
        <v>368650.39</v>
      </c>
      <c r="N2791" s="11">
        <v>390912.71</v>
      </c>
      <c r="O2791" s="11">
        <v>406699.81</v>
      </c>
      <c r="P2791" s="11">
        <v>454811.14</v>
      </c>
      <c r="Q2791" s="11">
        <v>475327.60000000003</v>
      </c>
      <c r="R2791" s="11">
        <v>494000.53</v>
      </c>
      <c r="S2791" s="11">
        <v>578001.06000000006</v>
      </c>
      <c r="T2791" s="6">
        <f t="shared" si="66"/>
        <v>326319.59875</v>
      </c>
    </row>
    <row r="2792" spans="2:20" hidden="1" x14ac:dyDescent="0.2">
      <c r="B2792" t="s">
        <v>2395</v>
      </c>
      <c r="C2792" t="s">
        <v>1558</v>
      </c>
      <c r="D2792" t="s">
        <v>10</v>
      </c>
      <c r="E2792" t="s">
        <v>2396</v>
      </c>
      <c r="F2792" t="s">
        <v>5261</v>
      </c>
      <c r="G2792" s="11">
        <v>261095.2</v>
      </c>
      <c r="H2792" s="11">
        <v>5332.29</v>
      </c>
      <c r="I2792" s="11">
        <v>34606.65</v>
      </c>
      <c r="J2792" s="11">
        <v>60817.47</v>
      </c>
      <c r="K2792" s="11">
        <v>73149.56</v>
      </c>
      <c r="L2792" s="11">
        <v>130065.48</v>
      </c>
      <c r="M2792" s="11">
        <v>156820.36000000002</v>
      </c>
      <c r="N2792" s="11">
        <v>166290.54</v>
      </c>
      <c r="O2792" s="11">
        <v>173006.22</v>
      </c>
      <c r="P2792" s="11">
        <v>193472.32</v>
      </c>
      <c r="Q2792" s="11">
        <v>202199.83000000002</v>
      </c>
      <c r="R2792" s="11">
        <v>210143.11000000002</v>
      </c>
      <c r="S2792" s="11">
        <v>245876.13</v>
      </c>
      <c r="T2792" s="6">
        <f t="shared" si="66"/>
        <v>138282.4579166667</v>
      </c>
    </row>
    <row r="2793" spans="2:20" hidden="1" x14ac:dyDescent="0.2">
      <c r="B2793" t="s">
        <v>2395</v>
      </c>
      <c r="C2793" t="s">
        <v>1559</v>
      </c>
      <c r="D2793" t="s">
        <v>4</v>
      </c>
      <c r="E2793" t="s">
        <v>2396</v>
      </c>
      <c r="F2793" t="s">
        <v>5262</v>
      </c>
      <c r="G2793" s="11">
        <v>46644.61</v>
      </c>
      <c r="H2793" s="11">
        <v>519.68000000000006</v>
      </c>
      <c r="I2793" s="11">
        <v>5771.86</v>
      </c>
      <c r="J2793" s="11">
        <v>12121.08</v>
      </c>
      <c r="K2793" s="11">
        <v>15383.5</v>
      </c>
      <c r="L2793" s="11">
        <v>17709.59</v>
      </c>
      <c r="M2793" s="11">
        <v>21047.97</v>
      </c>
      <c r="N2793" s="11">
        <v>24290.31</v>
      </c>
      <c r="O2793" s="11">
        <v>27869.07</v>
      </c>
      <c r="P2793" s="11">
        <v>29111.3</v>
      </c>
      <c r="Q2793" s="11">
        <v>29808.25</v>
      </c>
      <c r="R2793" s="11">
        <v>32307.350000000002</v>
      </c>
      <c r="S2793" s="11">
        <v>37966.86</v>
      </c>
      <c r="T2793" s="6">
        <f t="shared" si="66"/>
        <v>21520.474583333333</v>
      </c>
    </row>
    <row r="2794" spans="2:20" hidden="1" x14ac:dyDescent="0.2">
      <c r="B2794" t="s">
        <v>2395</v>
      </c>
      <c r="C2794" t="s">
        <v>1559</v>
      </c>
      <c r="D2794" t="s">
        <v>5</v>
      </c>
      <c r="E2794" t="s">
        <v>2396</v>
      </c>
      <c r="F2794" t="s">
        <v>5263</v>
      </c>
      <c r="G2794" s="11">
        <v>13567.45</v>
      </c>
      <c r="H2794" s="11">
        <v>1464.38</v>
      </c>
      <c r="I2794" s="11">
        <v>1708.94</v>
      </c>
      <c r="J2794" s="11">
        <v>3107</v>
      </c>
      <c r="K2794" s="11">
        <v>3873.71</v>
      </c>
      <c r="L2794" s="11">
        <v>4080.2400000000002</v>
      </c>
      <c r="M2794" s="11">
        <v>5650.6500000000005</v>
      </c>
      <c r="N2794" s="11">
        <v>6988.29</v>
      </c>
      <c r="O2794" s="11">
        <v>8368.5499999999993</v>
      </c>
      <c r="P2794" s="11">
        <v>8798.0400000000009</v>
      </c>
      <c r="Q2794" s="11">
        <v>10151.94</v>
      </c>
      <c r="R2794" s="11">
        <v>11524.56</v>
      </c>
      <c r="S2794" s="11">
        <v>12406.28</v>
      </c>
      <c r="T2794" s="6">
        <f t="shared" si="66"/>
        <v>6558.597083333334</v>
      </c>
    </row>
    <row r="2795" spans="2:20" hidden="1" x14ac:dyDescent="0.2">
      <c r="B2795" t="s">
        <v>2395</v>
      </c>
      <c r="C2795" t="s">
        <v>1559</v>
      </c>
      <c r="D2795" t="s">
        <v>6</v>
      </c>
      <c r="E2795" t="s">
        <v>2396</v>
      </c>
      <c r="F2795" t="s">
        <v>5264</v>
      </c>
      <c r="G2795" s="11">
        <v>20681.330000000002</v>
      </c>
      <c r="H2795" s="11">
        <v>849.06000000000006</v>
      </c>
      <c r="I2795" s="11">
        <v>1046.8600000000001</v>
      </c>
      <c r="J2795" s="11">
        <v>2156.79</v>
      </c>
      <c r="K2795" s="11">
        <v>5903.13</v>
      </c>
      <c r="L2795" s="11">
        <v>6127.1</v>
      </c>
      <c r="M2795" s="11">
        <v>6966.6</v>
      </c>
      <c r="N2795" s="11">
        <v>11554.2</v>
      </c>
      <c r="O2795" s="11">
        <v>12292.85</v>
      </c>
      <c r="P2795" s="11">
        <v>17284.03</v>
      </c>
      <c r="Q2795" s="11">
        <v>18842.79</v>
      </c>
      <c r="R2795" s="11">
        <v>19457.21</v>
      </c>
      <c r="S2795" s="11">
        <v>25901.75</v>
      </c>
      <c r="T2795" s="6">
        <f t="shared" si="66"/>
        <v>10481.013333333334</v>
      </c>
    </row>
    <row r="2796" spans="2:20" hidden="1" x14ac:dyDescent="0.2">
      <c r="B2796" t="s">
        <v>2395</v>
      </c>
      <c r="C2796" t="s">
        <v>1560</v>
      </c>
      <c r="D2796" t="s">
        <v>4</v>
      </c>
      <c r="E2796" t="s">
        <v>2396</v>
      </c>
      <c r="F2796" t="s">
        <v>5265</v>
      </c>
      <c r="G2796" s="11">
        <v>256664.65</v>
      </c>
      <c r="H2796" s="11">
        <v>135905.31</v>
      </c>
      <c r="I2796" s="11">
        <v>179329.45</v>
      </c>
      <c r="J2796" s="11">
        <v>195531.43</v>
      </c>
      <c r="K2796" s="11">
        <v>204786.99</v>
      </c>
      <c r="L2796" s="11">
        <v>212866.48</v>
      </c>
      <c r="M2796" s="11">
        <v>232178.72</v>
      </c>
      <c r="N2796" s="11">
        <v>234864.35</v>
      </c>
      <c r="O2796" s="11">
        <v>235968.25</v>
      </c>
      <c r="P2796" s="11">
        <v>243461.42</v>
      </c>
      <c r="Q2796" s="11">
        <v>263113.62</v>
      </c>
      <c r="R2796" s="11">
        <v>268724.01</v>
      </c>
      <c r="S2796" s="11">
        <v>272254.03000000003</v>
      </c>
      <c r="T2796" s="6">
        <f t="shared" si="66"/>
        <v>222599.11416666667</v>
      </c>
    </row>
    <row r="2797" spans="2:20" hidden="1" x14ac:dyDescent="0.2">
      <c r="B2797" t="s">
        <v>2395</v>
      </c>
      <c r="C2797" t="s">
        <v>1560</v>
      </c>
      <c r="D2797" t="s">
        <v>10</v>
      </c>
      <c r="E2797" t="s">
        <v>2396</v>
      </c>
      <c r="F2797" t="s">
        <v>5266</v>
      </c>
      <c r="G2797" s="11">
        <v>103157.37</v>
      </c>
      <c r="H2797" s="11">
        <v>57361.630000000005</v>
      </c>
      <c r="I2797" s="11">
        <v>75689.680000000008</v>
      </c>
      <c r="J2797" s="11">
        <v>82528.06</v>
      </c>
      <c r="K2797" s="11">
        <v>86434.559999999998</v>
      </c>
      <c r="L2797" s="11">
        <v>89844.680000000008</v>
      </c>
      <c r="M2797" s="11">
        <v>97995.81</v>
      </c>
      <c r="N2797" s="11">
        <v>99129.34</v>
      </c>
      <c r="O2797" s="11">
        <v>99595.260000000009</v>
      </c>
      <c r="P2797" s="11">
        <v>102757.90000000001</v>
      </c>
      <c r="Q2797" s="11">
        <v>111052.51000000001</v>
      </c>
      <c r="R2797" s="11">
        <v>113420.49</v>
      </c>
      <c r="S2797" s="11">
        <v>114910.41</v>
      </c>
      <c r="T2797" s="6">
        <f t="shared" si="66"/>
        <v>93736.984166666676</v>
      </c>
    </row>
    <row r="2798" spans="2:20" hidden="1" x14ac:dyDescent="0.2">
      <c r="B2798" t="s">
        <v>2395</v>
      </c>
      <c r="C2798" t="s">
        <v>9</v>
      </c>
      <c r="D2798" t="s">
        <v>3</v>
      </c>
      <c r="E2798" t="s">
        <v>2396</v>
      </c>
      <c r="F2798" t="s">
        <v>5267</v>
      </c>
      <c r="G2798" s="11">
        <v>359822.02</v>
      </c>
      <c r="H2798" s="11">
        <v>193266.94</v>
      </c>
      <c r="I2798" s="11">
        <v>255019.13</v>
      </c>
      <c r="J2798" s="11">
        <v>278059.49</v>
      </c>
      <c r="K2798" s="11">
        <v>291221.55</v>
      </c>
      <c r="L2798" s="11">
        <v>302711.16000000003</v>
      </c>
      <c r="M2798" s="11">
        <v>330174.53000000003</v>
      </c>
      <c r="N2798" s="11">
        <v>333993.69</v>
      </c>
      <c r="O2798" s="11">
        <v>335563.51</v>
      </c>
      <c r="P2798" s="11">
        <v>346219.32</v>
      </c>
      <c r="Q2798" s="11">
        <v>374166.13</v>
      </c>
      <c r="R2798" s="11">
        <v>382144.5</v>
      </c>
      <c r="S2798" s="11">
        <v>387164.44</v>
      </c>
      <c r="T2798" s="6">
        <f t="shared" si="66"/>
        <v>316336.09833333333</v>
      </c>
    </row>
    <row r="2799" spans="2:20" hidden="1" x14ac:dyDescent="0.2">
      <c r="B2799" t="s">
        <v>2395</v>
      </c>
      <c r="C2799" t="s">
        <v>9</v>
      </c>
      <c r="D2799" t="s">
        <v>4</v>
      </c>
      <c r="E2799" t="s">
        <v>2396</v>
      </c>
      <c r="F2799" t="s">
        <v>5268</v>
      </c>
      <c r="G2799" s="11">
        <v>3331.86</v>
      </c>
      <c r="H2799" s="11">
        <v>0</v>
      </c>
      <c r="I2799" s="11">
        <v>0</v>
      </c>
      <c r="J2799" s="11">
        <v>0</v>
      </c>
      <c r="K2799" s="11">
        <v>0</v>
      </c>
      <c r="L2799" s="11">
        <v>0</v>
      </c>
      <c r="M2799" s="11">
        <v>0</v>
      </c>
      <c r="N2799" s="11">
        <v>0</v>
      </c>
      <c r="O2799" s="11">
        <v>0</v>
      </c>
      <c r="P2799" s="11">
        <v>0</v>
      </c>
      <c r="Q2799" s="11">
        <v>0</v>
      </c>
      <c r="R2799" s="11">
        <v>0</v>
      </c>
      <c r="S2799" s="11">
        <v>0</v>
      </c>
      <c r="T2799" s="6">
        <f t="shared" si="66"/>
        <v>138.82750000000001</v>
      </c>
    </row>
    <row r="2800" spans="2:20" hidden="1" x14ac:dyDescent="0.2">
      <c r="B2800" t="s">
        <v>2395</v>
      </c>
      <c r="C2800" t="s">
        <v>9</v>
      </c>
      <c r="D2800" t="s">
        <v>12</v>
      </c>
      <c r="E2800" t="s">
        <v>2396</v>
      </c>
      <c r="F2800" t="s">
        <v>5269</v>
      </c>
      <c r="G2800" s="11">
        <v>19428.73</v>
      </c>
      <c r="H2800" s="11">
        <v>849.38</v>
      </c>
      <c r="I2800" s="11">
        <v>2603.5500000000002</v>
      </c>
      <c r="J2800" s="11">
        <v>5093.8100000000004</v>
      </c>
      <c r="K2800" s="11">
        <v>6048.62</v>
      </c>
      <c r="L2800" s="11">
        <v>8803.9699999999993</v>
      </c>
      <c r="M2800" s="11">
        <v>10635.12</v>
      </c>
      <c r="N2800" s="11">
        <v>13762.77</v>
      </c>
      <c r="O2800" s="11">
        <v>16209.94</v>
      </c>
      <c r="P2800" s="11">
        <v>18557.11</v>
      </c>
      <c r="Q2800" s="11">
        <v>23197.4</v>
      </c>
      <c r="R2800" s="11">
        <v>27002.080000000002</v>
      </c>
      <c r="S2800" s="11">
        <v>34235.379999999997</v>
      </c>
      <c r="T2800" s="6">
        <f t="shared" si="66"/>
        <v>13299.650416666665</v>
      </c>
    </row>
    <row r="2801" spans="2:20" hidden="1" x14ac:dyDescent="0.2">
      <c r="B2801" t="s">
        <v>2395</v>
      </c>
      <c r="C2801" t="s">
        <v>9</v>
      </c>
      <c r="D2801" t="s">
        <v>1555</v>
      </c>
      <c r="E2801" t="s">
        <v>2396</v>
      </c>
      <c r="F2801" t="s">
        <v>5270</v>
      </c>
      <c r="G2801" s="11">
        <v>-359822.02</v>
      </c>
      <c r="H2801" s="11">
        <v>-193266.94</v>
      </c>
      <c r="I2801" s="11">
        <v>-255019.13</v>
      </c>
      <c r="J2801" s="11">
        <v>-278059.49</v>
      </c>
      <c r="K2801" s="11">
        <v>-291221.55</v>
      </c>
      <c r="L2801" s="11">
        <v>-302711.16000000003</v>
      </c>
      <c r="M2801" s="11">
        <v>-330174.53000000003</v>
      </c>
      <c r="N2801" s="11">
        <v>-333993.69</v>
      </c>
      <c r="O2801" s="11">
        <v>-335563.51</v>
      </c>
      <c r="P2801" s="11">
        <v>-346219.32</v>
      </c>
      <c r="Q2801" s="11">
        <v>-374166.13</v>
      </c>
      <c r="R2801" s="11">
        <v>-382144.5</v>
      </c>
      <c r="S2801" s="11">
        <v>-387164.44</v>
      </c>
      <c r="T2801" s="6">
        <f t="shared" si="66"/>
        <v>-316336.09833333333</v>
      </c>
    </row>
    <row r="2802" spans="2:20" hidden="1" x14ac:dyDescent="0.2">
      <c r="B2802" t="s">
        <v>2395</v>
      </c>
      <c r="C2802" t="s">
        <v>13</v>
      </c>
      <c r="D2802" t="s">
        <v>13</v>
      </c>
      <c r="E2802" t="s">
        <v>2396</v>
      </c>
      <c r="F2802" t="s">
        <v>5271</v>
      </c>
      <c r="G2802" s="11">
        <v>0</v>
      </c>
      <c r="H2802" s="11">
        <v>0</v>
      </c>
      <c r="I2802" s="11">
        <v>0</v>
      </c>
      <c r="J2802" s="11">
        <v>0</v>
      </c>
      <c r="K2802" s="11">
        <v>0</v>
      </c>
      <c r="L2802" s="11">
        <v>0</v>
      </c>
      <c r="M2802" s="11">
        <v>0</v>
      </c>
      <c r="N2802" s="11">
        <v>0</v>
      </c>
      <c r="O2802" s="11">
        <v>0</v>
      </c>
      <c r="P2802" s="11">
        <v>0</v>
      </c>
      <c r="Q2802" s="11">
        <v>0</v>
      </c>
      <c r="R2802" s="11">
        <v>0</v>
      </c>
      <c r="S2802" s="11">
        <v>0</v>
      </c>
      <c r="T2802" s="6">
        <f t="shared" si="66"/>
        <v>0</v>
      </c>
    </row>
    <row r="2803" spans="2:20" hidden="1" x14ac:dyDescent="0.2">
      <c r="B2803" t="s">
        <v>2397</v>
      </c>
      <c r="C2803" t="s">
        <v>2</v>
      </c>
      <c r="D2803" t="s">
        <v>3</v>
      </c>
      <c r="E2803" t="s">
        <v>2398</v>
      </c>
      <c r="F2803" t="s">
        <v>5272</v>
      </c>
      <c r="G2803" s="11">
        <v>1143326.18</v>
      </c>
      <c r="H2803" s="11">
        <v>88074.69</v>
      </c>
      <c r="I2803" s="11">
        <v>134937.5</v>
      </c>
      <c r="J2803" s="11">
        <v>231840.67</v>
      </c>
      <c r="K2803" s="11">
        <v>280867</v>
      </c>
      <c r="L2803" s="11">
        <v>377449.96</v>
      </c>
      <c r="M2803" s="11">
        <v>451706.06</v>
      </c>
      <c r="N2803" s="11">
        <v>538747.24</v>
      </c>
      <c r="O2803" s="11">
        <v>597431.05000000005</v>
      </c>
      <c r="P2803" s="11">
        <v>695924.5</v>
      </c>
      <c r="Q2803" s="11">
        <v>702373</v>
      </c>
      <c r="R2803" s="11">
        <v>775513.61</v>
      </c>
      <c r="S2803" s="11">
        <v>873042.35</v>
      </c>
      <c r="T2803" s="6">
        <f t="shared" si="66"/>
        <v>490254.12874999997</v>
      </c>
    </row>
    <row r="2804" spans="2:20" hidden="1" x14ac:dyDescent="0.2">
      <c r="B2804" t="s">
        <v>2397</v>
      </c>
      <c r="C2804" t="s">
        <v>2</v>
      </c>
      <c r="D2804" t="s">
        <v>4</v>
      </c>
      <c r="E2804" t="s">
        <v>2398</v>
      </c>
      <c r="F2804" t="s">
        <v>5273</v>
      </c>
      <c r="G2804" s="11">
        <v>149995.17000000001</v>
      </c>
      <c r="H2804" s="11">
        <v>12200.42</v>
      </c>
      <c r="I2804" s="11">
        <v>29238.09</v>
      </c>
      <c r="J2804" s="11">
        <v>32589.91</v>
      </c>
      <c r="K2804" s="11">
        <v>49009.48</v>
      </c>
      <c r="L2804" s="11">
        <v>68062.03</v>
      </c>
      <c r="M2804" s="11">
        <v>81715.199999999997</v>
      </c>
      <c r="N2804" s="11">
        <v>99219.53</v>
      </c>
      <c r="O2804" s="11">
        <v>111857.7</v>
      </c>
      <c r="P2804" s="11">
        <v>124495.87</v>
      </c>
      <c r="Q2804" s="11">
        <v>139768.61000000002</v>
      </c>
      <c r="R2804" s="11">
        <v>155967.21</v>
      </c>
      <c r="S2804" s="11">
        <v>179466.61000000002</v>
      </c>
      <c r="T2804" s="6">
        <f t="shared" ref="T2804:T2867" si="67">(G2804+S2804+SUM(H2804:R2804)*2)/24</f>
        <v>89071.244999999995</v>
      </c>
    </row>
    <row r="2805" spans="2:20" hidden="1" x14ac:dyDescent="0.2">
      <c r="B2805" t="s">
        <v>2397</v>
      </c>
      <c r="C2805" t="s">
        <v>2</v>
      </c>
      <c r="D2805" t="s">
        <v>5</v>
      </c>
      <c r="E2805" t="s">
        <v>2398</v>
      </c>
      <c r="F2805" t="s">
        <v>5274</v>
      </c>
      <c r="G2805" s="11">
        <v>3300</v>
      </c>
      <c r="H2805" s="11">
        <v>275</v>
      </c>
      <c r="I2805" s="11">
        <v>550</v>
      </c>
      <c r="J2805" s="11">
        <v>825</v>
      </c>
      <c r="K2805" s="11">
        <v>1100</v>
      </c>
      <c r="L2805" s="11">
        <v>1375</v>
      </c>
      <c r="M2805" s="11">
        <v>1650</v>
      </c>
      <c r="N2805" s="11">
        <v>1925</v>
      </c>
      <c r="O2805" s="11">
        <v>2200</v>
      </c>
      <c r="P2805" s="11">
        <v>2475</v>
      </c>
      <c r="Q2805" s="11">
        <v>2750</v>
      </c>
      <c r="R2805" s="11">
        <v>2750</v>
      </c>
      <c r="S2805" s="11">
        <v>2750</v>
      </c>
      <c r="T2805" s="6">
        <f t="shared" si="67"/>
        <v>1741.6666666666667</v>
      </c>
    </row>
    <row r="2806" spans="2:20" hidden="1" x14ac:dyDescent="0.2">
      <c r="B2806" t="s">
        <v>2397</v>
      </c>
      <c r="C2806" t="s">
        <v>2</v>
      </c>
      <c r="D2806" t="s">
        <v>1555</v>
      </c>
      <c r="E2806" t="s">
        <v>2398</v>
      </c>
      <c r="F2806" t="s">
        <v>5275</v>
      </c>
      <c r="G2806" s="11">
        <v>-1310843.94</v>
      </c>
      <c r="H2806" s="11">
        <v>-101720.11</v>
      </c>
      <c r="I2806" s="11">
        <v>-167065.59</v>
      </c>
      <c r="J2806" s="11">
        <v>-268765.58</v>
      </c>
      <c r="K2806" s="11">
        <v>-335656.48</v>
      </c>
      <c r="L2806" s="11">
        <v>-452736.99</v>
      </c>
      <c r="M2806" s="11">
        <v>-542091.27</v>
      </c>
      <c r="N2806" s="11">
        <v>-648081.78</v>
      </c>
      <c r="O2806" s="11">
        <v>-720848.76</v>
      </c>
      <c r="P2806" s="11">
        <v>-833425.37</v>
      </c>
      <c r="Q2806" s="11">
        <v>-856591.6</v>
      </c>
      <c r="R2806" s="11">
        <v>-945930.81</v>
      </c>
      <c r="S2806" s="11">
        <v>-1067503.95</v>
      </c>
      <c r="T2806" s="6">
        <f t="shared" si="67"/>
        <v>-588507.35708333331</v>
      </c>
    </row>
    <row r="2807" spans="2:20" hidden="1" x14ac:dyDescent="0.2">
      <c r="B2807" t="s">
        <v>2397</v>
      </c>
      <c r="C2807" t="s">
        <v>2</v>
      </c>
      <c r="D2807" t="s">
        <v>6</v>
      </c>
      <c r="E2807" t="s">
        <v>2398</v>
      </c>
      <c r="F2807" t="s">
        <v>5276</v>
      </c>
      <c r="G2807" s="11">
        <v>14222.58</v>
      </c>
      <c r="H2807" s="11">
        <v>1170</v>
      </c>
      <c r="I2807" s="11">
        <v>2340</v>
      </c>
      <c r="J2807" s="11">
        <v>3510</v>
      </c>
      <c r="K2807" s="11">
        <v>4680</v>
      </c>
      <c r="L2807" s="11">
        <v>5850</v>
      </c>
      <c r="M2807" s="11">
        <v>7020</v>
      </c>
      <c r="N2807" s="11">
        <v>8190</v>
      </c>
      <c r="O2807" s="11">
        <v>9360</v>
      </c>
      <c r="P2807" s="11">
        <v>10530</v>
      </c>
      <c r="Q2807" s="11">
        <v>11700</v>
      </c>
      <c r="R2807" s="11">
        <v>11700</v>
      </c>
      <c r="S2807" s="11">
        <v>12245</v>
      </c>
      <c r="T2807" s="6">
        <f t="shared" si="67"/>
        <v>7440.315833333334</v>
      </c>
    </row>
    <row r="2808" spans="2:20" hidden="1" x14ac:dyDescent="0.2">
      <c r="B2808" t="s">
        <v>2397</v>
      </c>
      <c r="C2808" t="s">
        <v>1556</v>
      </c>
      <c r="D2808" t="s">
        <v>4</v>
      </c>
      <c r="E2808" t="s">
        <v>2398</v>
      </c>
      <c r="F2808" t="s">
        <v>5277</v>
      </c>
      <c r="G2808" s="11">
        <v>823697.92000000004</v>
      </c>
      <c r="H2808" s="11">
        <v>63718.520000000004</v>
      </c>
      <c r="I2808" s="11">
        <v>97621.89</v>
      </c>
      <c r="J2808" s="11">
        <v>167727.46</v>
      </c>
      <c r="K2808" s="11">
        <v>203196.05000000002</v>
      </c>
      <c r="L2808" s="11">
        <v>273069.96000000002</v>
      </c>
      <c r="M2808" s="11">
        <v>326791.28000000003</v>
      </c>
      <c r="N2808" s="11">
        <v>389762.09</v>
      </c>
      <c r="O2808" s="11">
        <v>432217.48</v>
      </c>
      <c r="P2808" s="11">
        <v>503473.55</v>
      </c>
      <c r="Q2808" s="11">
        <v>508138.78</v>
      </c>
      <c r="R2808" s="11">
        <v>561053.09</v>
      </c>
      <c r="S2808" s="11">
        <v>631611.23</v>
      </c>
      <c r="T2808" s="6">
        <f t="shared" si="67"/>
        <v>354535.39375000005</v>
      </c>
    </row>
    <row r="2809" spans="2:20" hidden="1" x14ac:dyDescent="0.2">
      <c r="B2809" t="s">
        <v>2397</v>
      </c>
      <c r="C2809" t="s">
        <v>1557</v>
      </c>
      <c r="D2809" t="s">
        <v>4</v>
      </c>
      <c r="E2809" t="s">
        <v>2398</v>
      </c>
      <c r="F2809" t="s">
        <v>5278</v>
      </c>
      <c r="G2809" s="11">
        <v>117987.7</v>
      </c>
      <c r="H2809" s="11">
        <v>9665.2900000000009</v>
      </c>
      <c r="I2809" s="11">
        <v>23162.7</v>
      </c>
      <c r="J2809" s="11">
        <v>25818.05</v>
      </c>
      <c r="K2809" s="11">
        <v>38825.800000000003</v>
      </c>
      <c r="L2809" s="11">
        <v>53919.42</v>
      </c>
      <c r="M2809" s="11">
        <v>64735.6</v>
      </c>
      <c r="N2809" s="11">
        <v>78602.710000000006</v>
      </c>
      <c r="O2809" s="11">
        <v>88614.790000000008</v>
      </c>
      <c r="P2809" s="11">
        <v>98626.87</v>
      </c>
      <c r="Q2809" s="11">
        <v>110726.09</v>
      </c>
      <c r="R2809" s="11">
        <v>123558.78</v>
      </c>
      <c r="S2809" s="11">
        <v>142175.24</v>
      </c>
      <c r="T2809" s="6">
        <f t="shared" si="67"/>
        <v>70528.130833333329</v>
      </c>
    </row>
    <row r="2810" spans="2:20" hidden="1" x14ac:dyDescent="0.2">
      <c r="B2810" t="s">
        <v>2397</v>
      </c>
      <c r="C2810" t="s">
        <v>1557</v>
      </c>
      <c r="D2810" t="s">
        <v>5</v>
      </c>
      <c r="E2810" t="s">
        <v>2398</v>
      </c>
      <c r="F2810" t="s">
        <v>5279</v>
      </c>
      <c r="G2810" s="11">
        <v>2595.84</v>
      </c>
      <c r="H2810" s="11">
        <v>217.86</v>
      </c>
      <c r="I2810" s="11">
        <v>435.72</v>
      </c>
      <c r="J2810" s="11">
        <v>653.58000000000004</v>
      </c>
      <c r="K2810" s="11">
        <v>871.44</v>
      </c>
      <c r="L2810" s="11">
        <v>1089.3</v>
      </c>
      <c r="M2810" s="11">
        <v>1307.1600000000001</v>
      </c>
      <c r="N2810" s="11">
        <v>1525.02</v>
      </c>
      <c r="O2810" s="11">
        <v>1742.88</v>
      </c>
      <c r="P2810" s="11">
        <v>1960.74</v>
      </c>
      <c r="Q2810" s="11">
        <v>2178.6</v>
      </c>
      <c r="R2810" s="11">
        <v>2178.6</v>
      </c>
      <c r="S2810" s="11">
        <v>2178.6</v>
      </c>
      <c r="T2810" s="6">
        <f t="shared" si="67"/>
        <v>1379.0100000000002</v>
      </c>
    </row>
    <row r="2811" spans="2:20" hidden="1" x14ac:dyDescent="0.2">
      <c r="B2811" t="s">
        <v>2397</v>
      </c>
      <c r="C2811" t="s">
        <v>1557</v>
      </c>
      <c r="D2811" t="s">
        <v>6</v>
      </c>
      <c r="E2811" t="s">
        <v>2398</v>
      </c>
      <c r="F2811" t="s">
        <v>5280</v>
      </c>
      <c r="G2811" s="11">
        <v>11187.6</v>
      </c>
      <c r="H2811" s="11">
        <v>926.89</v>
      </c>
      <c r="I2811" s="11">
        <v>1853.78</v>
      </c>
      <c r="J2811" s="11">
        <v>2780.67</v>
      </c>
      <c r="K2811" s="11">
        <v>3707.56</v>
      </c>
      <c r="L2811" s="11">
        <v>4634.45</v>
      </c>
      <c r="M2811" s="11">
        <v>5561.34</v>
      </c>
      <c r="N2811" s="11">
        <v>6488.2300000000005</v>
      </c>
      <c r="O2811" s="11">
        <v>7415.12</v>
      </c>
      <c r="P2811" s="11">
        <v>8342.01</v>
      </c>
      <c r="Q2811" s="11">
        <v>9268.9</v>
      </c>
      <c r="R2811" s="11">
        <v>9268.9</v>
      </c>
      <c r="S2811" s="11">
        <v>9700.65</v>
      </c>
      <c r="T2811" s="6">
        <f t="shared" si="67"/>
        <v>5890.9979166666672</v>
      </c>
    </row>
    <row r="2812" spans="2:20" hidden="1" x14ac:dyDescent="0.2">
      <c r="B2812" t="s">
        <v>2397</v>
      </c>
      <c r="C2812" t="s">
        <v>7</v>
      </c>
      <c r="D2812" t="s">
        <v>4</v>
      </c>
      <c r="E2812" t="s">
        <v>2398</v>
      </c>
      <c r="F2812" t="s">
        <v>5281</v>
      </c>
      <c r="G2812" s="11">
        <v>58116.24</v>
      </c>
      <c r="H2812" s="11">
        <v>4843.0200000000004</v>
      </c>
      <c r="I2812" s="11">
        <v>9686.0400000000009</v>
      </c>
      <c r="J2812" s="11">
        <v>14529.06</v>
      </c>
      <c r="K2812" s="11">
        <v>19372.080000000002</v>
      </c>
      <c r="L2812" s="11">
        <v>24215.100000000002</v>
      </c>
      <c r="M2812" s="11">
        <v>29058.12</v>
      </c>
      <c r="N2812" s="11">
        <v>33901.14</v>
      </c>
      <c r="O2812" s="11">
        <v>38744.160000000003</v>
      </c>
      <c r="P2812" s="11">
        <v>43587.18</v>
      </c>
      <c r="Q2812" s="11">
        <v>113794.90000000001</v>
      </c>
      <c r="R2812" s="11">
        <v>119534.09</v>
      </c>
      <c r="S2812" s="11">
        <v>125273.28</v>
      </c>
      <c r="T2812" s="6">
        <f t="shared" si="67"/>
        <v>45246.637500000004</v>
      </c>
    </row>
    <row r="2813" spans="2:20" hidden="1" x14ac:dyDescent="0.2">
      <c r="B2813" t="s">
        <v>2397</v>
      </c>
      <c r="C2813" t="s">
        <v>7</v>
      </c>
      <c r="D2813" t="s">
        <v>5</v>
      </c>
      <c r="E2813" t="s">
        <v>2398</v>
      </c>
      <c r="F2813" t="s">
        <v>5282</v>
      </c>
      <c r="G2813" s="11">
        <v>7080</v>
      </c>
      <c r="H2813" s="11">
        <v>590</v>
      </c>
      <c r="I2813" s="11">
        <v>1180</v>
      </c>
      <c r="J2813" s="11">
        <v>1770</v>
      </c>
      <c r="K2813" s="11">
        <v>2360</v>
      </c>
      <c r="L2813" s="11">
        <v>2950</v>
      </c>
      <c r="M2813" s="11">
        <v>3540</v>
      </c>
      <c r="N2813" s="11">
        <v>4130</v>
      </c>
      <c r="O2813" s="11">
        <v>4720</v>
      </c>
      <c r="P2813" s="11">
        <v>5310</v>
      </c>
      <c r="Q2813" s="11">
        <v>5900</v>
      </c>
      <c r="R2813" s="11">
        <v>6290</v>
      </c>
      <c r="S2813" s="11">
        <v>6680</v>
      </c>
      <c r="T2813" s="6">
        <f t="shared" si="67"/>
        <v>3801.6666666666665</v>
      </c>
    </row>
    <row r="2814" spans="2:20" hidden="1" x14ac:dyDescent="0.2">
      <c r="B2814" t="s">
        <v>2397</v>
      </c>
      <c r="C2814" t="s">
        <v>7</v>
      </c>
      <c r="D2814" t="s">
        <v>8</v>
      </c>
      <c r="E2814" t="s">
        <v>2398</v>
      </c>
      <c r="F2814" t="s">
        <v>5283</v>
      </c>
      <c r="G2814" s="11">
        <v>0</v>
      </c>
      <c r="H2814" s="11">
        <v>0</v>
      </c>
      <c r="I2814" s="11">
        <v>0</v>
      </c>
      <c r="J2814" s="11">
        <v>0</v>
      </c>
      <c r="K2814" s="11">
        <v>0</v>
      </c>
      <c r="L2814" s="11">
        <v>0</v>
      </c>
      <c r="M2814" s="11">
        <v>0</v>
      </c>
      <c r="N2814" s="11">
        <v>0</v>
      </c>
      <c r="O2814" s="11">
        <v>0</v>
      </c>
      <c r="P2814" s="11">
        <v>0</v>
      </c>
      <c r="Q2814" s="11">
        <v>0</v>
      </c>
      <c r="R2814" s="11">
        <v>0</v>
      </c>
      <c r="S2814" s="11">
        <v>0</v>
      </c>
      <c r="T2814" s="6">
        <f t="shared" si="67"/>
        <v>0</v>
      </c>
    </row>
    <row r="2815" spans="2:20" hidden="1" x14ac:dyDescent="0.2">
      <c r="B2815" t="s">
        <v>2397</v>
      </c>
      <c r="C2815" t="s">
        <v>7</v>
      </c>
      <c r="D2815" t="s">
        <v>6</v>
      </c>
      <c r="E2815" t="s">
        <v>2398</v>
      </c>
      <c r="F2815" t="s">
        <v>5284</v>
      </c>
      <c r="G2815" s="11">
        <v>12000</v>
      </c>
      <c r="H2815" s="11">
        <v>1000</v>
      </c>
      <c r="I2815" s="11">
        <v>2000</v>
      </c>
      <c r="J2815" s="11">
        <v>3000</v>
      </c>
      <c r="K2815" s="11">
        <v>4000</v>
      </c>
      <c r="L2815" s="11">
        <v>5000</v>
      </c>
      <c r="M2815" s="11">
        <v>6000</v>
      </c>
      <c r="N2815" s="11">
        <v>7000</v>
      </c>
      <c r="O2815" s="11">
        <v>8000</v>
      </c>
      <c r="P2815" s="11">
        <v>9000</v>
      </c>
      <c r="Q2815" s="11">
        <v>9700</v>
      </c>
      <c r="R2815" s="11">
        <v>9700</v>
      </c>
      <c r="S2815" s="11">
        <v>9700</v>
      </c>
      <c r="T2815" s="6">
        <f t="shared" si="67"/>
        <v>6270.833333333333</v>
      </c>
    </row>
    <row r="2816" spans="2:20" hidden="1" x14ac:dyDescent="0.2">
      <c r="B2816" t="s">
        <v>2397</v>
      </c>
      <c r="C2816" t="s">
        <v>1558</v>
      </c>
      <c r="D2816" t="s">
        <v>4</v>
      </c>
      <c r="E2816" t="s">
        <v>2398</v>
      </c>
      <c r="F2816" t="s">
        <v>5285</v>
      </c>
      <c r="G2816" s="11">
        <v>227396.14</v>
      </c>
      <c r="H2816" s="11">
        <v>17087.37</v>
      </c>
      <c r="I2816" s="11">
        <v>26179.22</v>
      </c>
      <c r="J2816" s="11">
        <v>44979.4</v>
      </c>
      <c r="K2816" s="11">
        <v>54491</v>
      </c>
      <c r="L2816" s="11">
        <v>73229.06</v>
      </c>
      <c r="M2816" s="11">
        <v>87635.49</v>
      </c>
      <c r="N2816" s="11">
        <v>104522.35</v>
      </c>
      <c r="O2816" s="11">
        <v>115907.6</v>
      </c>
      <c r="P2816" s="11">
        <v>135016.31</v>
      </c>
      <c r="Q2816" s="11">
        <v>136267.38</v>
      </c>
      <c r="R2816" s="11">
        <v>150457.39000000001</v>
      </c>
      <c r="S2816" s="11">
        <v>169378.94</v>
      </c>
      <c r="T2816" s="6">
        <f t="shared" si="67"/>
        <v>95346.675833333342</v>
      </c>
    </row>
    <row r="2817" spans="2:20" hidden="1" x14ac:dyDescent="0.2">
      <c r="B2817" t="s">
        <v>2397</v>
      </c>
      <c r="C2817" t="s">
        <v>1558</v>
      </c>
      <c r="D2817" t="s">
        <v>10</v>
      </c>
      <c r="E2817" t="s">
        <v>2398</v>
      </c>
      <c r="F2817" t="s">
        <v>5286</v>
      </c>
      <c r="G2817" s="11">
        <v>92232.13</v>
      </c>
      <c r="H2817" s="11">
        <v>7268.8</v>
      </c>
      <c r="I2817" s="11">
        <v>11136.39</v>
      </c>
      <c r="J2817" s="11">
        <v>19133.810000000001</v>
      </c>
      <c r="K2817" s="11">
        <v>23179.95</v>
      </c>
      <c r="L2817" s="11">
        <v>31150.940000000002</v>
      </c>
      <c r="M2817" s="11">
        <v>37279.300000000003</v>
      </c>
      <c r="N2817" s="11">
        <v>44462.81</v>
      </c>
      <c r="O2817" s="11">
        <v>49305.98</v>
      </c>
      <c r="P2817" s="11">
        <v>57434.64</v>
      </c>
      <c r="Q2817" s="11">
        <v>57966.83</v>
      </c>
      <c r="R2817" s="11">
        <v>64003.12</v>
      </c>
      <c r="S2817" s="11">
        <v>72052.17</v>
      </c>
      <c r="T2817" s="6">
        <f t="shared" si="67"/>
        <v>40372.06</v>
      </c>
    </row>
    <row r="2818" spans="2:20" hidden="1" x14ac:dyDescent="0.2">
      <c r="B2818" t="s">
        <v>2397</v>
      </c>
      <c r="C2818" t="s">
        <v>1559</v>
      </c>
      <c r="D2818" t="s">
        <v>4</v>
      </c>
      <c r="E2818" t="s">
        <v>2398</v>
      </c>
      <c r="F2818" t="s">
        <v>5287</v>
      </c>
      <c r="G2818" s="11">
        <v>32007.47</v>
      </c>
      <c r="H2818" s="11">
        <v>2535.13</v>
      </c>
      <c r="I2818" s="11">
        <v>6075.39</v>
      </c>
      <c r="J2818" s="11">
        <v>6771.8600000000006</v>
      </c>
      <c r="K2818" s="11">
        <v>10183.68</v>
      </c>
      <c r="L2818" s="11">
        <v>14142.61</v>
      </c>
      <c r="M2818" s="11">
        <v>16979.599999999999</v>
      </c>
      <c r="N2818" s="11">
        <v>20616.82</v>
      </c>
      <c r="O2818" s="11">
        <v>23242.91</v>
      </c>
      <c r="P2818" s="11">
        <v>25869</v>
      </c>
      <c r="Q2818" s="11">
        <v>29042.52</v>
      </c>
      <c r="R2818" s="11">
        <v>32408.43</v>
      </c>
      <c r="S2818" s="11">
        <v>37291.370000000003</v>
      </c>
      <c r="T2818" s="6">
        <f t="shared" si="67"/>
        <v>18543.114166666666</v>
      </c>
    </row>
    <row r="2819" spans="2:20" hidden="1" x14ac:dyDescent="0.2">
      <c r="B2819" t="s">
        <v>2397</v>
      </c>
      <c r="C2819" t="s">
        <v>1559</v>
      </c>
      <c r="D2819" t="s">
        <v>5</v>
      </c>
      <c r="E2819" t="s">
        <v>2398</v>
      </c>
      <c r="F2819" t="s">
        <v>5288</v>
      </c>
      <c r="G2819" s="11">
        <v>704.16</v>
      </c>
      <c r="H2819" s="11">
        <v>57.14</v>
      </c>
      <c r="I2819" s="11">
        <v>114.28</v>
      </c>
      <c r="J2819" s="11">
        <v>171.42000000000002</v>
      </c>
      <c r="K2819" s="11">
        <v>228.56</v>
      </c>
      <c r="L2819" s="11">
        <v>285.7</v>
      </c>
      <c r="M2819" s="11">
        <v>342.84000000000003</v>
      </c>
      <c r="N2819" s="11">
        <v>399.98</v>
      </c>
      <c r="O2819" s="11">
        <v>457.12</v>
      </c>
      <c r="P2819" s="11">
        <v>514.26</v>
      </c>
      <c r="Q2819" s="11">
        <v>571.4</v>
      </c>
      <c r="R2819" s="11">
        <v>571.4</v>
      </c>
      <c r="S2819" s="11">
        <v>571.4</v>
      </c>
      <c r="T2819" s="6">
        <f t="shared" si="67"/>
        <v>362.65666666666669</v>
      </c>
    </row>
    <row r="2820" spans="2:20" hidden="1" x14ac:dyDescent="0.2">
      <c r="B2820" t="s">
        <v>2397</v>
      </c>
      <c r="C2820" t="s">
        <v>1559</v>
      </c>
      <c r="D2820" t="s">
        <v>6</v>
      </c>
      <c r="E2820" t="s">
        <v>2398</v>
      </c>
      <c r="F2820" t="s">
        <v>5289</v>
      </c>
      <c r="G2820" s="11">
        <v>3034.98</v>
      </c>
      <c r="H2820" s="11">
        <v>243.11</v>
      </c>
      <c r="I2820" s="11">
        <v>486.22</v>
      </c>
      <c r="J2820" s="11">
        <v>729.33</v>
      </c>
      <c r="K2820" s="11">
        <v>972.44</v>
      </c>
      <c r="L2820" s="11">
        <v>1215.55</v>
      </c>
      <c r="M2820" s="11">
        <v>1458.66</v>
      </c>
      <c r="N2820" s="11">
        <v>1701.77</v>
      </c>
      <c r="O2820" s="11">
        <v>1944.88</v>
      </c>
      <c r="P2820" s="11">
        <v>2187.9900000000002</v>
      </c>
      <c r="Q2820" s="11">
        <v>2431.1</v>
      </c>
      <c r="R2820" s="11">
        <v>2431.1</v>
      </c>
      <c r="S2820" s="11">
        <v>2544.35</v>
      </c>
      <c r="T2820" s="6">
        <f t="shared" si="67"/>
        <v>1549.3179166666666</v>
      </c>
    </row>
    <row r="2821" spans="2:20" hidden="1" x14ac:dyDescent="0.2">
      <c r="B2821" t="s">
        <v>2397</v>
      </c>
      <c r="C2821" t="s">
        <v>9</v>
      </c>
      <c r="D2821" t="s">
        <v>4</v>
      </c>
      <c r="E2821" t="s">
        <v>2398</v>
      </c>
      <c r="F2821" t="s">
        <v>5290</v>
      </c>
      <c r="G2821" s="11">
        <v>0</v>
      </c>
      <c r="H2821" s="11">
        <v>0</v>
      </c>
      <c r="I2821" s="11">
        <v>0</v>
      </c>
      <c r="J2821" s="11">
        <v>0</v>
      </c>
      <c r="K2821" s="11">
        <v>0</v>
      </c>
      <c r="L2821" s="11">
        <v>0</v>
      </c>
      <c r="M2821" s="11">
        <v>0</v>
      </c>
      <c r="N2821" s="11">
        <v>0</v>
      </c>
      <c r="O2821" s="11">
        <v>0</v>
      </c>
      <c r="P2821" s="11">
        <v>0</v>
      </c>
      <c r="Q2821" s="11">
        <v>0</v>
      </c>
      <c r="R2821" s="11">
        <v>0</v>
      </c>
      <c r="S2821" s="11">
        <v>0</v>
      </c>
      <c r="T2821" s="6">
        <f t="shared" si="67"/>
        <v>0</v>
      </c>
    </row>
    <row r="2822" spans="2:20" hidden="1" x14ac:dyDescent="0.2">
      <c r="B2822" t="s">
        <v>2397</v>
      </c>
      <c r="C2822" t="s">
        <v>9</v>
      </c>
      <c r="D2822" t="s">
        <v>5</v>
      </c>
      <c r="E2822" t="s">
        <v>2398</v>
      </c>
      <c r="F2822" t="s">
        <v>5291</v>
      </c>
      <c r="G2822" s="11">
        <v>0</v>
      </c>
      <c r="H2822" s="11">
        <v>0</v>
      </c>
      <c r="I2822" s="11">
        <v>0</v>
      </c>
      <c r="J2822" s="11">
        <v>0</v>
      </c>
      <c r="K2822" s="11">
        <v>0</v>
      </c>
      <c r="L2822" s="11">
        <v>0</v>
      </c>
      <c r="M2822" s="11">
        <v>0</v>
      </c>
      <c r="N2822" s="11">
        <v>0</v>
      </c>
      <c r="O2822" s="11">
        <v>0</v>
      </c>
      <c r="P2822" s="11">
        <v>0</v>
      </c>
      <c r="Q2822" s="11">
        <v>0</v>
      </c>
      <c r="R2822" s="11">
        <v>0</v>
      </c>
      <c r="S2822" s="11">
        <v>0</v>
      </c>
      <c r="T2822" s="6">
        <f t="shared" si="67"/>
        <v>0</v>
      </c>
    </row>
    <row r="2823" spans="2:20" hidden="1" x14ac:dyDescent="0.2">
      <c r="B2823" t="s">
        <v>2397</v>
      </c>
      <c r="C2823" t="s">
        <v>9</v>
      </c>
      <c r="D2823" t="s">
        <v>6</v>
      </c>
      <c r="E2823" t="s">
        <v>2398</v>
      </c>
      <c r="F2823" t="s">
        <v>5292</v>
      </c>
      <c r="G2823" s="11">
        <v>7086</v>
      </c>
      <c r="H2823" s="11">
        <v>590.5</v>
      </c>
      <c r="I2823" s="11">
        <v>1181</v>
      </c>
      <c r="J2823" s="11">
        <v>1771.5</v>
      </c>
      <c r="K2823" s="11">
        <v>2362</v>
      </c>
      <c r="L2823" s="11">
        <v>2952.5</v>
      </c>
      <c r="M2823" s="11">
        <v>3543</v>
      </c>
      <c r="N2823" s="11">
        <v>4133.5</v>
      </c>
      <c r="O2823" s="11">
        <v>4724</v>
      </c>
      <c r="P2823" s="11">
        <v>5314.5</v>
      </c>
      <c r="Q2823" s="11">
        <v>5905</v>
      </c>
      <c r="R2823" s="11">
        <v>6495.5</v>
      </c>
      <c r="S2823" s="11">
        <v>7086</v>
      </c>
      <c r="T2823" s="6">
        <f t="shared" si="67"/>
        <v>3838.25</v>
      </c>
    </row>
    <row r="2824" spans="2:20" hidden="1" x14ac:dyDescent="0.2">
      <c r="B2824" t="s">
        <v>2397</v>
      </c>
      <c r="C2824" t="s">
        <v>13</v>
      </c>
      <c r="D2824" t="s">
        <v>13</v>
      </c>
      <c r="E2824" t="s">
        <v>2398</v>
      </c>
      <c r="F2824" t="s">
        <v>5293</v>
      </c>
      <c r="G2824" s="11">
        <v>0</v>
      </c>
      <c r="H2824" s="11">
        <v>0</v>
      </c>
      <c r="I2824" s="11">
        <v>0</v>
      </c>
      <c r="J2824" s="11">
        <v>0</v>
      </c>
      <c r="K2824" s="11">
        <v>0</v>
      </c>
      <c r="L2824" s="11">
        <v>0</v>
      </c>
      <c r="M2824" s="11">
        <v>0</v>
      </c>
      <c r="N2824" s="11">
        <v>0</v>
      </c>
      <c r="O2824" s="11">
        <v>0</v>
      </c>
      <c r="P2824" s="11">
        <v>0</v>
      </c>
      <c r="Q2824" s="11">
        <v>0</v>
      </c>
      <c r="R2824" s="11">
        <v>0</v>
      </c>
      <c r="S2824" s="11">
        <v>0</v>
      </c>
      <c r="T2824" s="6">
        <f t="shared" si="67"/>
        <v>0</v>
      </c>
    </row>
    <row r="2825" spans="2:20" hidden="1" x14ac:dyDescent="0.2">
      <c r="B2825" t="s">
        <v>2399</v>
      </c>
      <c r="C2825" t="s">
        <v>2</v>
      </c>
      <c r="D2825" t="s">
        <v>3</v>
      </c>
      <c r="E2825" t="s">
        <v>2400</v>
      </c>
      <c r="F2825" t="s">
        <v>5294</v>
      </c>
      <c r="G2825" s="11">
        <v>7373826.9699999997</v>
      </c>
      <c r="H2825" s="11">
        <v>754045.58</v>
      </c>
      <c r="I2825" s="11">
        <v>1371571.19</v>
      </c>
      <c r="J2825" s="11">
        <v>1990001.23</v>
      </c>
      <c r="K2825" s="11">
        <v>2602741.41</v>
      </c>
      <c r="L2825" s="11">
        <v>3304035.62</v>
      </c>
      <c r="M2825" s="11">
        <v>3972304.18</v>
      </c>
      <c r="N2825" s="11">
        <v>4704302.54</v>
      </c>
      <c r="O2825" s="11">
        <v>5328525.5999999996</v>
      </c>
      <c r="P2825" s="11">
        <v>6057143.9100000001</v>
      </c>
      <c r="Q2825" s="11">
        <v>6840236.9299999997</v>
      </c>
      <c r="R2825" s="11">
        <v>7651166.5300000003</v>
      </c>
      <c r="S2825" s="11">
        <v>8446237.9600000009</v>
      </c>
      <c r="T2825" s="6">
        <f t="shared" si="67"/>
        <v>4373842.2654166669</v>
      </c>
    </row>
    <row r="2826" spans="2:20" hidden="1" x14ac:dyDescent="0.2">
      <c r="B2826" t="s">
        <v>2399</v>
      </c>
      <c r="C2826" t="s">
        <v>2</v>
      </c>
      <c r="D2826" t="s">
        <v>4</v>
      </c>
      <c r="E2826" t="s">
        <v>2400</v>
      </c>
      <c r="F2826" t="s">
        <v>5295</v>
      </c>
      <c r="G2826" s="11">
        <v>1232658.3900000001</v>
      </c>
      <c r="H2826" s="11">
        <v>128706.23</v>
      </c>
      <c r="I2826" s="11">
        <v>241757.09</v>
      </c>
      <c r="J2826" s="11">
        <v>335291.60000000003</v>
      </c>
      <c r="K2826" s="11">
        <v>432248.44</v>
      </c>
      <c r="L2826" s="11">
        <v>531447.03</v>
      </c>
      <c r="M2826" s="11">
        <v>621506.57999999996</v>
      </c>
      <c r="N2826" s="11">
        <v>713745.59</v>
      </c>
      <c r="O2826" s="11">
        <v>802076.74</v>
      </c>
      <c r="P2826" s="11">
        <v>882575.64</v>
      </c>
      <c r="Q2826" s="11">
        <v>1018420.35</v>
      </c>
      <c r="R2826" s="11">
        <v>1158369.57</v>
      </c>
      <c r="S2826" s="11">
        <v>1263906.8799999999</v>
      </c>
      <c r="T2826" s="6">
        <f t="shared" si="67"/>
        <v>676202.29124999989</v>
      </c>
    </row>
    <row r="2827" spans="2:20" hidden="1" x14ac:dyDescent="0.2">
      <c r="B2827" t="s">
        <v>2399</v>
      </c>
      <c r="C2827" t="s">
        <v>2</v>
      </c>
      <c r="D2827" t="s">
        <v>5</v>
      </c>
      <c r="E2827" t="s">
        <v>2400</v>
      </c>
      <c r="F2827" t="s">
        <v>5296</v>
      </c>
      <c r="G2827" s="11">
        <v>398789.71</v>
      </c>
      <c r="H2827" s="11">
        <v>64536.020000000004</v>
      </c>
      <c r="I2827" s="11">
        <v>103582.35</v>
      </c>
      <c r="J2827" s="11">
        <v>135524.58000000002</v>
      </c>
      <c r="K2827" s="11">
        <v>165274.28</v>
      </c>
      <c r="L2827" s="11">
        <v>188342.52</v>
      </c>
      <c r="M2827" s="11">
        <v>221422.49</v>
      </c>
      <c r="N2827" s="11">
        <v>256162.52000000002</v>
      </c>
      <c r="O2827" s="11">
        <v>316073.48</v>
      </c>
      <c r="P2827" s="11">
        <v>348533.69</v>
      </c>
      <c r="Q2827" s="11">
        <v>368498.49</v>
      </c>
      <c r="R2827" s="11">
        <v>401516.46</v>
      </c>
      <c r="S2827" s="11">
        <v>446364.67</v>
      </c>
      <c r="T2827" s="6">
        <f t="shared" si="67"/>
        <v>249337.00583333333</v>
      </c>
    </row>
    <row r="2828" spans="2:20" hidden="1" x14ac:dyDescent="0.2">
      <c r="B2828" t="s">
        <v>2399</v>
      </c>
      <c r="C2828" t="s">
        <v>2</v>
      </c>
      <c r="D2828" t="s">
        <v>1555</v>
      </c>
      <c r="E2828" t="s">
        <v>2400</v>
      </c>
      <c r="F2828" t="s">
        <v>5297</v>
      </c>
      <c r="G2828" s="11">
        <v>-9235269.6899999995</v>
      </c>
      <c r="H2828" s="11">
        <v>-979152.08000000007</v>
      </c>
      <c r="I2828" s="11">
        <v>-1771403.06</v>
      </c>
      <c r="J2828" s="11">
        <v>-2540086.39</v>
      </c>
      <c r="K2828" s="11">
        <v>-3294563</v>
      </c>
      <c r="L2828" s="11">
        <v>-4132824.47</v>
      </c>
      <c r="M2828" s="11">
        <v>-4943097.4800000004</v>
      </c>
      <c r="N2828" s="11">
        <v>-5815696.9199999999</v>
      </c>
      <c r="O2828" s="11">
        <v>-6599907.6699999999</v>
      </c>
      <c r="P2828" s="11">
        <v>-7457792.9800000004</v>
      </c>
      <c r="Q2828" s="11">
        <v>-8416389.9700000007</v>
      </c>
      <c r="R2828" s="11">
        <v>-9421575.7799999993</v>
      </c>
      <c r="S2828" s="11">
        <v>-10389579.75</v>
      </c>
      <c r="T2828" s="6">
        <f t="shared" si="67"/>
        <v>-5432076.2100000009</v>
      </c>
    </row>
    <row r="2829" spans="2:20" hidden="1" x14ac:dyDescent="0.2">
      <c r="B2829" t="s">
        <v>2399</v>
      </c>
      <c r="C2829" t="s">
        <v>2</v>
      </c>
      <c r="D2829" t="s">
        <v>6</v>
      </c>
      <c r="E2829" t="s">
        <v>2400</v>
      </c>
      <c r="F2829" t="s">
        <v>5298</v>
      </c>
      <c r="G2829" s="11">
        <v>229994.64</v>
      </c>
      <c r="H2829" s="11">
        <v>31864.25</v>
      </c>
      <c r="I2829" s="11">
        <v>54492.43</v>
      </c>
      <c r="J2829" s="11">
        <v>79268.98</v>
      </c>
      <c r="K2829" s="11">
        <v>94298.87</v>
      </c>
      <c r="L2829" s="11">
        <v>108999.3</v>
      </c>
      <c r="M2829" s="11">
        <v>127864.24</v>
      </c>
      <c r="N2829" s="11">
        <v>141486.29</v>
      </c>
      <c r="O2829" s="11">
        <v>153231.87</v>
      </c>
      <c r="P2829" s="11">
        <v>169539.76</v>
      </c>
      <c r="Q2829" s="11">
        <v>189234.21</v>
      </c>
      <c r="R2829" s="11">
        <v>210523.23</v>
      </c>
      <c r="S2829" s="11">
        <v>233070.24</v>
      </c>
      <c r="T2829" s="6">
        <f t="shared" si="67"/>
        <v>132694.65583333332</v>
      </c>
    </row>
    <row r="2830" spans="2:20" hidden="1" x14ac:dyDescent="0.2">
      <c r="B2830" t="s">
        <v>2399</v>
      </c>
      <c r="C2830" t="s">
        <v>1556</v>
      </c>
      <c r="D2830" t="s">
        <v>4</v>
      </c>
      <c r="E2830" t="s">
        <v>2400</v>
      </c>
      <c r="F2830" t="s">
        <v>5299</v>
      </c>
      <c r="G2830" s="11">
        <v>5312399.9000000004</v>
      </c>
      <c r="H2830" s="11">
        <v>545521.82000000007</v>
      </c>
      <c r="I2830" s="11">
        <v>992276.9</v>
      </c>
      <c r="J2830" s="11">
        <v>1439686.3</v>
      </c>
      <c r="K2830" s="11">
        <v>1882979.31</v>
      </c>
      <c r="L2830" s="11">
        <v>2390337.62</v>
      </c>
      <c r="M2830" s="11">
        <v>2873803.19</v>
      </c>
      <c r="N2830" s="11">
        <v>3403374.72</v>
      </c>
      <c r="O2830" s="11">
        <v>3854975.13</v>
      </c>
      <c r="P2830" s="11">
        <v>4382101.33</v>
      </c>
      <c r="Q2830" s="11">
        <v>4948637.8100000005</v>
      </c>
      <c r="R2830" s="11">
        <v>5535312.9400000004</v>
      </c>
      <c r="S2830" s="11">
        <v>6110515.3200000003</v>
      </c>
      <c r="T2830" s="6">
        <f t="shared" si="67"/>
        <v>3163372.0566666671</v>
      </c>
    </row>
    <row r="2831" spans="2:20" hidden="1" x14ac:dyDescent="0.2">
      <c r="B2831" t="s">
        <v>2399</v>
      </c>
      <c r="C2831" t="s">
        <v>1557</v>
      </c>
      <c r="D2831" t="s">
        <v>4</v>
      </c>
      <c r="E2831" t="s">
        <v>2400</v>
      </c>
      <c r="F2831" t="s">
        <v>5300</v>
      </c>
      <c r="G2831" s="11">
        <v>969621.41</v>
      </c>
      <c r="H2831" s="11">
        <v>101962.36</v>
      </c>
      <c r="I2831" s="11">
        <v>191522.38</v>
      </c>
      <c r="J2831" s="11">
        <v>265621.34999999998</v>
      </c>
      <c r="K2831" s="11">
        <v>342431.53</v>
      </c>
      <c r="L2831" s="11">
        <v>421017.64</v>
      </c>
      <c r="M2831" s="11">
        <v>492363.72000000003</v>
      </c>
      <c r="N2831" s="11">
        <v>565436.39</v>
      </c>
      <c r="O2831" s="11">
        <v>635413.21</v>
      </c>
      <c r="P2831" s="11">
        <v>699185.24</v>
      </c>
      <c r="Q2831" s="11">
        <v>806802.78</v>
      </c>
      <c r="R2831" s="11">
        <v>917671.95000000007</v>
      </c>
      <c r="S2831" s="11">
        <v>1001279.66</v>
      </c>
      <c r="T2831" s="6">
        <f t="shared" si="67"/>
        <v>535406.5904166667</v>
      </c>
    </row>
    <row r="2832" spans="2:20" hidden="1" x14ac:dyDescent="0.2">
      <c r="B2832" t="s">
        <v>2399</v>
      </c>
      <c r="C2832" t="s">
        <v>1557</v>
      </c>
      <c r="D2832" t="s">
        <v>5</v>
      </c>
      <c r="E2832" t="s">
        <v>2400</v>
      </c>
      <c r="F2832" t="s">
        <v>5301</v>
      </c>
      <c r="G2832" s="11">
        <v>313691.98</v>
      </c>
      <c r="H2832" s="11">
        <v>51126.080000000002</v>
      </c>
      <c r="I2832" s="11">
        <v>82058.97</v>
      </c>
      <c r="J2832" s="11">
        <v>107363.92</v>
      </c>
      <c r="K2832" s="11">
        <v>130931.93000000001</v>
      </c>
      <c r="L2832" s="11">
        <v>149206.82</v>
      </c>
      <c r="M2832" s="11">
        <v>175413.1</v>
      </c>
      <c r="N2832" s="11">
        <v>202934.5</v>
      </c>
      <c r="O2832" s="11">
        <v>250396.56</v>
      </c>
      <c r="P2832" s="11">
        <v>276111.86</v>
      </c>
      <c r="Q2832" s="11">
        <v>291928.17</v>
      </c>
      <c r="R2832" s="11">
        <v>318085.34000000003</v>
      </c>
      <c r="S2832" s="11">
        <v>353614.54</v>
      </c>
      <c r="T2832" s="6">
        <f t="shared" si="67"/>
        <v>197434.20916666664</v>
      </c>
    </row>
    <row r="2833" spans="2:20" hidden="1" x14ac:dyDescent="0.2">
      <c r="B2833" t="s">
        <v>2399</v>
      </c>
      <c r="C2833" t="s">
        <v>1557</v>
      </c>
      <c r="D2833" t="s">
        <v>6</v>
      </c>
      <c r="E2833" t="s">
        <v>2400</v>
      </c>
      <c r="F2833" t="s">
        <v>5302</v>
      </c>
      <c r="G2833" s="11">
        <v>180916.09</v>
      </c>
      <c r="H2833" s="11">
        <v>25243.18</v>
      </c>
      <c r="I2833" s="11">
        <v>43169.450000000004</v>
      </c>
      <c r="J2833" s="11">
        <v>62797.68</v>
      </c>
      <c r="K2833" s="11">
        <v>74704.509999999995</v>
      </c>
      <c r="L2833" s="11">
        <v>86350.34</v>
      </c>
      <c r="M2833" s="11">
        <v>101295.33</v>
      </c>
      <c r="N2833" s="11">
        <v>112086.85</v>
      </c>
      <c r="O2833" s="11">
        <v>121391.82</v>
      </c>
      <c r="P2833" s="11">
        <v>134311.09</v>
      </c>
      <c r="Q2833" s="11">
        <v>149913.23000000001</v>
      </c>
      <c r="R2833" s="11">
        <v>166778.6</v>
      </c>
      <c r="S2833" s="11">
        <v>184640.57</v>
      </c>
      <c r="T2833" s="6">
        <f t="shared" si="67"/>
        <v>105068.36750000001</v>
      </c>
    </row>
    <row r="2834" spans="2:20" hidden="1" x14ac:dyDescent="0.2">
      <c r="B2834" t="s">
        <v>2399</v>
      </c>
      <c r="C2834" t="s">
        <v>7</v>
      </c>
      <c r="D2834" t="s">
        <v>4</v>
      </c>
      <c r="E2834" t="s">
        <v>2400</v>
      </c>
      <c r="F2834" t="s">
        <v>5303</v>
      </c>
      <c r="G2834" s="11">
        <v>685351.65</v>
      </c>
      <c r="H2834" s="11">
        <v>212334.75</v>
      </c>
      <c r="I2834" s="11">
        <v>332109.76</v>
      </c>
      <c r="J2834" s="11">
        <v>362854.03</v>
      </c>
      <c r="K2834" s="11">
        <v>425443.53</v>
      </c>
      <c r="L2834" s="11">
        <v>478239.83</v>
      </c>
      <c r="M2834" s="11">
        <v>519085.16000000003</v>
      </c>
      <c r="N2834" s="11">
        <v>579637.52</v>
      </c>
      <c r="O2834" s="11">
        <v>662166.53</v>
      </c>
      <c r="P2834" s="11">
        <v>728643</v>
      </c>
      <c r="Q2834" s="11">
        <v>778521.57000000007</v>
      </c>
      <c r="R2834" s="11">
        <v>816036.78</v>
      </c>
      <c r="S2834" s="11">
        <v>847760.51</v>
      </c>
      <c r="T2834" s="6">
        <f t="shared" si="67"/>
        <v>555135.71166666679</v>
      </c>
    </row>
    <row r="2835" spans="2:20" hidden="1" x14ac:dyDescent="0.2">
      <c r="B2835" t="s">
        <v>2399</v>
      </c>
      <c r="C2835" t="s">
        <v>7</v>
      </c>
      <c r="D2835" t="s">
        <v>5</v>
      </c>
      <c r="E2835" t="s">
        <v>2400</v>
      </c>
      <c r="F2835" t="s">
        <v>5304</v>
      </c>
      <c r="G2835" s="11">
        <v>147751.04000000001</v>
      </c>
      <c r="H2835" s="11">
        <v>12891.4</v>
      </c>
      <c r="I2835" s="11">
        <v>27485.23</v>
      </c>
      <c r="J2835" s="11">
        <v>40574.47</v>
      </c>
      <c r="K2835" s="11">
        <v>49365.17</v>
      </c>
      <c r="L2835" s="11">
        <v>58880.78</v>
      </c>
      <c r="M2835" s="11">
        <v>68104.39</v>
      </c>
      <c r="N2835" s="11">
        <v>74960.3</v>
      </c>
      <c r="O2835" s="11">
        <v>83042.16</v>
      </c>
      <c r="P2835" s="11">
        <v>93723.85</v>
      </c>
      <c r="Q2835" s="11">
        <v>102067.12</v>
      </c>
      <c r="R2835" s="11">
        <v>120129.49</v>
      </c>
      <c r="S2835" s="11">
        <v>140900.75</v>
      </c>
      <c r="T2835" s="6">
        <f t="shared" si="67"/>
        <v>72962.521250000005</v>
      </c>
    </row>
    <row r="2836" spans="2:20" hidden="1" x14ac:dyDescent="0.2">
      <c r="B2836" t="s">
        <v>2399</v>
      </c>
      <c r="C2836" t="s">
        <v>7</v>
      </c>
      <c r="D2836" t="s">
        <v>6</v>
      </c>
      <c r="E2836" t="s">
        <v>2400</v>
      </c>
      <c r="F2836" t="s">
        <v>5305</v>
      </c>
      <c r="G2836" s="11">
        <v>204018.86000000002</v>
      </c>
      <c r="H2836" s="11">
        <v>-13254.42</v>
      </c>
      <c r="I2836" s="11">
        <v>-3319.87</v>
      </c>
      <c r="J2836" s="11">
        <v>16202.49</v>
      </c>
      <c r="K2836" s="11">
        <v>40862.33</v>
      </c>
      <c r="L2836" s="11">
        <v>44434.36</v>
      </c>
      <c r="M2836" s="11">
        <v>52338.720000000001</v>
      </c>
      <c r="N2836" s="11">
        <v>103144.26000000001</v>
      </c>
      <c r="O2836" s="11">
        <v>158563.4</v>
      </c>
      <c r="P2836" s="11">
        <v>-53011.61</v>
      </c>
      <c r="Q2836" s="11">
        <v>165789.43</v>
      </c>
      <c r="R2836" s="11">
        <v>202501.13</v>
      </c>
      <c r="S2836" s="11">
        <v>220064.55000000002</v>
      </c>
      <c r="T2836" s="6">
        <f t="shared" si="67"/>
        <v>77190.993750000009</v>
      </c>
    </row>
    <row r="2837" spans="2:20" hidden="1" x14ac:dyDescent="0.2">
      <c r="B2837" t="s">
        <v>2399</v>
      </c>
      <c r="C2837" t="s">
        <v>1558</v>
      </c>
      <c r="D2837" t="s">
        <v>4</v>
      </c>
      <c r="E2837" t="s">
        <v>2400</v>
      </c>
      <c r="F2837" t="s">
        <v>5306</v>
      </c>
      <c r="G2837" s="11">
        <v>1466580.42</v>
      </c>
      <c r="H2837" s="11">
        <v>146292.38</v>
      </c>
      <c r="I2837" s="11">
        <v>266098.52</v>
      </c>
      <c r="J2837" s="11">
        <v>386080.13</v>
      </c>
      <c r="K2837" s="11">
        <v>504957.85000000003</v>
      </c>
      <c r="L2837" s="11">
        <v>641015.94000000006</v>
      </c>
      <c r="M2837" s="11">
        <v>770666.72</v>
      </c>
      <c r="N2837" s="11">
        <v>912681.72</v>
      </c>
      <c r="O2837" s="11">
        <v>1033787.24</v>
      </c>
      <c r="P2837" s="11">
        <v>1175146.48</v>
      </c>
      <c r="Q2837" s="11">
        <v>1327074.3599999999</v>
      </c>
      <c r="R2837" s="11">
        <v>1484402.81</v>
      </c>
      <c r="S2837" s="11">
        <v>1638654.62</v>
      </c>
      <c r="T2837" s="6">
        <f t="shared" si="67"/>
        <v>850068.47250000003</v>
      </c>
    </row>
    <row r="2838" spans="2:20" hidden="1" x14ac:dyDescent="0.2">
      <c r="B2838" t="s">
        <v>2399</v>
      </c>
      <c r="C2838" t="s">
        <v>1558</v>
      </c>
      <c r="D2838" t="s">
        <v>10</v>
      </c>
      <c r="E2838" t="s">
        <v>2400</v>
      </c>
      <c r="F2838" t="s">
        <v>5307</v>
      </c>
      <c r="G2838" s="11">
        <v>594846.63</v>
      </c>
      <c r="H2838" s="11">
        <v>62231.380000000005</v>
      </c>
      <c r="I2838" s="11">
        <v>113195.77</v>
      </c>
      <c r="J2838" s="11">
        <v>164234.80000000002</v>
      </c>
      <c r="K2838" s="11">
        <v>214804.25</v>
      </c>
      <c r="L2838" s="11">
        <v>272682.06</v>
      </c>
      <c r="M2838" s="11">
        <v>327834.26</v>
      </c>
      <c r="N2838" s="11">
        <v>388246.08</v>
      </c>
      <c r="O2838" s="11">
        <v>439763.21</v>
      </c>
      <c r="P2838" s="11">
        <v>499896.08</v>
      </c>
      <c r="Q2838" s="11">
        <v>564524.75</v>
      </c>
      <c r="R2838" s="11">
        <v>631450.77</v>
      </c>
      <c r="S2838" s="11">
        <v>697068.02</v>
      </c>
      <c r="T2838" s="6">
        <f t="shared" si="67"/>
        <v>360401.72791666671</v>
      </c>
    </row>
    <row r="2839" spans="2:20" hidden="1" x14ac:dyDescent="0.2">
      <c r="B2839" t="s">
        <v>2399</v>
      </c>
      <c r="C2839" t="s">
        <v>1559</v>
      </c>
      <c r="D2839" t="s">
        <v>4</v>
      </c>
      <c r="E2839" t="s">
        <v>2400</v>
      </c>
      <c r="F2839" t="s">
        <v>5308</v>
      </c>
      <c r="G2839" s="11">
        <v>263036.98</v>
      </c>
      <c r="H2839" s="11">
        <v>26743.87</v>
      </c>
      <c r="I2839" s="11">
        <v>50234.71</v>
      </c>
      <c r="J2839" s="11">
        <v>69670.25</v>
      </c>
      <c r="K2839" s="11">
        <v>89816.91</v>
      </c>
      <c r="L2839" s="11">
        <v>110429.39</v>
      </c>
      <c r="M2839" s="11">
        <v>129142.86</v>
      </c>
      <c r="N2839" s="11">
        <v>148309.20000000001</v>
      </c>
      <c r="O2839" s="11">
        <v>166663.53</v>
      </c>
      <c r="P2839" s="11">
        <v>183390.4</v>
      </c>
      <c r="Q2839" s="11">
        <v>211617.57</v>
      </c>
      <c r="R2839" s="11">
        <v>240697.62</v>
      </c>
      <c r="S2839" s="11">
        <v>262627.22000000003</v>
      </c>
      <c r="T2839" s="6">
        <f t="shared" si="67"/>
        <v>140795.70083333334</v>
      </c>
    </row>
    <row r="2840" spans="2:20" hidden="1" x14ac:dyDescent="0.2">
      <c r="B2840" t="s">
        <v>2399</v>
      </c>
      <c r="C2840" t="s">
        <v>1559</v>
      </c>
      <c r="D2840" t="s">
        <v>5</v>
      </c>
      <c r="E2840" t="s">
        <v>2400</v>
      </c>
      <c r="F2840" t="s">
        <v>5309</v>
      </c>
      <c r="G2840" s="11">
        <v>85097.73</v>
      </c>
      <c r="H2840" s="11">
        <v>13409.94</v>
      </c>
      <c r="I2840" s="11">
        <v>21523.38</v>
      </c>
      <c r="J2840" s="11">
        <v>28160.66</v>
      </c>
      <c r="K2840" s="11">
        <v>34342.35</v>
      </c>
      <c r="L2840" s="11">
        <v>39135.700000000004</v>
      </c>
      <c r="M2840" s="11">
        <v>46009.39</v>
      </c>
      <c r="N2840" s="11">
        <v>53228.020000000004</v>
      </c>
      <c r="O2840" s="11">
        <v>65676.92</v>
      </c>
      <c r="P2840" s="11">
        <v>72421.83</v>
      </c>
      <c r="Q2840" s="11">
        <v>76570.320000000007</v>
      </c>
      <c r="R2840" s="11">
        <v>83431.12</v>
      </c>
      <c r="S2840" s="11">
        <v>92750.13</v>
      </c>
      <c r="T2840" s="6">
        <f t="shared" si="67"/>
        <v>51902.796666666669</v>
      </c>
    </row>
    <row r="2841" spans="2:20" hidden="1" x14ac:dyDescent="0.2">
      <c r="B2841" t="s">
        <v>2399</v>
      </c>
      <c r="C2841" t="s">
        <v>1559</v>
      </c>
      <c r="D2841" t="s">
        <v>6</v>
      </c>
      <c r="E2841" t="s">
        <v>2400</v>
      </c>
      <c r="F2841" t="s">
        <v>5310</v>
      </c>
      <c r="G2841" s="11">
        <v>49078.55</v>
      </c>
      <c r="H2841" s="11">
        <v>6621.07</v>
      </c>
      <c r="I2841" s="11">
        <v>11322.98</v>
      </c>
      <c r="J2841" s="11">
        <v>16471.3</v>
      </c>
      <c r="K2841" s="11">
        <v>19594.36</v>
      </c>
      <c r="L2841" s="11">
        <v>22648.959999999999</v>
      </c>
      <c r="M2841" s="11">
        <v>26568.91</v>
      </c>
      <c r="N2841" s="11">
        <v>29399.440000000002</v>
      </c>
      <c r="O2841" s="11">
        <v>31840.05</v>
      </c>
      <c r="P2841" s="11">
        <v>35228.67</v>
      </c>
      <c r="Q2841" s="11">
        <v>39320.980000000003</v>
      </c>
      <c r="R2841" s="11">
        <v>43744.63</v>
      </c>
      <c r="S2841" s="11">
        <v>48429.67</v>
      </c>
      <c r="T2841" s="6">
        <f t="shared" si="67"/>
        <v>27626.28833333333</v>
      </c>
    </row>
    <row r="2842" spans="2:20" hidden="1" x14ac:dyDescent="0.2">
      <c r="B2842" t="s">
        <v>2399</v>
      </c>
      <c r="C2842" t="s">
        <v>9</v>
      </c>
      <c r="D2842" t="s">
        <v>4</v>
      </c>
      <c r="E2842" t="s">
        <v>2400</v>
      </c>
      <c r="F2842" t="s">
        <v>5311</v>
      </c>
      <c r="G2842" s="11">
        <v>0</v>
      </c>
      <c r="H2842" s="11">
        <v>0</v>
      </c>
      <c r="I2842" s="11">
        <v>0</v>
      </c>
      <c r="J2842" s="11">
        <v>0</v>
      </c>
      <c r="K2842" s="11">
        <v>0</v>
      </c>
      <c r="L2842" s="11">
        <v>0</v>
      </c>
      <c r="M2842" s="11">
        <v>0</v>
      </c>
      <c r="N2842" s="11">
        <v>0</v>
      </c>
      <c r="O2842" s="11">
        <v>0</v>
      </c>
      <c r="P2842" s="11">
        <v>0</v>
      </c>
      <c r="Q2842" s="11">
        <v>0</v>
      </c>
      <c r="R2842" s="11">
        <v>0</v>
      </c>
      <c r="S2842" s="11">
        <v>0</v>
      </c>
      <c r="T2842" s="6">
        <f t="shared" si="67"/>
        <v>0</v>
      </c>
    </row>
    <row r="2843" spans="2:20" hidden="1" x14ac:dyDescent="0.2">
      <c r="B2843" t="s">
        <v>2399</v>
      </c>
      <c r="C2843" t="s">
        <v>9</v>
      </c>
      <c r="D2843" t="s">
        <v>10</v>
      </c>
      <c r="E2843" t="s">
        <v>2400</v>
      </c>
      <c r="F2843" t="s">
        <v>5312</v>
      </c>
      <c r="G2843" s="11">
        <v>94958.76</v>
      </c>
      <c r="H2843" s="11">
        <v>8289.26</v>
      </c>
      <c r="I2843" s="11">
        <v>15053.37</v>
      </c>
      <c r="J2843" s="11">
        <v>22314.81</v>
      </c>
      <c r="K2843" s="11">
        <v>29368.06</v>
      </c>
      <c r="L2843" s="11">
        <v>35845.200000000004</v>
      </c>
      <c r="M2843" s="11">
        <v>43441.57</v>
      </c>
      <c r="N2843" s="11">
        <v>51520.61</v>
      </c>
      <c r="O2843" s="11">
        <v>59179.16</v>
      </c>
      <c r="P2843" s="11">
        <v>70966.59</v>
      </c>
      <c r="Q2843" s="11">
        <v>75106.12</v>
      </c>
      <c r="R2843" s="11">
        <v>83629.61</v>
      </c>
      <c r="S2843" s="11">
        <v>91940.26</v>
      </c>
      <c r="T2843" s="6">
        <f t="shared" si="67"/>
        <v>49013.655833333331</v>
      </c>
    </row>
    <row r="2844" spans="2:20" hidden="1" x14ac:dyDescent="0.2">
      <c r="B2844" t="s">
        <v>2399</v>
      </c>
      <c r="C2844" t="s">
        <v>9</v>
      </c>
      <c r="D2844" t="s">
        <v>11</v>
      </c>
      <c r="E2844" t="s">
        <v>2400</v>
      </c>
      <c r="F2844" t="s">
        <v>5313</v>
      </c>
      <c r="G2844" s="11">
        <v>0</v>
      </c>
      <c r="H2844" s="11">
        <v>0</v>
      </c>
      <c r="I2844" s="11">
        <v>0</v>
      </c>
      <c r="J2844" s="11">
        <v>0</v>
      </c>
      <c r="K2844" s="11">
        <v>0</v>
      </c>
      <c r="L2844" s="11">
        <v>0</v>
      </c>
      <c r="M2844" s="11">
        <v>0</v>
      </c>
      <c r="N2844" s="11">
        <v>0</v>
      </c>
      <c r="O2844" s="11">
        <v>0</v>
      </c>
      <c r="P2844" s="11">
        <v>0</v>
      </c>
      <c r="Q2844" s="11">
        <v>0</v>
      </c>
      <c r="R2844" s="11">
        <v>0</v>
      </c>
      <c r="S2844" s="11">
        <v>0</v>
      </c>
      <c r="T2844" s="6">
        <f t="shared" si="67"/>
        <v>0</v>
      </c>
    </row>
    <row r="2845" spans="2:20" hidden="1" x14ac:dyDescent="0.2">
      <c r="B2845" t="s">
        <v>2399</v>
      </c>
      <c r="C2845" t="s">
        <v>9</v>
      </c>
      <c r="D2845" t="s">
        <v>5</v>
      </c>
      <c r="E2845" t="s">
        <v>2400</v>
      </c>
      <c r="F2845" t="s">
        <v>5314</v>
      </c>
      <c r="G2845" s="11">
        <v>3518.89</v>
      </c>
      <c r="H2845" s="11">
        <v>0</v>
      </c>
      <c r="I2845" s="11">
        <v>0</v>
      </c>
      <c r="J2845" s="11">
        <v>0</v>
      </c>
      <c r="K2845" s="11">
        <v>0</v>
      </c>
      <c r="L2845" s="11">
        <v>0</v>
      </c>
      <c r="M2845" s="11">
        <v>0</v>
      </c>
      <c r="N2845" s="11">
        <v>0</v>
      </c>
      <c r="O2845" s="11">
        <v>0</v>
      </c>
      <c r="P2845" s="11">
        <v>0</v>
      </c>
      <c r="Q2845" s="11">
        <v>0</v>
      </c>
      <c r="R2845" s="11">
        <v>0</v>
      </c>
      <c r="S2845" s="11">
        <v>0</v>
      </c>
      <c r="T2845" s="6">
        <f t="shared" si="67"/>
        <v>146.62041666666667</v>
      </c>
    </row>
    <row r="2846" spans="2:20" hidden="1" x14ac:dyDescent="0.2">
      <c r="B2846" t="s">
        <v>2399</v>
      </c>
      <c r="C2846" t="s">
        <v>9</v>
      </c>
      <c r="D2846" t="s">
        <v>12</v>
      </c>
      <c r="E2846" t="s">
        <v>2400</v>
      </c>
      <c r="F2846" t="s">
        <v>5315</v>
      </c>
      <c r="G2846" s="11">
        <v>54700.53</v>
      </c>
      <c r="H2846" s="11">
        <v>6130.99</v>
      </c>
      <c r="I2846" s="11">
        <v>9690.5300000000007</v>
      </c>
      <c r="J2846" s="11">
        <v>13350.6</v>
      </c>
      <c r="K2846" s="11">
        <v>18822.46</v>
      </c>
      <c r="L2846" s="11">
        <v>22273.69</v>
      </c>
      <c r="M2846" s="11">
        <v>29757.3</v>
      </c>
      <c r="N2846" s="11">
        <v>32145.18</v>
      </c>
      <c r="O2846" s="11">
        <v>41929.599999999999</v>
      </c>
      <c r="P2846" s="11">
        <v>44873.96</v>
      </c>
      <c r="Q2846" s="11">
        <v>53872.130000000005</v>
      </c>
      <c r="R2846" s="11">
        <v>64826.22</v>
      </c>
      <c r="S2846" s="11">
        <v>69401.33</v>
      </c>
      <c r="T2846" s="6">
        <f t="shared" si="67"/>
        <v>33310.299166666671</v>
      </c>
    </row>
    <row r="2847" spans="2:20" hidden="1" x14ac:dyDescent="0.2">
      <c r="B2847" t="s">
        <v>2399</v>
      </c>
      <c r="C2847" t="s">
        <v>9</v>
      </c>
      <c r="D2847" t="s">
        <v>6</v>
      </c>
      <c r="E2847" t="s">
        <v>2400</v>
      </c>
      <c r="F2847" t="s">
        <v>5316</v>
      </c>
      <c r="G2847" s="11">
        <v>173972.42</v>
      </c>
      <c r="H2847" s="11">
        <v>9004.82</v>
      </c>
      <c r="I2847" s="11">
        <v>22607.420000000002</v>
      </c>
      <c r="J2847" s="11">
        <v>33646</v>
      </c>
      <c r="K2847" s="11">
        <v>53450.93</v>
      </c>
      <c r="L2847" s="11">
        <v>73818.73</v>
      </c>
      <c r="M2847" s="11">
        <v>92168.33</v>
      </c>
      <c r="N2847" s="11">
        <v>103057.24</v>
      </c>
      <c r="O2847" s="11">
        <v>163304.84</v>
      </c>
      <c r="P2847" s="11">
        <v>182705.28</v>
      </c>
      <c r="Q2847" s="11">
        <v>204275.57</v>
      </c>
      <c r="R2847" s="11">
        <v>222973.88</v>
      </c>
      <c r="S2847" s="11">
        <v>250486.99</v>
      </c>
      <c r="T2847" s="6">
        <f t="shared" si="67"/>
        <v>114436.89541666668</v>
      </c>
    </row>
    <row r="2848" spans="2:20" hidden="1" x14ac:dyDescent="0.2">
      <c r="B2848" t="s">
        <v>2401</v>
      </c>
      <c r="C2848" t="s">
        <v>2</v>
      </c>
      <c r="D2848" t="s">
        <v>3</v>
      </c>
      <c r="E2848" t="s">
        <v>2402</v>
      </c>
      <c r="F2848" t="s">
        <v>5317</v>
      </c>
      <c r="G2848" s="11">
        <v>0</v>
      </c>
      <c r="H2848" s="11">
        <v>0</v>
      </c>
      <c r="I2848" s="11">
        <v>0</v>
      </c>
      <c r="J2848" s="11">
        <v>0</v>
      </c>
      <c r="K2848" s="11">
        <v>0</v>
      </c>
      <c r="L2848" s="11">
        <v>0</v>
      </c>
      <c r="M2848" s="11">
        <v>0</v>
      </c>
      <c r="N2848" s="11">
        <v>0</v>
      </c>
      <c r="O2848" s="11">
        <v>0</v>
      </c>
      <c r="P2848" s="11">
        <v>0</v>
      </c>
      <c r="Q2848" s="11">
        <v>0</v>
      </c>
      <c r="R2848" s="11">
        <v>0</v>
      </c>
      <c r="S2848" s="11">
        <v>0</v>
      </c>
      <c r="T2848" s="6">
        <f t="shared" si="67"/>
        <v>0</v>
      </c>
    </row>
    <row r="2849" spans="2:20" hidden="1" x14ac:dyDescent="0.2">
      <c r="B2849" t="s">
        <v>2401</v>
      </c>
      <c r="C2849" t="s">
        <v>13</v>
      </c>
      <c r="D2849" t="s">
        <v>13</v>
      </c>
      <c r="E2849" t="s">
        <v>2402</v>
      </c>
      <c r="F2849" t="s">
        <v>5318</v>
      </c>
      <c r="G2849" s="11">
        <v>0</v>
      </c>
      <c r="H2849" s="11">
        <v>0</v>
      </c>
      <c r="I2849" s="11">
        <v>0</v>
      </c>
      <c r="J2849" s="11">
        <v>0</v>
      </c>
      <c r="K2849" s="11">
        <v>0</v>
      </c>
      <c r="L2849" s="11">
        <v>0</v>
      </c>
      <c r="M2849" s="11">
        <v>0</v>
      </c>
      <c r="N2849" s="11">
        <v>0</v>
      </c>
      <c r="O2849" s="11">
        <v>0</v>
      </c>
      <c r="P2849" s="11">
        <v>0</v>
      </c>
      <c r="Q2849" s="11">
        <v>0</v>
      </c>
      <c r="R2849" s="11">
        <v>0</v>
      </c>
      <c r="S2849" s="11">
        <v>0</v>
      </c>
      <c r="T2849" s="6">
        <f t="shared" si="67"/>
        <v>0</v>
      </c>
    </row>
    <row r="2850" spans="2:20" hidden="1" x14ac:dyDescent="0.2">
      <c r="B2850" t="s">
        <v>2403</v>
      </c>
      <c r="C2850" t="s">
        <v>13</v>
      </c>
      <c r="D2850" t="s">
        <v>13</v>
      </c>
      <c r="E2850" t="s">
        <v>2404</v>
      </c>
      <c r="F2850" t="s">
        <v>5319</v>
      </c>
      <c r="G2850" s="11">
        <v>0</v>
      </c>
      <c r="H2850" s="11">
        <v>0</v>
      </c>
      <c r="I2850" s="11">
        <v>0</v>
      </c>
      <c r="J2850" s="11">
        <v>0</v>
      </c>
      <c r="K2850" s="11">
        <v>0</v>
      </c>
      <c r="L2850" s="11">
        <v>0</v>
      </c>
      <c r="M2850" s="11">
        <v>0</v>
      </c>
      <c r="N2850" s="11">
        <v>0</v>
      </c>
      <c r="O2850" s="11">
        <v>0</v>
      </c>
      <c r="P2850" s="11">
        <v>0</v>
      </c>
      <c r="Q2850" s="11">
        <v>0</v>
      </c>
      <c r="R2850" s="11">
        <v>0</v>
      </c>
      <c r="S2850" s="11">
        <v>0</v>
      </c>
      <c r="T2850" s="6">
        <f t="shared" si="67"/>
        <v>0</v>
      </c>
    </row>
    <row r="2851" spans="2:20" hidden="1" x14ac:dyDescent="0.2">
      <c r="B2851" t="s">
        <v>2405</v>
      </c>
      <c r="C2851" t="s">
        <v>13</v>
      </c>
      <c r="D2851" t="s">
        <v>13</v>
      </c>
      <c r="E2851" t="s">
        <v>2406</v>
      </c>
      <c r="F2851" t="s">
        <v>5320</v>
      </c>
      <c r="G2851" s="11">
        <v>0</v>
      </c>
      <c r="H2851" s="11">
        <v>0</v>
      </c>
      <c r="I2851" s="11">
        <v>0</v>
      </c>
      <c r="J2851" s="11">
        <v>0</v>
      </c>
      <c r="K2851" s="11">
        <v>0</v>
      </c>
      <c r="L2851" s="11">
        <v>0</v>
      </c>
      <c r="M2851" s="11">
        <v>0</v>
      </c>
      <c r="N2851" s="11">
        <v>0</v>
      </c>
      <c r="O2851" s="11">
        <v>0</v>
      </c>
      <c r="P2851" s="11">
        <v>0</v>
      </c>
      <c r="Q2851" s="11">
        <v>0</v>
      </c>
      <c r="R2851" s="11">
        <v>0</v>
      </c>
      <c r="S2851" s="11">
        <v>0</v>
      </c>
      <c r="T2851" s="6">
        <f t="shared" si="67"/>
        <v>0</v>
      </c>
    </row>
    <row r="2852" spans="2:20" hidden="1" x14ac:dyDescent="0.2">
      <c r="B2852" t="s">
        <v>2407</v>
      </c>
      <c r="C2852" t="s">
        <v>13</v>
      </c>
      <c r="D2852" t="s">
        <v>3</v>
      </c>
      <c r="E2852" t="s">
        <v>2408</v>
      </c>
      <c r="F2852" t="s">
        <v>5321</v>
      </c>
      <c r="G2852" s="11">
        <v>0</v>
      </c>
      <c r="H2852" s="11">
        <v>0</v>
      </c>
      <c r="I2852" s="11">
        <v>0</v>
      </c>
      <c r="J2852" s="11">
        <v>0</v>
      </c>
      <c r="K2852" s="11">
        <v>0</v>
      </c>
      <c r="L2852" s="11">
        <v>0</v>
      </c>
      <c r="M2852" s="11">
        <v>0</v>
      </c>
      <c r="N2852" s="11">
        <v>0</v>
      </c>
      <c r="O2852" s="11">
        <v>0</v>
      </c>
      <c r="P2852" s="11">
        <v>0</v>
      </c>
      <c r="Q2852" s="11">
        <v>0</v>
      </c>
      <c r="R2852" s="11">
        <v>0</v>
      </c>
      <c r="S2852" s="11">
        <v>0</v>
      </c>
      <c r="T2852" s="6">
        <f t="shared" si="67"/>
        <v>0</v>
      </c>
    </row>
    <row r="2853" spans="2:20" hidden="1" x14ac:dyDescent="0.2">
      <c r="B2853" t="s">
        <v>2409</v>
      </c>
      <c r="C2853" t="s">
        <v>13</v>
      </c>
      <c r="D2853" t="s">
        <v>13</v>
      </c>
      <c r="E2853" t="s">
        <v>2410</v>
      </c>
      <c r="F2853" t="s">
        <v>5322</v>
      </c>
      <c r="G2853" s="11">
        <v>0</v>
      </c>
      <c r="H2853" s="11">
        <v>0</v>
      </c>
      <c r="I2853" s="11">
        <v>0</v>
      </c>
      <c r="J2853" s="11">
        <v>0</v>
      </c>
      <c r="K2853" s="11">
        <v>0</v>
      </c>
      <c r="L2853" s="11">
        <v>0</v>
      </c>
      <c r="M2853" s="11">
        <v>0</v>
      </c>
      <c r="N2853" s="11">
        <v>0</v>
      </c>
      <c r="O2853" s="11">
        <v>0</v>
      </c>
      <c r="P2853" s="11">
        <v>0</v>
      </c>
      <c r="Q2853" s="11">
        <v>0</v>
      </c>
      <c r="R2853" s="11">
        <v>0</v>
      </c>
      <c r="S2853" s="11">
        <v>0</v>
      </c>
      <c r="T2853" s="6">
        <f t="shared" si="67"/>
        <v>0</v>
      </c>
    </row>
    <row r="2854" spans="2:20" hidden="1" x14ac:dyDescent="0.2">
      <c r="B2854" t="s">
        <v>2411</v>
      </c>
      <c r="C2854" t="s">
        <v>13</v>
      </c>
      <c r="D2854" t="s">
        <v>13</v>
      </c>
      <c r="E2854" t="s">
        <v>2412</v>
      </c>
      <c r="F2854" t="s">
        <v>5323</v>
      </c>
      <c r="G2854" s="11">
        <v>0</v>
      </c>
      <c r="H2854" s="11">
        <v>0</v>
      </c>
      <c r="I2854" s="11">
        <v>0</v>
      </c>
      <c r="J2854" s="11">
        <v>0</v>
      </c>
      <c r="K2854" s="11">
        <v>0</v>
      </c>
      <c r="L2854" s="11">
        <v>0</v>
      </c>
      <c r="M2854" s="11">
        <v>0</v>
      </c>
      <c r="N2854" s="11">
        <v>0</v>
      </c>
      <c r="O2854" s="11">
        <v>0</v>
      </c>
      <c r="P2854" s="11">
        <v>0</v>
      </c>
      <c r="Q2854" s="11">
        <v>0</v>
      </c>
      <c r="R2854" s="11">
        <v>0</v>
      </c>
      <c r="S2854" s="11">
        <v>0</v>
      </c>
      <c r="T2854" s="6">
        <f t="shared" si="67"/>
        <v>0</v>
      </c>
    </row>
    <row r="2855" spans="2:20" hidden="1" x14ac:dyDescent="0.2">
      <c r="B2855" t="s">
        <v>2413</v>
      </c>
      <c r="C2855" t="s">
        <v>13</v>
      </c>
      <c r="D2855" t="s">
        <v>13</v>
      </c>
      <c r="E2855" t="s">
        <v>2414</v>
      </c>
      <c r="F2855" t="s">
        <v>5324</v>
      </c>
      <c r="G2855" s="11">
        <v>0</v>
      </c>
      <c r="H2855" s="11">
        <v>0</v>
      </c>
      <c r="I2855" s="11">
        <v>0</v>
      </c>
      <c r="J2855" s="11">
        <v>0</v>
      </c>
      <c r="K2855" s="11">
        <v>0</v>
      </c>
      <c r="L2855" s="11">
        <v>0</v>
      </c>
      <c r="M2855" s="11">
        <v>0</v>
      </c>
      <c r="N2855" s="11">
        <v>0</v>
      </c>
      <c r="O2855" s="11">
        <v>0</v>
      </c>
      <c r="P2855" s="11">
        <v>0</v>
      </c>
      <c r="Q2855" s="11">
        <v>0</v>
      </c>
      <c r="R2855" s="11">
        <v>0</v>
      </c>
      <c r="S2855" s="11">
        <v>0</v>
      </c>
      <c r="T2855" s="6">
        <f t="shared" si="67"/>
        <v>0</v>
      </c>
    </row>
    <row r="2856" spans="2:20" hidden="1" x14ac:dyDescent="0.2">
      <c r="B2856" t="s">
        <v>2415</v>
      </c>
      <c r="C2856" t="s">
        <v>13</v>
      </c>
      <c r="D2856" t="s">
        <v>13</v>
      </c>
      <c r="E2856" t="s">
        <v>2416</v>
      </c>
      <c r="F2856" t="s">
        <v>5325</v>
      </c>
      <c r="G2856" s="11">
        <v>0</v>
      </c>
      <c r="H2856" s="11">
        <v>0</v>
      </c>
      <c r="I2856" s="11">
        <v>0</v>
      </c>
      <c r="J2856" s="11">
        <v>0</v>
      </c>
      <c r="K2856" s="11">
        <v>0</v>
      </c>
      <c r="L2856" s="11">
        <v>0</v>
      </c>
      <c r="M2856" s="11">
        <v>0</v>
      </c>
      <c r="N2856" s="11">
        <v>0</v>
      </c>
      <c r="O2856" s="11">
        <v>0</v>
      </c>
      <c r="P2856" s="11">
        <v>0</v>
      </c>
      <c r="Q2856" s="11">
        <v>0</v>
      </c>
      <c r="R2856" s="11">
        <v>0</v>
      </c>
      <c r="S2856" s="11">
        <v>0</v>
      </c>
      <c r="T2856" s="6">
        <f t="shared" si="67"/>
        <v>0</v>
      </c>
    </row>
    <row r="2857" spans="2:20" hidden="1" x14ac:dyDescent="0.2">
      <c r="B2857" t="s">
        <v>2417</v>
      </c>
      <c r="C2857" t="s">
        <v>13</v>
      </c>
      <c r="D2857" t="s">
        <v>13</v>
      </c>
      <c r="E2857" t="s">
        <v>2418</v>
      </c>
      <c r="F2857" t="s">
        <v>5326</v>
      </c>
      <c r="G2857" s="11">
        <v>0</v>
      </c>
      <c r="H2857" s="11">
        <v>0</v>
      </c>
      <c r="I2857" s="11">
        <v>0</v>
      </c>
      <c r="J2857" s="11">
        <v>0</v>
      </c>
      <c r="K2857" s="11">
        <v>0</v>
      </c>
      <c r="L2857" s="11">
        <v>0</v>
      </c>
      <c r="M2857" s="11">
        <v>0</v>
      </c>
      <c r="N2857" s="11">
        <v>0</v>
      </c>
      <c r="O2857" s="11">
        <v>0</v>
      </c>
      <c r="P2857" s="11">
        <v>0</v>
      </c>
      <c r="Q2857" s="11">
        <v>0</v>
      </c>
      <c r="R2857" s="11">
        <v>0</v>
      </c>
      <c r="S2857" s="11">
        <v>0</v>
      </c>
      <c r="T2857" s="6">
        <f t="shared" si="67"/>
        <v>0</v>
      </c>
    </row>
    <row r="2858" spans="2:20" hidden="1" x14ac:dyDescent="0.2">
      <c r="B2858" t="s">
        <v>2419</v>
      </c>
      <c r="C2858" t="s">
        <v>13</v>
      </c>
      <c r="D2858" t="s">
        <v>13</v>
      </c>
      <c r="E2858" t="s">
        <v>2420</v>
      </c>
      <c r="F2858" t="s">
        <v>5327</v>
      </c>
      <c r="G2858" s="11">
        <v>0</v>
      </c>
      <c r="H2858" s="11">
        <v>0</v>
      </c>
      <c r="I2858" s="11">
        <v>0</v>
      </c>
      <c r="J2858" s="11">
        <v>0</v>
      </c>
      <c r="K2858" s="11">
        <v>0</v>
      </c>
      <c r="L2858" s="11">
        <v>0</v>
      </c>
      <c r="M2858" s="11">
        <v>0</v>
      </c>
      <c r="N2858" s="11">
        <v>0</v>
      </c>
      <c r="O2858" s="11">
        <v>0</v>
      </c>
      <c r="P2858" s="11">
        <v>0</v>
      </c>
      <c r="Q2858" s="11">
        <v>0</v>
      </c>
      <c r="R2858" s="11">
        <v>0</v>
      </c>
      <c r="S2858" s="11">
        <v>0</v>
      </c>
      <c r="T2858" s="6">
        <f t="shared" si="67"/>
        <v>0</v>
      </c>
    </row>
    <row r="2859" spans="2:20" hidden="1" x14ac:dyDescent="0.2">
      <c r="B2859" t="s">
        <v>2421</v>
      </c>
      <c r="C2859" t="s">
        <v>13</v>
      </c>
      <c r="D2859" t="s">
        <v>13</v>
      </c>
      <c r="E2859" t="s">
        <v>2422</v>
      </c>
      <c r="F2859" t="s">
        <v>5328</v>
      </c>
      <c r="G2859" s="11">
        <v>0</v>
      </c>
      <c r="H2859" s="11">
        <v>0</v>
      </c>
      <c r="I2859" s="11">
        <v>0</v>
      </c>
      <c r="J2859" s="11">
        <v>0</v>
      </c>
      <c r="K2859" s="11">
        <v>0</v>
      </c>
      <c r="L2859" s="11">
        <v>0</v>
      </c>
      <c r="M2859" s="11">
        <v>0</v>
      </c>
      <c r="N2859" s="11">
        <v>0</v>
      </c>
      <c r="O2859" s="11">
        <v>0</v>
      </c>
      <c r="P2859" s="11">
        <v>0</v>
      </c>
      <c r="Q2859" s="11">
        <v>0</v>
      </c>
      <c r="R2859" s="11">
        <v>0</v>
      </c>
      <c r="S2859" s="11">
        <v>0</v>
      </c>
      <c r="T2859" s="6">
        <f t="shared" si="67"/>
        <v>0</v>
      </c>
    </row>
    <row r="2860" spans="2:20" hidden="1" x14ac:dyDescent="0.2">
      <c r="B2860" t="s">
        <v>2423</v>
      </c>
      <c r="C2860" t="s">
        <v>13</v>
      </c>
      <c r="D2860" t="s">
        <v>13</v>
      </c>
      <c r="E2860" t="s">
        <v>2424</v>
      </c>
      <c r="F2860" t="s">
        <v>5329</v>
      </c>
      <c r="G2860" s="11">
        <v>0</v>
      </c>
      <c r="H2860" s="11">
        <v>0</v>
      </c>
      <c r="I2860" s="11">
        <v>0</v>
      </c>
      <c r="J2860" s="11">
        <v>0</v>
      </c>
      <c r="K2860" s="11">
        <v>0</v>
      </c>
      <c r="L2860" s="11">
        <v>0</v>
      </c>
      <c r="M2860" s="11">
        <v>0</v>
      </c>
      <c r="N2860" s="11">
        <v>0</v>
      </c>
      <c r="O2860" s="11">
        <v>0</v>
      </c>
      <c r="P2860" s="11">
        <v>0</v>
      </c>
      <c r="Q2860" s="11">
        <v>0</v>
      </c>
      <c r="R2860" s="11">
        <v>0</v>
      </c>
      <c r="S2860" s="11">
        <v>0</v>
      </c>
      <c r="T2860" s="6">
        <f t="shared" si="67"/>
        <v>0</v>
      </c>
    </row>
    <row r="2861" spans="2:20" hidden="1" x14ac:dyDescent="0.2">
      <c r="B2861" t="s">
        <v>2425</v>
      </c>
      <c r="C2861" t="s">
        <v>13</v>
      </c>
      <c r="D2861" t="s">
        <v>13</v>
      </c>
      <c r="E2861" t="s">
        <v>2426</v>
      </c>
      <c r="F2861" t="s">
        <v>5330</v>
      </c>
      <c r="G2861" s="11">
        <v>0</v>
      </c>
      <c r="H2861" s="11">
        <v>0</v>
      </c>
      <c r="I2861" s="11">
        <v>0</v>
      </c>
      <c r="J2861" s="11">
        <v>0</v>
      </c>
      <c r="K2861" s="11">
        <v>0</v>
      </c>
      <c r="L2861" s="11">
        <v>0</v>
      </c>
      <c r="M2861" s="11">
        <v>0</v>
      </c>
      <c r="N2861" s="11">
        <v>0</v>
      </c>
      <c r="O2861" s="11">
        <v>0</v>
      </c>
      <c r="P2861" s="11">
        <v>0</v>
      </c>
      <c r="Q2861" s="11">
        <v>0</v>
      </c>
      <c r="R2861" s="11">
        <v>0</v>
      </c>
      <c r="S2861" s="11">
        <v>0</v>
      </c>
      <c r="T2861" s="6">
        <f t="shared" si="67"/>
        <v>0</v>
      </c>
    </row>
    <row r="2862" spans="2:20" hidden="1" x14ac:dyDescent="0.2">
      <c r="B2862" t="s">
        <v>2427</v>
      </c>
      <c r="C2862" t="s">
        <v>13</v>
      </c>
      <c r="D2862" t="s">
        <v>13</v>
      </c>
      <c r="E2862" t="s">
        <v>2428</v>
      </c>
      <c r="F2862" t="s">
        <v>5331</v>
      </c>
      <c r="G2862" s="11">
        <v>0</v>
      </c>
      <c r="H2862" s="11">
        <v>0</v>
      </c>
      <c r="I2862" s="11">
        <v>0</v>
      </c>
      <c r="J2862" s="11">
        <v>0</v>
      </c>
      <c r="K2862" s="11">
        <v>0</v>
      </c>
      <c r="L2862" s="11">
        <v>0</v>
      </c>
      <c r="M2862" s="11">
        <v>0</v>
      </c>
      <c r="N2862" s="11">
        <v>0</v>
      </c>
      <c r="O2862" s="11">
        <v>0</v>
      </c>
      <c r="P2862" s="11">
        <v>0</v>
      </c>
      <c r="Q2862" s="11">
        <v>0</v>
      </c>
      <c r="R2862" s="11">
        <v>0</v>
      </c>
      <c r="S2862" s="11">
        <v>0</v>
      </c>
      <c r="T2862" s="6">
        <f t="shared" si="67"/>
        <v>0</v>
      </c>
    </row>
    <row r="2863" spans="2:20" hidden="1" x14ac:dyDescent="0.2">
      <c r="B2863" t="s">
        <v>2429</v>
      </c>
      <c r="C2863" t="s">
        <v>13</v>
      </c>
      <c r="D2863" t="s">
        <v>13</v>
      </c>
      <c r="E2863" t="s">
        <v>2430</v>
      </c>
      <c r="F2863" t="s">
        <v>5332</v>
      </c>
      <c r="G2863" s="11">
        <v>0</v>
      </c>
      <c r="H2863" s="11">
        <v>0</v>
      </c>
      <c r="I2863" s="11">
        <v>0</v>
      </c>
      <c r="J2863" s="11">
        <v>0</v>
      </c>
      <c r="K2863" s="11">
        <v>0</v>
      </c>
      <c r="L2863" s="11">
        <v>0</v>
      </c>
      <c r="M2863" s="11">
        <v>0</v>
      </c>
      <c r="N2863" s="11">
        <v>0</v>
      </c>
      <c r="O2863" s="11">
        <v>0</v>
      </c>
      <c r="P2863" s="11">
        <v>0</v>
      </c>
      <c r="Q2863" s="11">
        <v>0</v>
      </c>
      <c r="R2863" s="11">
        <v>0</v>
      </c>
      <c r="S2863" s="11">
        <v>0</v>
      </c>
      <c r="T2863" s="6">
        <f t="shared" si="67"/>
        <v>0</v>
      </c>
    </row>
    <row r="2864" spans="2:20" hidden="1" x14ac:dyDescent="0.2">
      <c r="B2864" t="s">
        <v>2431</v>
      </c>
      <c r="C2864" t="s">
        <v>13</v>
      </c>
      <c r="D2864" t="s">
        <v>13</v>
      </c>
      <c r="E2864" t="s">
        <v>2432</v>
      </c>
      <c r="F2864" t="s">
        <v>5333</v>
      </c>
      <c r="G2864" s="11">
        <v>0</v>
      </c>
      <c r="H2864" s="11">
        <v>0</v>
      </c>
      <c r="I2864" s="11">
        <v>0</v>
      </c>
      <c r="J2864" s="11">
        <v>0</v>
      </c>
      <c r="K2864" s="11">
        <v>0</v>
      </c>
      <c r="L2864" s="11">
        <v>0</v>
      </c>
      <c r="M2864" s="11">
        <v>0</v>
      </c>
      <c r="N2864" s="11">
        <v>0</v>
      </c>
      <c r="O2864" s="11">
        <v>0</v>
      </c>
      <c r="P2864" s="11">
        <v>0</v>
      </c>
      <c r="Q2864" s="11">
        <v>0</v>
      </c>
      <c r="R2864" s="11">
        <v>0</v>
      </c>
      <c r="S2864" s="11">
        <v>0</v>
      </c>
      <c r="T2864" s="6">
        <f t="shared" si="67"/>
        <v>0</v>
      </c>
    </row>
    <row r="2865" spans="2:20" hidden="1" x14ac:dyDescent="0.2">
      <c r="B2865" t="s">
        <v>2433</v>
      </c>
      <c r="C2865" t="s">
        <v>13</v>
      </c>
      <c r="D2865" t="s">
        <v>13</v>
      </c>
      <c r="E2865" t="s">
        <v>2434</v>
      </c>
      <c r="F2865" t="s">
        <v>5334</v>
      </c>
      <c r="G2865" s="11">
        <v>0</v>
      </c>
      <c r="H2865" s="11">
        <v>0</v>
      </c>
      <c r="I2865" s="11">
        <v>0</v>
      </c>
      <c r="J2865" s="11">
        <v>0</v>
      </c>
      <c r="K2865" s="11">
        <v>0</v>
      </c>
      <c r="L2865" s="11">
        <v>0</v>
      </c>
      <c r="M2865" s="11">
        <v>0</v>
      </c>
      <c r="N2865" s="11">
        <v>0</v>
      </c>
      <c r="O2865" s="11">
        <v>0</v>
      </c>
      <c r="P2865" s="11">
        <v>0</v>
      </c>
      <c r="Q2865" s="11">
        <v>0</v>
      </c>
      <c r="R2865" s="11">
        <v>0</v>
      </c>
      <c r="S2865" s="11">
        <v>0</v>
      </c>
      <c r="T2865" s="6">
        <f t="shared" si="67"/>
        <v>0</v>
      </c>
    </row>
    <row r="2866" spans="2:20" hidden="1" x14ac:dyDescent="0.2">
      <c r="B2866" t="s">
        <v>2435</v>
      </c>
      <c r="C2866" t="s">
        <v>13</v>
      </c>
      <c r="D2866" t="s">
        <v>13</v>
      </c>
      <c r="E2866" t="s">
        <v>2436</v>
      </c>
      <c r="F2866" t="s">
        <v>5335</v>
      </c>
      <c r="G2866" s="11">
        <v>0</v>
      </c>
      <c r="H2866" s="11">
        <v>0</v>
      </c>
      <c r="I2866" s="11">
        <v>0</v>
      </c>
      <c r="J2866" s="11">
        <v>0</v>
      </c>
      <c r="K2866" s="11">
        <v>0</v>
      </c>
      <c r="L2866" s="11">
        <v>0</v>
      </c>
      <c r="M2866" s="11">
        <v>0</v>
      </c>
      <c r="N2866" s="11">
        <v>0</v>
      </c>
      <c r="O2866" s="11">
        <v>0</v>
      </c>
      <c r="P2866" s="11">
        <v>0</v>
      </c>
      <c r="Q2866" s="11">
        <v>0</v>
      </c>
      <c r="R2866" s="11">
        <v>0</v>
      </c>
      <c r="S2866" s="11">
        <v>0</v>
      </c>
      <c r="T2866" s="6">
        <f t="shared" si="67"/>
        <v>0</v>
      </c>
    </row>
    <row r="2867" spans="2:20" hidden="1" x14ac:dyDescent="0.2">
      <c r="B2867" t="s">
        <v>2437</v>
      </c>
      <c r="C2867" t="s">
        <v>13</v>
      </c>
      <c r="D2867" t="s">
        <v>13</v>
      </c>
      <c r="E2867" t="s">
        <v>2438</v>
      </c>
      <c r="F2867" t="s">
        <v>5336</v>
      </c>
      <c r="G2867" s="11">
        <v>0</v>
      </c>
      <c r="H2867" s="11">
        <v>0</v>
      </c>
      <c r="I2867" s="11">
        <v>0</v>
      </c>
      <c r="J2867" s="11">
        <v>0</v>
      </c>
      <c r="K2867" s="11">
        <v>0</v>
      </c>
      <c r="L2867" s="11">
        <v>0</v>
      </c>
      <c r="M2867" s="11">
        <v>0</v>
      </c>
      <c r="N2867" s="11">
        <v>0</v>
      </c>
      <c r="O2867" s="11">
        <v>0</v>
      </c>
      <c r="P2867" s="11">
        <v>0</v>
      </c>
      <c r="Q2867" s="11">
        <v>0</v>
      </c>
      <c r="R2867" s="11">
        <v>0</v>
      </c>
      <c r="S2867" s="11">
        <v>0</v>
      </c>
      <c r="T2867" s="6">
        <f t="shared" si="67"/>
        <v>0</v>
      </c>
    </row>
    <row r="2868" spans="2:20" hidden="1" x14ac:dyDescent="0.2">
      <c r="B2868" t="s">
        <v>2439</v>
      </c>
      <c r="C2868" t="s">
        <v>13</v>
      </c>
      <c r="D2868" t="s">
        <v>13</v>
      </c>
      <c r="E2868" t="s">
        <v>2440</v>
      </c>
      <c r="F2868" t="s">
        <v>5337</v>
      </c>
      <c r="G2868" s="11">
        <v>0</v>
      </c>
      <c r="H2868" s="11">
        <v>0</v>
      </c>
      <c r="I2868" s="11">
        <v>0</v>
      </c>
      <c r="J2868" s="11">
        <v>0</v>
      </c>
      <c r="K2868" s="11">
        <v>0</v>
      </c>
      <c r="L2868" s="11">
        <v>0</v>
      </c>
      <c r="M2868" s="11">
        <v>0</v>
      </c>
      <c r="N2868" s="11">
        <v>0</v>
      </c>
      <c r="O2868" s="11">
        <v>0</v>
      </c>
      <c r="P2868" s="11">
        <v>0</v>
      </c>
      <c r="Q2868" s="11">
        <v>0</v>
      </c>
      <c r="R2868" s="11">
        <v>0</v>
      </c>
      <c r="S2868" s="11">
        <v>0</v>
      </c>
      <c r="T2868" s="6">
        <f t="shared" ref="T2868:T2877" si="68">(G2868+S2868+SUM(H2868:R2868)*2)/24</f>
        <v>0</v>
      </c>
    </row>
    <row r="2869" spans="2:20" hidden="1" x14ac:dyDescent="0.2">
      <c r="B2869" t="s">
        <v>2441</v>
      </c>
      <c r="C2869" t="s">
        <v>13</v>
      </c>
      <c r="D2869" t="s">
        <v>13</v>
      </c>
      <c r="E2869" t="s">
        <v>2442</v>
      </c>
      <c r="F2869" t="s">
        <v>5338</v>
      </c>
      <c r="G2869" s="11">
        <v>0</v>
      </c>
      <c r="H2869" s="11">
        <v>0</v>
      </c>
      <c r="I2869" s="11">
        <v>0</v>
      </c>
      <c r="J2869" s="11">
        <v>0</v>
      </c>
      <c r="K2869" s="11">
        <v>0</v>
      </c>
      <c r="L2869" s="11">
        <v>0</v>
      </c>
      <c r="M2869" s="11">
        <v>0</v>
      </c>
      <c r="N2869" s="11">
        <v>0</v>
      </c>
      <c r="O2869" s="11">
        <v>0</v>
      </c>
      <c r="P2869" s="11">
        <v>0</v>
      </c>
      <c r="Q2869" s="11">
        <v>0</v>
      </c>
      <c r="R2869" s="11">
        <v>0</v>
      </c>
      <c r="S2869" s="11">
        <v>0</v>
      </c>
      <c r="T2869" s="6">
        <f t="shared" si="68"/>
        <v>0</v>
      </c>
    </row>
    <row r="2870" spans="2:20" hidden="1" x14ac:dyDescent="0.2">
      <c r="B2870" t="s">
        <v>2443</v>
      </c>
      <c r="C2870" t="s">
        <v>13</v>
      </c>
      <c r="D2870" t="s">
        <v>13</v>
      </c>
      <c r="E2870" t="s">
        <v>2444</v>
      </c>
      <c r="F2870" t="s">
        <v>5339</v>
      </c>
      <c r="G2870" s="11">
        <v>0</v>
      </c>
      <c r="H2870" s="11">
        <v>0</v>
      </c>
      <c r="I2870" s="11">
        <v>0</v>
      </c>
      <c r="J2870" s="11">
        <v>0</v>
      </c>
      <c r="K2870" s="11">
        <v>0</v>
      </c>
      <c r="L2870" s="11">
        <v>0</v>
      </c>
      <c r="M2870" s="11">
        <v>0</v>
      </c>
      <c r="N2870" s="11">
        <v>0</v>
      </c>
      <c r="O2870" s="11">
        <v>0</v>
      </c>
      <c r="P2870" s="11">
        <v>0</v>
      </c>
      <c r="Q2870" s="11">
        <v>0</v>
      </c>
      <c r="R2870" s="11">
        <v>0</v>
      </c>
      <c r="S2870" s="11">
        <v>0</v>
      </c>
      <c r="T2870" s="6">
        <f t="shared" si="68"/>
        <v>0</v>
      </c>
    </row>
    <row r="2871" spans="2:20" hidden="1" x14ac:dyDescent="0.2">
      <c r="B2871" t="s">
        <v>2445</v>
      </c>
      <c r="C2871" t="s">
        <v>13</v>
      </c>
      <c r="D2871" t="s">
        <v>13</v>
      </c>
      <c r="E2871" t="s">
        <v>2446</v>
      </c>
      <c r="F2871" t="s">
        <v>5340</v>
      </c>
      <c r="G2871" s="11">
        <v>0</v>
      </c>
      <c r="H2871" s="11">
        <v>0</v>
      </c>
      <c r="I2871" s="11">
        <v>0</v>
      </c>
      <c r="J2871" s="11">
        <v>0</v>
      </c>
      <c r="K2871" s="11">
        <v>0</v>
      </c>
      <c r="L2871" s="11">
        <v>0</v>
      </c>
      <c r="M2871" s="11">
        <v>0</v>
      </c>
      <c r="N2871" s="11">
        <v>0</v>
      </c>
      <c r="O2871" s="11">
        <v>0</v>
      </c>
      <c r="P2871" s="11">
        <v>0</v>
      </c>
      <c r="Q2871" s="11">
        <v>0</v>
      </c>
      <c r="R2871" s="11">
        <v>0</v>
      </c>
      <c r="S2871" s="11">
        <v>0</v>
      </c>
      <c r="T2871" s="6">
        <f t="shared" si="68"/>
        <v>0</v>
      </c>
    </row>
    <row r="2872" spans="2:20" hidden="1" x14ac:dyDescent="0.2">
      <c r="B2872" t="s">
        <v>2447</v>
      </c>
      <c r="C2872" t="s">
        <v>13</v>
      </c>
      <c r="D2872" t="s">
        <v>13</v>
      </c>
      <c r="E2872" t="s">
        <v>2448</v>
      </c>
      <c r="F2872" t="s">
        <v>5341</v>
      </c>
      <c r="G2872" s="11">
        <v>0</v>
      </c>
      <c r="H2872" s="11">
        <v>0</v>
      </c>
      <c r="I2872" s="11">
        <v>0</v>
      </c>
      <c r="J2872" s="11">
        <v>0</v>
      </c>
      <c r="K2872" s="11">
        <v>0</v>
      </c>
      <c r="L2872" s="11">
        <v>0</v>
      </c>
      <c r="M2872" s="11">
        <v>0</v>
      </c>
      <c r="N2872" s="11">
        <v>0</v>
      </c>
      <c r="O2872" s="11">
        <v>0</v>
      </c>
      <c r="P2872" s="11">
        <v>0</v>
      </c>
      <c r="Q2872" s="11">
        <v>0</v>
      </c>
      <c r="R2872" s="11">
        <v>0</v>
      </c>
      <c r="S2872" s="11">
        <v>0</v>
      </c>
      <c r="T2872" s="6">
        <f t="shared" si="68"/>
        <v>0</v>
      </c>
    </row>
    <row r="2873" spans="2:20" hidden="1" x14ac:dyDescent="0.2">
      <c r="B2873" t="s">
        <v>2449</v>
      </c>
      <c r="C2873" t="s">
        <v>13</v>
      </c>
      <c r="D2873" t="s">
        <v>13</v>
      </c>
      <c r="E2873" t="s">
        <v>2450</v>
      </c>
      <c r="F2873" t="s">
        <v>5342</v>
      </c>
      <c r="G2873" s="11">
        <v>0</v>
      </c>
      <c r="H2873" s="11">
        <v>0</v>
      </c>
      <c r="I2873" s="11">
        <v>0</v>
      </c>
      <c r="J2873" s="11">
        <v>0</v>
      </c>
      <c r="K2873" s="11">
        <v>0</v>
      </c>
      <c r="L2873" s="11">
        <v>0</v>
      </c>
      <c r="M2873" s="11">
        <v>0</v>
      </c>
      <c r="N2873" s="11">
        <v>0</v>
      </c>
      <c r="O2873" s="11">
        <v>0</v>
      </c>
      <c r="P2873" s="11">
        <v>0</v>
      </c>
      <c r="Q2873" s="11">
        <v>0</v>
      </c>
      <c r="R2873" s="11">
        <v>0</v>
      </c>
      <c r="S2873" s="11">
        <v>0</v>
      </c>
      <c r="T2873" s="6">
        <f t="shared" si="68"/>
        <v>0</v>
      </c>
    </row>
    <row r="2874" spans="2:20" hidden="1" x14ac:dyDescent="0.2">
      <c r="B2874" t="s">
        <v>2451</v>
      </c>
      <c r="C2874" t="s">
        <v>13</v>
      </c>
      <c r="D2874" t="s">
        <v>13</v>
      </c>
      <c r="E2874" t="s">
        <v>2452</v>
      </c>
      <c r="F2874" t="s">
        <v>5343</v>
      </c>
      <c r="G2874" s="11">
        <v>0</v>
      </c>
      <c r="H2874" s="11">
        <v>0</v>
      </c>
      <c r="I2874" s="11">
        <v>0</v>
      </c>
      <c r="J2874" s="11">
        <v>0</v>
      </c>
      <c r="K2874" s="11">
        <v>0</v>
      </c>
      <c r="L2874" s="11">
        <v>0</v>
      </c>
      <c r="M2874" s="11">
        <v>0</v>
      </c>
      <c r="N2874" s="11">
        <v>0</v>
      </c>
      <c r="O2874" s="11">
        <v>0</v>
      </c>
      <c r="P2874" s="11">
        <v>0</v>
      </c>
      <c r="Q2874" s="11">
        <v>0</v>
      </c>
      <c r="R2874" s="11">
        <v>0</v>
      </c>
      <c r="S2874" s="11">
        <v>0</v>
      </c>
      <c r="T2874" s="6">
        <f t="shared" si="68"/>
        <v>0</v>
      </c>
    </row>
    <row r="2875" spans="2:20" hidden="1" x14ac:dyDescent="0.2">
      <c r="B2875" t="s">
        <v>2453</v>
      </c>
      <c r="C2875" t="s">
        <v>13</v>
      </c>
      <c r="D2875" t="s">
        <v>13</v>
      </c>
      <c r="E2875" t="s">
        <v>2454</v>
      </c>
      <c r="F2875" t="s">
        <v>5344</v>
      </c>
      <c r="G2875" s="11">
        <v>0</v>
      </c>
      <c r="H2875" s="11">
        <v>0</v>
      </c>
      <c r="I2875" s="11">
        <v>0</v>
      </c>
      <c r="J2875" s="11">
        <v>0</v>
      </c>
      <c r="K2875" s="11">
        <v>0</v>
      </c>
      <c r="L2875" s="11">
        <v>0</v>
      </c>
      <c r="M2875" s="11">
        <v>0</v>
      </c>
      <c r="N2875" s="11">
        <v>0</v>
      </c>
      <c r="O2875" s="11">
        <v>0</v>
      </c>
      <c r="P2875" s="11">
        <v>0</v>
      </c>
      <c r="Q2875" s="11">
        <v>0</v>
      </c>
      <c r="R2875" s="11">
        <v>0</v>
      </c>
      <c r="S2875" s="11">
        <v>0</v>
      </c>
      <c r="T2875" s="6">
        <f t="shared" si="68"/>
        <v>0</v>
      </c>
    </row>
    <row r="2876" spans="2:20" hidden="1" x14ac:dyDescent="0.2">
      <c r="B2876" t="s">
        <v>2455</v>
      </c>
      <c r="C2876" t="s">
        <v>13</v>
      </c>
      <c r="D2876" t="s">
        <v>13</v>
      </c>
      <c r="E2876" t="s">
        <v>2456</v>
      </c>
      <c r="F2876" t="s">
        <v>5345</v>
      </c>
      <c r="G2876" s="11">
        <v>0</v>
      </c>
      <c r="H2876" s="11">
        <v>0</v>
      </c>
      <c r="I2876" s="11">
        <v>0</v>
      </c>
      <c r="J2876" s="11">
        <v>0</v>
      </c>
      <c r="K2876" s="11">
        <v>0</v>
      </c>
      <c r="L2876" s="11">
        <v>0</v>
      </c>
      <c r="M2876" s="11">
        <v>0</v>
      </c>
      <c r="N2876" s="11">
        <v>0</v>
      </c>
      <c r="O2876" s="11">
        <v>0</v>
      </c>
      <c r="P2876" s="11">
        <v>0</v>
      </c>
      <c r="Q2876" s="11">
        <v>0</v>
      </c>
      <c r="R2876" s="11">
        <v>0</v>
      </c>
      <c r="S2876" s="11">
        <v>0</v>
      </c>
      <c r="T2876" s="6">
        <f t="shared" si="68"/>
        <v>0</v>
      </c>
    </row>
    <row r="2877" spans="2:20" hidden="1" x14ac:dyDescent="0.2">
      <c r="B2877" t="s">
        <v>2457</v>
      </c>
      <c r="C2877" t="s">
        <v>13</v>
      </c>
      <c r="D2877" t="s">
        <v>13</v>
      </c>
      <c r="E2877" t="s">
        <v>2458</v>
      </c>
      <c r="F2877" t="s">
        <v>5346</v>
      </c>
      <c r="G2877" s="11">
        <v>0</v>
      </c>
      <c r="H2877" s="11">
        <v>0</v>
      </c>
      <c r="I2877" s="11">
        <v>0</v>
      </c>
      <c r="J2877" s="11">
        <v>0</v>
      </c>
      <c r="K2877" s="11">
        <v>0</v>
      </c>
      <c r="L2877" s="11">
        <v>0</v>
      </c>
      <c r="M2877" s="11">
        <v>0</v>
      </c>
      <c r="N2877" s="11">
        <v>0</v>
      </c>
      <c r="O2877" s="11">
        <v>0</v>
      </c>
      <c r="P2877" s="11">
        <v>0</v>
      </c>
      <c r="Q2877" s="11">
        <v>0</v>
      </c>
      <c r="R2877" s="11">
        <v>0</v>
      </c>
      <c r="S2877" s="11">
        <v>0</v>
      </c>
      <c r="T2877" s="6">
        <f t="shared" si="68"/>
        <v>0</v>
      </c>
    </row>
    <row r="2878" spans="2:20" hidden="1" x14ac:dyDescent="0.2">
      <c r="S2878" s="10">
        <f>SUM(S1204:S2877)</f>
        <v>-111076833.42000049</v>
      </c>
      <c r="T2878" s="10">
        <f>SUM(T1204:T2877)</f>
        <v>-65198925.344166391</v>
      </c>
    </row>
    <row r="2879" spans="2:20" hidden="1" x14ac:dyDescent="0.2"/>
    <row r="2880" spans="2:2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</sheetData>
  <autoFilter ref="B5:Z1200">
    <filterColumn colId="19">
      <filters>
        <filter val="0"/>
      </filters>
    </filterColumn>
    <sortState ref="B578:Z1123">
      <sortCondition sortBy="cellColor" ref="U5:U1200" dxfId="3"/>
    </sortState>
  </autoFilter>
  <pageMargins left="0.75" right="0.75" top="1" bottom="1" header="0.5" footer="0.5"/>
  <pageSetup scale="80" orientation="portrait" r:id="rId1"/>
  <headerFooter>
    <oddHeader>&amp;C&amp;"Times New Roman,Regular"Avista Corporation
Combined Working Capital Detail
For the Twelve Month Period Ended December 31, 2014 AMA&amp;RExhibit No. ___ (BAE-5)
Dockets UE-140188 &amp; UG-140189</oddHeader>
    <oddFooter>&amp;RPage &amp;P of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41"/>
  <sheetViews>
    <sheetView topLeftCell="A190" workbookViewId="0">
      <selection activeCell="C156" sqref="C156"/>
    </sheetView>
  </sheetViews>
  <sheetFormatPr defaultRowHeight="12.75" x14ac:dyDescent="0.2"/>
  <cols>
    <col min="1" max="1" width="14.42578125" customWidth="1"/>
    <col min="2" max="2" width="21.28515625" customWidth="1"/>
    <col min="3" max="3" width="11.42578125" customWidth="1"/>
    <col min="4" max="4" width="37.7109375" customWidth="1"/>
    <col min="5" max="5" width="9.28515625" bestFit="1" customWidth="1"/>
    <col min="6" max="6" width="12.5703125" bestFit="1" customWidth="1"/>
    <col min="7" max="7" width="13.42578125" customWidth="1"/>
    <col min="8" max="8" width="13.5703125" bestFit="1" customWidth="1"/>
    <col min="251" max="251" width="14.42578125" customWidth="1"/>
    <col min="252" max="252" width="21.28515625" customWidth="1"/>
    <col min="253" max="253" width="11.42578125" customWidth="1"/>
    <col min="254" max="254" width="37.7109375" customWidth="1"/>
    <col min="255" max="255" width="9.28515625" bestFit="1" customWidth="1"/>
    <col min="256" max="256" width="12.5703125" bestFit="1" customWidth="1"/>
    <col min="257" max="257" width="11.28515625" bestFit="1" customWidth="1"/>
    <col min="258" max="258" width="13.5703125" bestFit="1" customWidth="1"/>
    <col min="507" max="507" width="14.42578125" customWidth="1"/>
    <col min="508" max="508" width="21.28515625" customWidth="1"/>
    <col min="509" max="509" width="11.42578125" customWidth="1"/>
    <col min="510" max="510" width="37.7109375" customWidth="1"/>
    <col min="511" max="511" width="9.28515625" bestFit="1" customWidth="1"/>
    <col min="512" max="512" width="12.5703125" bestFit="1" customWidth="1"/>
    <col min="513" max="513" width="11.28515625" bestFit="1" customWidth="1"/>
    <col min="514" max="514" width="13.5703125" bestFit="1" customWidth="1"/>
    <col min="763" max="763" width="14.42578125" customWidth="1"/>
    <col min="764" max="764" width="21.28515625" customWidth="1"/>
    <col min="765" max="765" width="11.42578125" customWidth="1"/>
    <col min="766" max="766" width="37.7109375" customWidth="1"/>
    <col min="767" max="767" width="9.28515625" bestFit="1" customWidth="1"/>
    <col min="768" max="768" width="12.5703125" bestFit="1" customWidth="1"/>
    <col min="769" max="769" width="11.28515625" bestFit="1" customWidth="1"/>
    <col min="770" max="770" width="13.5703125" bestFit="1" customWidth="1"/>
    <col min="1019" max="1019" width="14.42578125" customWidth="1"/>
    <col min="1020" max="1020" width="21.28515625" customWidth="1"/>
    <col min="1021" max="1021" width="11.42578125" customWidth="1"/>
    <col min="1022" max="1022" width="37.7109375" customWidth="1"/>
    <col min="1023" max="1023" width="9.28515625" bestFit="1" customWidth="1"/>
    <col min="1024" max="1024" width="12.5703125" bestFit="1" customWidth="1"/>
    <col min="1025" max="1025" width="11.28515625" bestFit="1" customWidth="1"/>
    <col min="1026" max="1026" width="13.5703125" bestFit="1" customWidth="1"/>
    <col min="1275" max="1275" width="14.42578125" customWidth="1"/>
    <col min="1276" max="1276" width="21.28515625" customWidth="1"/>
    <col min="1277" max="1277" width="11.42578125" customWidth="1"/>
    <col min="1278" max="1278" width="37.7109375" customWidth="1"/>
    <col min="1279" max="1279" width="9.28515625" bestFit="1" customWidth="1"/>
    <col min="1280" max="1280" width="12.5703125" bestFit="1" customWidth="1"/>
    <col min="1281" max="1281" width="11.28515625" bestFit="1" customWidth="1"/>
    <col min="1282" max="1282" width="13.5703125" bestFit="1" customWidth="1"/>
    <col min="1531" max="1531" width="14.42578125" customWidth="1"/>
    <col min="1532" max="1532" width="21.28515625" customWidth="1"/>
    <col min="1533" max="1533" width="11.42578125" customWidth="1"/>
    <col min="1534" max="1534" width="37.7109375" customWidth="1"/>
    <col min="1535" max="1535" width="9.28515625" bestFit="1" customWidth="1"/>
    <col min="1536" max="1536" width="12.5703125" bestFit="1" customWidth="1"/>
    <col min="1537" max="1537" width="11.28515625" bestFit="1" customWidth="1"/>
    <col min="1538" max="1538" width="13.5703125" bestFit="1" customWidth="1"/>
    <col min="1787" max="1787" width="14.42578125" customWidth="1"/>
    <col min="1788" max="1788" width="21.28515625" customWidth="1"/>
    <col min="1789" max="1789" width="11.42578125" customWidth="1"/>
    <col min="1790" max="1790" width="37.7109375" customWidth="1"/>
    <col min="1791" max="1791" width="9.28515625" bestFit="1" customWidth="1"/>
    <col min="1792" max="1792" width="12.5703125" bestFit="1" customWidth="1"/>
    <col min="1793" max="1793" width="11.28515625" bestFit="1" customWidth="1"/>
    <col min="1794" max="1794" width="13.5703125" bestFit="1" customWidth="1"/>
    <col min="2043" max="2043" width="14.42578125" customWidth="1"/>
    <col min="2044" max="2044" width="21.28515625" customWidth="1"/>
    <col min="2045" max="2045" width="11.42578125" customWidth="1"/>
    <col min="2046" max="2046" width="37.7109375" customWidth="1"/>
    <col min="2047" max="2047" width="9.28515625" bestFit="1" customWidth="1"/>
    <col min="2048" max="2048" width="12.5703125" bestFit="1" customWidth="1"/>
    <col min="2049" max="2049" width="11.28515625" bestFit="1" customWidth="1"/>
    <col min="2050" max="2050" width="13.5703125" bestFit="1" customWidth="1"/>
    <col min="2299" max="2299" width="14.42578125" customWidth="1"/>
    <col min="2300" max="2300" width="21.28515625" customWidth="1"/>
    <col min="2301" max="2301" width="11.42578125" customWidth="1"/>
    <col min="2302" max="2302" width="37.7109375" customWidth="1"/>
    <col min="2303" max="2303" width="9.28515625" bestFit="1" customWidth="1"/>
    <col min="2304" max="2304" width="12.5703125" bestFit="1" customWidth="1"/>
    <col min="2305" max="2305" width="11.28515625" bestFit="1" customWidth="1"/>
    <col min="2306" max="2306" width="13.5703125" bestFit="1" customWidth="1"/>
    <col min="2555" max="2555" width="14.42578125" customWidth="1"/>
    <col min="2556" max="2556" width="21.28515625" customWidth="1"/>
    <col min="2557" max="2557" width="11.42578125" customWidth="1"/>
    <col min="2558" max="2558" width="37.7109375" customWidth="1"/>
    <col min="2559" max="2559" width="9.28515625" bestFit="1" customWidth="1"/>
    <col min="2560" max="2560" width="12.5703125" bestFit="1" customWidth="1"/>
    <col min="2561" max="2561" width="11.28515625" bestFit="1" customWidth="1"/>
    <col min="2562" max="2562" width="13.5703125" bestFit="1" customWidth="1"/>
    <col min="2811" max="2811" width="14.42578125" customWidth="1"/>
    <col min="2812" max="2812" width="21.28515625" customWidth="1"/>
    <col min="2813" max="2813" width="11.42578125" customWidth="1"/>
    <col min="2814" max="2814" width="37.7109375" customWidth="1"/>
    <col min="2815" max="2815" width="9.28515625" bestFit="1" customWidth="1"/>
    <col min="2816" max="2816" width="12.5703125" bestFit="1" customWidth="1"/>
    <col min="2817" max="2817" width="11.28515625" bestFit="1" customWidth="1"/>
    <col min="2818" max="2818" width="13.5703125" bestFit="1" customWidth="1"/>
    <col min="3067" max="3067" width="14.42578125" customWidth="1"/>
    <col min="3068" max="3068" width="21.28515625" customWidth="1"/>
    <col min="3069" max="3069" width="11.42578125" customWidth="1"/>
    <col min="3070" max="3070" width="37.7109375" customWidth="1"/>
    <col min="3071" max="3071" width="9.28515625" bestFit="1" customWidth="1"/>
    <col min="3072" max="3072" width="12.5703125" bestFit="1" customWidth="1"/>
    <col min="3073" max="3073" width="11.28515625" bestFit="1" customWidth="1"/>
    <col min="3074" max="3074" width="13.5703125" bestFit="1" customWidth="1"/>
    <col min="3323" max="3323" width="14.42578125" customWidth="1"/>
    <col min="3324" max="3324" width="21.28515625" customWidth="1"/>
    <col min="3325" max="3325" width="11.42578125" customWidth="1"/>
    <col min="3326" max="3326" width="37.7109375" customWidth="1"/>
    <col min="3327" max="3327" width="9.28515625" bestFit="1" customWidth="1"/>
    <col min="3328" max="3328" width="12.5703125" bestFit="1" customWidth="1"/>
    <col min="3329" max="3329" width="11.28515625" bestFit="1" customWidth="1"/>
    <col min="3330" max="3330" width="13.5703125" bestFit="1" customWidth="1"/>
    <col min="3579" max="3579" width="14.42578125" customWidth="1"/>
    <col min="3580" max="3580" width="21.28515625" customWidth="1"/>
    <col min="3581" max="3581" width="11.42578125" customWidth="1"/>
    <col min="3582" max="3582" width="37.7109375" customWidth="1"/>
    <col min="3583" max="3583" width="9.28515625" bestFit="1" customWidth="1"/>
    <col min="3584" max="3584" width="12.5703125" bestFit="1" customWidth="1"/>
    <col min="3585" max="3585" width="11.28515625" bestFit="1" customWidth="1"/>
    <col min="3586" max="3586" width="13.5703125" bestFit="1" customWidth="1"/>
    <col min="3835" max="3835" width="14.42578125" customWidth="1"/>
    <col min="3836" max="3836" width="21.28515625" customWidth="1"/>
    <col min="3837" max="3837" width="11.42578125" customWidth="1"/>
    <col min="3838" max="3838" width="37.7109375" customWidth="1"/>
    <col min="3839" max="3839" width="9.28515625" bestFit="1" customWidth="1"/>
    <col min="3840" max="3840" width="12.5703125" bestFit="1" customWidth="1"/>
    <col min="3841" max="3841" width="11.28515625" bestFit="1" customWidth="1"/>
    <col min="3842" max="3842" width="13.5703125" bestFit="1" customWidth="1"/>
    <col min="4091" max="4091" width="14.42578125" customWidth="1"/>
    <col min="4092" max="4092" width="21.28515625" customWidth="1"/>
    <col min="4093" max="4093" width="11.42578125" customWidth="1"/>
    <col min="4094" max="4094" width="37.7109375" customWidth="1"/>
    <col min="4095" max="4095" width="9.28515625" bestFit="1" customWidth="1"/>
    <col min="4096" max="4096" width="12.5703125" bestFit="1" customWidth="1"/>
    <col min="4097" max="4097" width="11.28515625" bestFit="1" customWidth="1"/>
    <col min="4098" max="4098" width="13.5703125" bestFit="1" customWidth="1"/>
    <col min="4347" max="4347" width="14.42578125" customWidth="1"/>
    <col min="4348" max="4348" width="21.28515625" customWidth="1"/>
    <col min="4349" max="4349" width="11.42578125" customWidth="1"/>
    <col min="4350" max="4350" width="37.7109375" customWidth="1"/>
    <col min="4351" max="4351" width="9.28515625" bestFit="1" customWidth="1"/>
    <col min="4352" max="4352" width="12.5703125" bestFit="1" customWidth="1"/>
    <col min="4353" max="4353" width="11.28515625" bestFit="1" customWidth="1"/>
    <col min="4354" max="4354" width="13.5703125" bestFit="1" customWidth="1"/>
    <col min="4603" max="4603" width="14.42578125" customWidth="1"/>
    <col min="4604" max="4604" width="21.28515625" customWidth="1"/>
    <col min="4605" max="4605" width="11.42578125" customWidth="1"/>
    <col min="4606" max="4606" width="37.7109375" customWidth="1"/>
    <col min="4607" max="4607" width="9.28515625" bestFit="1" customWidth="1"/>
    <col min="4608" max="4608" width="12.5703125" bestFit="1" customWidth="1"/>
    <col min="4609" max="4609" width="11.28515625" bestFit="1" customWidth="1"/>
    <col min="4610" max="4610" width="13.5703125" bestFit="1" customWidth="1"/>
    <col min="4859" max="4859" width="14.42578125" customWidth="1"/>
    <col min="4860" max="4860" width="21.28515625" customWidth="1"/>
    <col min="4861" max="4861" width="11.42578125" customWidth="1"/>
    <col min="4862" max="4862" width="37.7109375" customWidth="1"/>
    <col min="4863" max="4863" width="9.28515625" bestFit="1" customWidth="1"/>
    <col min="4864" max="4864" width="12.5703125" bestFit="1" customWidth="1"/>
    <col min="4865" max="4865" width="11.28515625" bestFit="1" customWidth="1"/>
    <col min="4866" max="4866" width="13.5703125" bestFit="1" customWidth="1"/>
    <col min="5115" max="5115" width="14.42578125" customWidth="1"/>
    <col min="5116" max="5116" width="21.28515625" customWidth="1"/>
    <col min="5117" max="5117" width="11.42578125" customWidth="1"/>
    <col min="5118" max="5118" width="37.7109375" customWidth="1"/>
    <col min="5119" max="5119" width="9.28515625" bestFit="1" customWidth="1"/>
    <col min="5120" max="5120" width="12.5703125" bestFit="1" customWidth="1"/>
    <col min="5121" max="5121" width="11.28515625" bestFit="1" customWidth="1"/>
    <col min="5122" max="5122" width="13.5703125" bestFit="1" customWidth="1"/>
    <col min="5371" max="5371" width="14.42578125" customWidth="1"/>
    <col min="5372" max="5372" width="21.28515625" customWidth="1"/>
    <col min="5373" max="5373" width="11.42578125" customWidth="1"/>
    <col min="5374" max="5374" width="37.7109375" customWidth="1"/>
    <col min="5375" max="5375" width="9.28515625" bestFit="1" customWidth="1"/>
    <col min="5376" max="5376" width="12.5703125" bestFit="1" customWidth="1"/>
    <col min="5377" max="5377" width="11.28515625" bestFit="1" customWidth="1"/>
    <col min="5378" max="5378" width="13.5703125" bestFit="1" customWidth="1"/>
    <col min="5627" max="5627" width="14.42578125" customWidth="1"/>
    <col min="5628" max="5628" width="21.28515625" customWidth="1"/>
    <col min="5629" max="5629" width="11.42578125" customWidth="1"/>
    <col min="5630" max="5630" width="37.7109375" customWidth="1"/>
    <col min="5631" max="5631" width="9.28515625" bestFit="1" customWidth="1"/>
    <col min="5632" max="5632" width="12.5703125" bestFit="1" customWidth="1"/>
    <col min="5633" max="5633" width="11.28515625" bestFit="1" customWidth="1"/>
    <col min="5634" max="5634" width="13.5703125" bestFit="1" customWidth="1"/>
    <col min="5883" max="5883" width="14.42578125" customWidth="1"/>
    <col min="5884" max="5884" width="21.28515625" customWidth="1"/>
    <col min="5885" max="5885" width="11.42578125" customWidth="1"/>
    <col min="5886" max="5886" width="37.7109375" customWidth="1"/>
    <col min="5887" max="5887" width="9.28515625" bestFit="1" customWidth="1"/>
    <col min="5888" max="5888" width="12.5703125" bestFit="1" customWidth="1"/>
    <col min="5889" max="5889" width="11.28515625" bestFit="1" customWidth="1"/>
    <col min="5890" max="5890" width="13.5703125" bestFit="1" customWidth="1"/>
    <col min="6139" max="6139" width="14.42578125" customWidth="1"/>
    <col min="6140" max="6140" width="21.28515625" customWidth="1"/>
    <col min="6141" max="6141" width="11.42578125" customWidth="1"/>
    <col min="6142" max="6142" width="37.7109375" customWidth="1"/>
    <col min="6143" max="6143" width="9.28515625" bestFit="1" customWidth="1"/>
    <col min="6144" max="6144" width="12.5703125" bestFit="1" customWidth="1"/>
    <col min="6145" max="6145" width="11.28515625" bestFit="1" customWidth="1"/>
    <col min="6146" max="6146" width="13.5703125" bestFit="1" customWidth="1"/>
    <col min="6395" max="6395" width="14.42578125" customWidth="1"/>
    <col min="6396" max="6396" width="21.28515625" customWidth="1"/>
    <col min="6397" max="6397" width="11.42578125" customWidth="1"/>
    <col min="6398" max="6398" width="37.7109375" customWidth="1"/>
    <col min="6399" max="6399" width="9.28515625" bestFit="1" customWidth="1"/>
    <col min="6400" max="6400" width="12.5703125" bestFit="1" customWidth="1"/>
    <col min="6401" max="6401" width="11.28515625" bestFit="1" customWidth="1"/>
    <col min="6402" max="6402" width="13.5703125" bestFit="1" customWidth="1"/>
    <col min="6651" max="6651" width="14.42578125" customWidth="1"/>
    <col min="6652" max="6652" width="21.28515625" customWidth="1"/>
    <col min="6653" max="6653" width="11.42578125" customWidth="1"/>
    <col min="6654" max="6654" width="37.7109375" customWidth="1"/>
    <col min="6655" max="6655" width="9.28515625" bestFit="1" customWidth="1"/>
    <col min="6656" max="6656" width="12.5703125" bestFit="1" customWidth="1"/>
    <col min="6657" max="6657" width="11.28515625" bestFit="1" customWidth="1"/>
    <col min="6658" max="6658" width="13.5703125" bestFit="1" customWidth="1"/>
    <col min="6907" max="6907" width="14.42578125" customWidth="1"/>
    <col min="6908" max="6908" width="21.28515625" customWidth="1"/>
    <col min="6909" max="6909" width="11.42578125" customWidth="1"/>
    <col min="6910" max="6910" width="37.7109375" customWidth="1"/>
    <col min="6911" max="6911" width="9.28515625" bestFit="1" customWidth="1"/>
    <col min="6912" max="6912" width="12.5703125" bestFit="1" customWidth="1"/>
    <col min="6913" max="6913" width="11.28515625" bestFit="1" customWidth="1"/>
    <col min="6914" max="6914" width="13.5703125" bestFit="1" customWidth="1"/>
    <col min="7163" max="7163" width="14.42578125" customWidth="1"/>
    <col min="7164" max="7164" width="21.28515625" customWidth="1"/>
    <col min="7165" max="7165" width="11.42578125" customWidth="1"/>
    <col min="7166" max="7166" width="37.7109375" customWidth="1"/>
    <col min="7167" max="7167" width="9.28515625" bestFit="1" customWidth="1"/>
    <col min="7168" max="7168" width="12.5703125" bestFit="1" customWidth="1"/>
    <col min="7169" max="7169" width="11.28515625" bestFit="1" customWidth="1"/>
    <col min="7170" max="7170" width="13.5703125" bestFit="1" customWidth="1"/>
    <col min="7419" max="7419" width="14.42578125" customWidth="1"/>
    <col min="7420" max="7420" width="21.28515625" customWidth="1"/>
    <col min="7421" max="7421" width="11.42578125" customWidth="1"/>
    <col min="7422" max="7422" width="37.7109375" customWidth="1"/>
    <col min="7423" max="7423" width="9.28515625" bestFit="1" customWidth="1"/>
    <col min="7424" max="7424" width="12.5703125" bestFit="1" customWidth="1"/>
    <col min="7425" max="7425" width="11.28515625" bestFit="1" customWidth="1"/>
    <col min="7426" max="7426" width="13.5703125" bestFit="1" customWidth="1"/>
    <col min="7675" max="7675" width="14.42578125" customWidth="1"/>
    <col min="7676" max="7676" width="21.28515625" customWidth="1"/>
    <col min="7677" max="7677" width="11.42578125" customWidth="1"/>
    <col min="7678" max="7678" width="37.7109375" customWidth="1"/>
    <col min="7679" max="7679" width="9.28515625" bestFit="1" customWidth="1"/>
    <col min="7680" max="7680" width="12.5703125" bestFit="1" customWidth="1"/>
    <col min="7681" max="7681" width="11.28515625" bestFit="1" customWidth="1"/>
    <col min="7682" max="7682" width="13.5703125" bestFit="1" customWidth="1"/>
    <col min="7931" max="7931" width="14.42578125" customWidth="1"/>
    <col min="7932" max="7932" width="21.28515625" customWidth="1"/>
    <col min="7933" max="7933" width="11.42578125" customWidth="1"/>
    <col min="7934" max="7934" width="37.7109375" customWidth="1"/>
    <col min="7935" max="7935" width="9.28515625" bestFit="1" customWidth="1"/>
    <col min="7936" max="7936" width="12.5703125" bestFit="1" customWidth="1"/>
    <col min="7937" max="7937" width="11.28515625" bestFit="1" customWidth="1"/>
    <col min="7938" max="7938" width="13.5703125" bestFit="1" customWidth="1"/>
    <col min="8187" max="8187" width="14.42578125" customWidth="1"/>
    <col min="8188" max="8188" width="21.28515625" customWidth="1"/>
    <col min="8189" max="8189" width="11.42578125" customWidth="1"/>
    <col min="8190" max="8190" width="37.7109375" customWidth="1"/>
    <col min="8191" max="8191" width="9.28515625" bestFit="1" customWidth="1"/>
    <col min="8192" max="8192" width="12.5703125" bestFit="1" customWidth="1"/>
    <col min="8193" max="8193" width="11.28515625" bestFit="1" customWidth="1"/>
    <col min="8194" max="8194" width="13.5703125" bestFit="1" customWidth="1"/>
    <col min="8443" max="8443" width="14.42578125" customWidth="1"/>
    <col min="8444" max="8444" width="21.28515625" customWidth="1"/>
    <col min="8445" max="8445" width="11.42578125" customWidth="1"/>
    <col min="8446" max="8446" width="37.7109375" customWidth="1"/>
    <col min="8447" max="8447" width="9.28515625" bestFit="1" customWidth="1"/>
    <col min="8448" max="8448" width="12.5703125" bestFit="1" customWidth="1"/>
    <col min="8449" max="8449" width="11.28515625" bestFit="1" customWidth="1"/>
    <col min="8450" max="8450" width="13.5703125" bestFit="1" customWidth="1"/>
    <col min="8699" max="8699" width="14.42578125" customWidth="1"/>
    <col min="8700" max="8700" width="21.28515625" customWidth="1"/>
    <col min="8701" max="8701" width="11.42578125" customWidth="1"/>
    <col min="8702" max="8702" width="37.7109375" customWidth="1"/>
    <col min="8703" max="8703" width="9.28515625" bestFit="1" customWidth="1"/>
    <col min="8704" max="8704" width="12.5703125" bestFit="1" customWidth="1"/>
    <col min="8705" max="8705" width="11.28515625" bestFit="1" customWidth="1"/>
    <col min="8706" max="8706" width="13.5703125" bestFit="1" customWidth="1"/>
    <col min="8955" max="8955" width="14.42578125" customWidth="1"/>
    <col min="8956" max="8956" width="21.28515625" customWidth="1"/>
    <col min="8957" max="8957" width="11.42578125" customWidth="1"/>
    <col min="8958" max="8958" width="37.7109375" customWidth="1"/>
    <col min="8959" max="8959" width="9.28515625" bestFit="1" customWidth="1"/>
    <col min="8960" max="8960" width="12.5703125" bestFit="1" customWidth="1"/>
    <col min="8961" max="8961" width="11.28515625" bestFit="1" customWidth="1"/>
    <col min="8962" max="8962" width="13.5703125" bestFit="1" customWidth="1"/>
    <col min="9211" max="9211" width="14.42578125" customWidth="1"/>
    <col min="9212" max="9212" width="21.28515625" customWidth="1"/>
    <col min="9213" max="9213" width="11.42578125" customWidth="1"/>
    <col min="9214" max="9214" width="37.7109375" customWidth="1"/>
    <col min="9215" max="9215" width="9.28515625" bestFit="1" customWidth="1"/>
    <col min="9216" max="9216" width="12.5703125" bestFit="1" customWidth="1"/>
    <col min="9217" max="9217" width="11.28515625" bestFit="1" customWidth="1"/>
    <col min="9218" max="9218" width="13.5703125" bestFit="1" customWidth="1"/>
    <col min="9467" max="9467" width="14.42578125" customWidth="1"/>
    <col min="9468" max="9468" width="21.28515625" customWidth="1"/>
    <col min="9469" max="9469" width="11.42578125" customWidth="1"/>
    <col min="9470" max="9470" width="37.7109375" customWidth="1"/>
    <col min="9471" max="9471" width="9.28515625" bestFit="1" customWidth="1"/>
    <col min="9472" max="9472" width="12.5703125" bestFit="1" customWidth="1"/>
    <col min="9473" max="9473" width="11.28515625" bestFit="1" customWidth="1"/>
    <col min="9474" max="9474" width="13.5703125" bestFit="1" customWidth="1"/>
    <col min="9723" max="9723" width="14.42578125" customWidth="1"/>
    <col min="9724" max="9724" width="21.28515625" customWidth="1"/>
    <col min="9725" max="9725" width="11.42578125" customWidth="1"/>
    <col min="9726" max="9726" width="37.7109375" customWidth="1"/>
    <col min="9727" max="9727" width="9.28515625" bestFit="1" customWidth="1"/>
    <col min="9728" max="9728" width="12.5703125" bestFit="1" customWidth="1"/>
    <col min="9729" max="9729" width="11.28515625" bestFit="1" customWidth="1"/>
    <col min="9730" max="9730" width="13.5703125" bestFit="1" customWidth="1"/>
    <col min="9979" max="9979" width="14.42578125" customWidth="1"/>
    <col min="9980" max="9980" width="21.28515625" customWidth="1"/>
    <col min="9981" max="9981" width="11.42578125" customWidth="1"/>
    <col min="9982" max="9982" width="37.7109375" customWidth="1"/>
    <col min="9983" max="9983" width="9.28515625" bestFit="1" customWidth="1"/>
    <col min="9984" max="9984" width="12.5703125" bestFit="1" customWidth="1"/>
    <col min="9985" max="9985" width="11.28515625" bestFit="1" customWidth="1"/>
    <col min="9986" max="9986" width="13.5703125" bestFit="1" customWidth="1"/>
    <col min="10235" max="10235" width="14.42578125" customWidth="1"/>
    <col min="10236" max="10236" width="21.28515625" customWidth="1"/>
    <col min="10237" max="10237" width="11.42578125" customWidth="1"/>
    <col min="10238" max="10238" width="37.7109375" customWidth="1"/>
    <col min="10239" max="10239" width="9.28515625" bestFit="1" customWidth="1"/>
    <col min="10240" max="10240" width="12.5703125" bestFit="1" customWidth="1"/>
    <col min="10241" max="10241" width="11.28515625" bestFit="1" customWidth="1"/>
    <col min="10242" max="10242" width="13.5703125" bestFit="1" customWidth="1"/>
    <col min="10491" max="10491" width="14.42578125" customWidth="1"/>
    <col min="10492" max="10492" width="21.28515625" customWidth="1"/>
    <col min="10493" max="10493" width="11.42578125" customWidth="1"/>
    <col min="10494" max="10494" width="37.7109375" customWidth="1"/>
    <col min="10495" max="10495" width="9.28515625" bestFit="1" customWidth="1"/>
    <col min="10496" max="10496" width="12.5703125" bestFit="1" customWidth="1"/>
    <col min="10497" max="10497" width="11.28515625" bestFit="1" customWidth="1"/>
    <col min="10498" max="10498" width="13.5703125" bestFit="1" customWidth="1"/>
    <col min="10747" max="10747" width="14.42578125" customWidth="1"/>
    <col min="10748" max="10748" width="21.28515625" customWidth="1"/>
    <col min="10749" max="10749" width="11.42578125" customWidth="1"/>
    <col min="10750" max="10750" width="37.7109375" customWidth="1"/>
    <col min="10751" max="10751" width="9.28515625" bestFit="1" customWidth="1"/>
    <col min="10752" max="10752" width="12.5703125" bestFit="1" customWidth="1"/>
    <col min="10753" max="10753" width="11.28515625" bestFit="1" customWidth="1"/>
    <col min="10754" max="10754" width="13.5703125" bestFit="1" customWidth="1"/>
    <col min="11003" max="11003" width="14.42578125" customWidth="1"/>
    <col min="11004" max="11004" width="21.28515625" customWidth="1"/>
    <col min="11005" max="11005" width="11.42578125" customWidth="1"/>
    <col min="11006" max="11006" width="37.7109375" customWidth="1"/>
    <col min="11007" max="11007" width="9.28515625" bestFit="1" customWidth="1"/>
    <col min="11008" max="11008" width="12.5703125" bestFit="1" customWidth="1"/>
    <col min="11009" max="11009" width="11.28515625" bestFit="1" customWidth="1"/>
    <col min="11010" max="11010" width="13.5703125" bestFit="1" customWidth="1"/>
    <col min="11259" max="11259" width="14.42578125" customWidth="1"/>
    <col min="11260" max="11260" width="21.28515625" customWidth="1"/>
    <col min="11261" max="11261" width="11.42578125" customWidth="1"/>
    <col min="11262" max="11262" width="37.7109375" customWidth="1"/>
    <col min="11263" max="11263" width="9.28515625" bestFit="1" customWidth="1"/>
    <col min="11264" max="11264" width="12.5703125" bestFit="1" customWidth="1"/>
    <col min="11265" max="11265" width="11.28515625" bestFit="1" customWidth="1"/>
    <col min="11266" max="11266" width="13.5703125" bestFit="1" customWidth="1"/>
    <col min="11515" max="11515" width="14.42578125" customWidth="1"/>
    <col min="11516" max="11516" width="21.28515625" customWidth="1"/>
    <col min="11517" max="11517" width="11.42578125" customWidth="1"/>
    <col min="11518" max="11518" width="37.7109375" customWidth="1"/>
    <col min="11519" max="11519" width="9.28515625" bestFit="1" customWidth="1"/>
    <col min="11520" max="11520" width="12.5703125" bestFit="1" customWidth="1"/>
    <col min="11521" max="11521" width="11.28515625" bestFit="1" customWidth="1"/>
    <col min="11522" max="11522" width="13.5703125" bestFit="1" customWidth="1"/>
    <col min="11771" max="11771" width="14.42578125" customWidth="1"/>
    <col min="11772" max="11772" width="21.28515625" customWidth="1"/>
    <col min="11773" max="11773" width="11.42578125" customWidth="1"/>
    <col min="11774" max="11774" width="37.7109375" customWidth="1"/>
    <col min="11775" max="11775" width="9.28515625" bestFit="1" customWidth="1"/>
    <col min="11776" max="11776" width="12.5703125" bestFit="1" customWidth="1"/>
    <col min="11777" max="11777" width="11.28515625" bestFit="1" customWidth="1"/>
    <col min="11778" max="11778" width="13.5703125" bestFit="1" customWidth="1"/>
    <col min="12027" max="12027" width="14.42578125" customWidth="1"/>
    <col min="12028" max="12028" width="21.28515625" customWidth="1"/>
    <col min="12029" max="12029" width="11.42578125" customWidth="1"/>
    <col min="12030" max="12030" width="37.7109375" customWidth="1"/>
    <col min="12031" max="12031" width="9.28515625" bestFit="1" customWidth="1"/>
    <col min="12032" max="12032" width="12.5703125" bestFit="1" customWidth="1"/>
    <col min="12033" max="12033" width="11.28515625" bestFit="1" customWidth="1"/>
    <col min="12034" max="12034" width="13.5703125" bestFit="1" customWidth="1"/>
    <col min="12283" max="12283" width="14.42578125" customWidth="1"/>
    <col min="12284" max="12284" width="21.28515625" customWidth="1"/>
    <col min="12285" max="12285" width="11.42578125" customWidth="1"/>
    <col min="12286" max="12286" width="37.7109375" customWidth="1"/>
    <col min="12287" max="12287" width="9.28515625" bestFit="1" customWidth="1"/>
    <col min="12288" max="12288" width="12.5703125" bestFit="1" customWidth="1"/>
    <col min="12289" max="12289" width="11.28515625" bestFit="1" customWidth="1"/>
    <col min="12290" max="12290" width="13.5703125" bestFit="1" customWidth="1"/>
    <col min="12539" max="12539" width="14.42578125" customWidth="1"/>
    <col min="12540" max="12540" width="21.28515625" customWidth="1"/>
    <col min="12541" max="12541" width="11.42578125" customWidth="1"/>
    <col min="12542" max="12542" width="37.7109375" customWidth="1"/>
    <col min="12543" max="12543" width="9.28515625" bestFit="1" customWidth="1"/>
    <col min="12544" max="12544" width="12.5703125" bestFit="1" customWidth="1"/>
    <col min="12545" max="12545" width="11.28515625" bestFit="1" customWidth="1"/>
    <col min="12546" max="12546" width="13.5703125" bestFit="1" customWidth="1"/>
    <col min="12795" max="12795" width="14.42578125" customWidth="1"/>
    <col min="12796" max="12796" width="21.28515625" customWidth="1"/>
    <col min="12797" max="12797" width="11.42578125" customWidth="1"/>
    <col min="12798" max="12798" width="37.7109375" customWidth="1"/>
    <col min="12799" max="12799" width="9.28515625" bestFit="1" customWidth="1"/>
    <col min="12800" max="12800" width="12.5703125" bestFit="1" customWidth="1"/>
    <col min="12801" max="12801" width="11.28515625" bestFit="1" customWidth="1"/>
    <col min="12802" max="12802" width="13.5703125" bestFit="1" customWidth="1"/>
    <col min="13051" max="13051" width="14.42578125" customWidth="1"/>
    <col min="13052" max="13052" width="21.28515625" customWidth="1"/>
    <col min="13053" max="13053" width="11.42578125" customWidth="1"/>
    <col min="13054" max="13054" width="37.7109375" customWidth="1"/>
    <col min="13055" max="13055" width="9.28515625" bestFit="1" customWidth="1"/>
    <col min="13056" max="13056" width="12.5703125" bestFit="1" customWidth="1"/>
    <col min="13057" max="13057" width="11.28515625" bestFit="1" customWidth="1"/>
    <col min="13058" max="13058" width="13.5703125" bestFit="1" customWidth="1"/>
    <col min="13307" max="13307" width="14.42578125" customWidth="1"/>
    <col min="13308" max="13308" width="21.28515625" customWidth="1"/>
    <col min="13309" max="13309" width="11.42578125" customWidth="1"/>
    <col min="13310" max="13310" width="37.7109375" customWidth="1"/>
    <col min="13311" max="13311" width="9.28515625" bestFit="1" customWidth="1"/>
    <col min="13312" max="13312" width="12.5703125" bestFit="1" customWidth="1"/>
    <col min="13313" max="13313" width="11.28515625" bestFit="1" customWidth="1"/>
    <col min="13314" max="13314" width="13.5703125" bestFit="1" customWidth="1"/>
    <col min="13563" max="13563" width="14.42578125" customWidth="1"/>
    <col min="13564" max="13564" width="21.28515625" customWidth="1"/>
    <col min="13565" max="13565" width="11.42578125" customWidth="1"/>
    <col min="13566" max="13566" width="37.7109375" customWidth="1"/>
    <col min="13567" max="13567" width="9.28515625" bestFit="1" customWidth="1"/>
    <col min="13568" max="13568" width="12.5703125" bestFit="1" customWidth="1"/>
    <col min="13569" max="13569" width="11.28515625" bestFit="1" customWidth="1"/>
    <col min="13570" max="13570" width="13.5703125" bestFit="1" customWidth="1"/>
    <col min="13819" max="13819" width="14.42578125" customWidth="1"/>
    <col min="13820" max="13820" width="21.28515625" customWidth="1"/>
    <col min="13821" max="13821" width="11.42578125" customWidth="1"/>
    <col min="13822" max="13822" width="37.7109375" customWidth="1"/>
    <col min="13823" max="13823" width="9.28515625" bestFit="1" customWidth="1"/>
    <col min="13824" max="13824" width="12.5703125" bestFit="1" customWidth="1"/>
    <col min="13825" max="13825" width="11.28515625" bestFit="1" customWidth="1"/>
    <col min="13826" max="13826" width="13.5703125" bestFit="1" customWidth="1"/>
    <col min="14075" max="14075" width="14.42578125" customWidth="1"/>
    <col min="14076" max="14076" width="21.28515625" customWidth="1"/>
    <col min="14077" max="14077" width="11.42578125" customWidth="1"/>
    <col min="14078" max="14078" width="37.7109375" customWidth="1"/>
    <col min="14079" max="14079" width="9.28515625" bestFit="1" customWidth="1"/>
    <col min="14080" max="14080" width="12.5703125" bestFit="1" customWidth="1"/>
    <col min="14081" max="14081" width="11.28515625" bestFit="1" customWidth="1"/>
    <col min="14082" max="14082" width="13.5703125" bestFit="1" customWidth="1"/>
    <col min="14331" max="14331" width="14.42578125" customWidth="1"/>
    <col min="14332" max="14332" width="21.28515625" customWidth="1"/>
    <col min="14333" max="14333" width="11.42578125" customWidth="1"/>
    <col min="14334" max="14334" width="37.7109375" customWidth="1"/>
    <col min="14335" max="14335" width="9.28515625" bestFit="1" customWidth="1"/>
    <col min="14336" max="14336" width="12.5703125" bestFit="1" customWidth="1"/>
    <col min="14337" max="14337" width="11.28515625" bestFit="1" customWidth="1"/>
    <col min="14338" max="14338" width="13.5703125" bestFit="1" customWidth="1"/>
    <col min="14587" max="14587" width="14.42578125" customWidth="1"/>
    <col min="14588" max="14588" width="21.28515625" customWidth="1"/>
    <col min="14589" max="14589" width="11.42578125" customWidth="1"/>
    <col min="14590" max="14590" width="37.7109375" customWidth="1"/>
    <col min="14591" max="14591" width="9.28515625" bestFit="1" customWidth="1"/>
    <col min="14592" max="14592" width="12.5703125" bestFit="1" customWidth="1"/>
    <col min="14593" max="14593" width="11.28515625" bestFit="1" customWidth="1"/>
    <col min="14594" max="14594" width="13.5703125" bestFit="1" customWidth="1"/>
    <col min="14843" max="14843" width="14.42578125" customWidth="1"/>
    <col min="14844" max="14844" width="21.28515625" customWidth="1"/>
    <col min="14845" max="14845" width="11.42578125" customWidth="1"/>
    <col min="14846" max="14846" width="37.7109375" customWidth="1"/>
    <col min="14847" max="14847" width="9.28515625" bestFit="1" customWidth="1"/>
    <col min="14848" max="14848" width="12.5703125" bestFit="1" customWidth="1"/>
    <col min="14849" max="14849" width="11.28515625" bestFit="1" customWidth="1"/>
    <col min="14850" max="14850" width="13.5703125" bestFit="1" customWidth="1"/>
    <col min="15099" max="15099" width="14.42578125" customWidth="1"/>
    <col min="15100" max="15100" width="21.28515625" customWidth="1"/>
    <col min="15101" max="15101" width="11.42578125" customWidth="1"/>
    <col min="15102" max="15102" width="37.7109375" customWidth="1"/>
    <col min="15103" max="15103" width="9.28515625" bestFit="1" customWidth="1"/>
    <col min="15104" max="15104" width="12.5703125" bestFit="1" customWidth="1"/>
    <col min="15105" max="15105" width="11.28515625" bestFit="1" customWidth="1"/>
    <col min="15106" max="15106" width="13.5703125" bestFit="1" customWidth="1"/>
    <col min="15355" max="15355" width="14.42578125" customWidth="1"/>
    <col min="15356" max="15356" width="21.28515625" customWidth="1"/>
    <col min="15357" max="15357" width="11.42578125" customWidth="1"/>
    <col min="15358" max="15358" width="37.7109375" customWidth="1"/>
    <col min="15359" max="15359" width="9.28515625" bestFit="1" customWidth="1"/>
    <col min="15360" max="15360" width="12.5703125" bestFit="1" customWidth="1"/>
    <col min="15361" max="15361" width="11.28515625" bestFit="1" customWidth="1"/>
    <col min="15362" max="15362" width="13.5703125" bestFit="1" customWidth="1"/>
    <col min="15611" max="15611" width="14.42578125" customWidth="1"/>
    <col min="15612" max="15612" width="21.28515625" customWidth="1"/>
    <col min="15613" max="15613" width="11.42578125" customWidth="1"/>
    <col min="15614" max="15614" width="37.7109375" customWidth="1"/>
    <col min="15615" max="15615" width="9.28515625" bestFit="1" customWidth="1"/>
    <col min="15616" max="15616" width="12.5703125" bestFit="1" customWidth="1"/>
    <col min="15617" max="15617" width="11.28515625" bestFit="1" customWidth="1"/>
    <col min="15618" max="15618" width="13.5703125" bestFit="1" customWidth="1"/>
    <col min="15867" max="15867" width="14.42578125" customWidth="1"/>
    <col min="15868" max="15868" width="21.28515625" customWidth="1"/>
    <col min="15869" max="15869" width="11.42578125" customWidth="1"/>
    <col min="15870" max="15870" width="37.7109375" customWidth="1"/>
    <col min="15871" max="15871" width="9.28515625" bestFit="1" customWidth="1"/>
    <col min="15872" max="15872" width="12.5703125" bestFit="1" customWidth="1"/>
    <col min="15873" max="15873" width="11.28515625" bestFit="1" customWidth="1"/>
    <col min="15874" max="15874" width="13.5703125" bestFit="1" customWidth="1"/>
    <col min="16123" max="16123" width="14.42578125" customWidth="1"/>
    <col min="16124" max="16124" width="21.28515625" customWidth="1"/>
    <col min="16125" max="16125" width="11.42578125" customWidth="1"/>
    <col min="16126" max="16126" width="37.7109375" customWidth="1"/>
    <col min="16127" max="16127" width="9.28515625" bestFit="1" customWidth="1"/>
    <col min="16128" max="16128" width="12.5703125" bestFit="1" customWidth="1"/>
    <col min="16129" max="16129" width="11.28515625" bestFit="1" customWidth="1"/>
    <col min="16130" max="16130" width="13.5703125" bestFit="1" customWidth="1"/>
  </cols>
  <sheetData>
    <row r="1" spans="1:7" x14ac:dyDescent="0.2">
      <c r="A1" s="23" t="s">
        <v>944</v>
      </c>
      <c r="B1" s="15" t="s">
        <v>5380</v>
      </c>
    </row>
    <row r="3" spans="1:7" x14ac:dyDescent="0.2">
      <c r="A3" s="22" t="s">
        <v>5388</v>
      </c>
      <c r="B3" s="17"/>
      <c r="C3" s="17"/>
      <c r="D3" s="17"/>
      <c r="E3" s="17"/>
      <c r="F3" s="17"/>
      <c r="G3" s="18"/>
    </row>
    <row r="4" spans="1:7" x14ac:dyDescent="0.2">
      <c r="A4" s="22" t="s">
        <v>5364</v>
      </c>
      <c r="B4" s="22" t="s">
        <v>5365</v>
      </c>
      <c r="C4" s="22" t="s">
        <v>1036</v>
      </c>
      <c r="D4" s="22" t="s">
        <v>947</v>
      </c>
      <c r="E4" s="22" t="s">
        <v>948</v>
      </c>
      <c r="F4" s="22" t="s">
        <v>949</v>
      </c>
      <c r="G4" s="18" t="s">
        <v>5381</v>
      </c>
    </row>
    <row r="5" spans="1:7" x14ac:dyDescent="0.2">
      <c r="A5" s="16">
        <v>1</v>
      </c>
      <c r="B5" s="16" t="s">
        <v>5370</v>
      </c>
      <c r="C5" s="16" t="s">
        <v>86</v>
      </c>
      <c r="D5" s="16" t="s">
        <v>87</v>
      </c>
      <c r="E5" s="16" t="s">
        <v>13</v>
      </c>
      <c r="F5" s="16" t="s">
        <v>13</v>
      </c>
      <c r="G5" s="24">
        <v>0</v>
      </c>
    </row>
    <row r="6" spans="1:7" x14ac:dyDescent="0.2">
      <c r="A6" s="19"/>
      <c r="B6" s="19"/>
      <c r="C6" s="16" t="s">
        <v>88</v>
      </c>
      <c r="D6" s="16" t="s">
        <v>89</v>
      </c>
      <c r="E6" s="16" t="s">
        <v>13</v>
      </c>
      <c r="F6" s="16" t="s">
        <v>13</v>
      </c>
      <c r="G6" s="24">
        <v>852288.76541666675</v>
      </c>
    </row>
    <row r="7" spans="1:7" x14ac:dyDescent="0.2">
      <c r="A7" s="19"/>
      <c r="B7" s="19"/>
      <c r="C7" s="16" t="s">
        <v>92</v>
      </c>
      <c r="D7" s="16" t="s">
        <v>93</v>
      </c>
      <c r="E7" s="16" t="s">
        <v>13</v>
      </c>
      <c r="F7" s="16" t="s">
        <v>13</v>
      </c>
      <c r="G7" s="24">
        <v>68369.909166666665</v>
      </c>
    </row>
    <row r="8" spans="1:7" x14ac:dyDescent="0.2">
      <c r="A8" s="19"/>
      <c r="B8" s="19"/>
      <c r="C8" s="16" t="s">
        <v>105</v>
      </c>
      <c r="D8" s="16" t="s">
        <v>106</v>
      </c>
      <c r="E8" s="16" t="s">
        <v>13</v>
      </c>
      <c r="F8" s="16" t="s">
        <v>13</v>
      </c>
      <c r="G8" s="24">
        <v>1600000</v>
      </c>
    </row>
    <row r="9" spans="1:7" x14ac:dyDescent="0.2">
      <c r="A9" s="19"/>
      <c r="B9" s="19"/>
      <c r="C9" s="16" t="s">
        <v>115</v>
      </c>
      <c r="D9" s="16" t="s">
        <v>116</v>
      </c>
      <c r="E9" s="16" t="s">
        <v>13</v>
      </c>
      <c r="F9" s="16" t="s">
        <v>13</v>
      </c>
      <c r="G9" s="24">
        <v>76666.666666666672</v>
      </c>
    </row>
    <row r="10" spans="1:7" x14ac:dyDescent="0.2">
      <c r="A10" s="19"/>
      <c r="B10" s="19"/>
      <c r="C10" s="16" t="s">
        <v>117</v>
      </c>
      <c r="D10" s="16" t="s">
        <v>118</v>
      </c>
      <c r="E10" s="16" t="s">
        <v>13</v>
      </c>
      <c r="F10" s="16" t="s">
        <v>13</v>
      </c>
      <c r="G10" s="24">
        <v>842603.90333333344</v>
      </c>
    </row>
    <row r="11" spans="1:7" x14ac:dyDescent="0.2">
      <c r="A11" s="19"/>
      <c r="B11" s="19"/>
      <c r="C11" s="16" t="s">
        <v>125</v>
      </c>
      <c r="D11" s="16" t="s">
        <v>126</v>
      </c>
      <c r="E11" s="16" t="s">
        <v>13</v>
      </c>
      <c r="F11" s="16" t="s">
        <v>13</v>
      </c>
      <c r="G11" s="24">
        <v>1042264.6875000001</v>
      </c>
    </row>
    <row r="12" spans="1:7" x14ac:dyDescent="0.2">
      <c r="A12" s="19"/>
      <c r="B12" s="19"/>
      <c r="C12" s="16" t="s">
        <v>127</v>
      </c>
      <c r="D12" s="16" t="s">
        <v>128</v>
      </c>
      <c r="E12" s="16" t="s">
        <v>13</v>
      </c>
      <c r="F12" s="16" t="s">
        <v>13</v>
      </c>
      <c r="G12" s="24">
        <v>38527799.416666664</v>
      </c>
    </row>
    <row r="13" spans="1:7" x14ac:dyDescent="0.2">
      <c r="A13" s="19"/>
      <c r="B13" s="19"/>
      <c r="C13" s="16" t="s">
        <v>133</v>
      </c>
      <c r="D13" s="16" t="s">
        <v>134</v>
      </c>
      <c r="E13" s="16" t="s">
        <v>13</v>
      </c>
      <c r="F13" s="16" t="s">
        <v>13</v>
      </c>
      <c r="G13" s="24">
        <v>12820745.295</v>
      </c>
    </row>
    <row r="14" spans="1:7" x14ac:dyDescent="0.2">
      <c r="A14" s="19"/>
      <c r="B14" s="19"/>
      <c r="C14" s="16" t="s">
        <v>143</v>
      </c>
      <c r="D14" s="16" t="s">
        <v>144</v>
      </c>
      <c r="E14" s="16" t="s">
        <v>13</v>
      </c>
      <c r="F14" s="16" t="s">
        <v>13</v>
      </c>
      <c r="G14" s="24">
        <v>1360802.9220833334</v>
      </c>
    </row>
    <row r="15" spans="1:7" x14ac:dyDescent="0.2">
      <c r="A15" s="19"/>
      <c r="B15" s="19"/>
      <c r="C15" s="16" t="s">
        <v>149</v>
      </c>
      <c r="D15" s="16" t="s">
        <v>150</v>
      </c>
      <c r="E15" s="16" t="s">
        <v>13</v>
      </c>
      <c r="F15" s="16" t="s">
        <v>13</v>
      </c>
      <c r="G15" s="24">
        <v>60084.551666666674</v>
      </c>
    </row>
    <row r="16" spans="1:7" x14ac:dyDescent="0.2">
      <c r="A16" s="19"/>
      <c r="B16" s="19"/>
      <c r="C16" s="16" t="s">
        <v>151</v>
      </c>
      <c r="D16" s="16" t="s">
        <v>152</v>
      </c>
      <c r="E16" s="16" t="s">
        <v>13</v>
      </c>
      <c r="F16" s="16" t="s">
        <v>13</v>
      </c>
      <c r="G16" s="24">
        <v>1000</v>
      </c>
    </row>
    <row r="17" spans="1:7" x14ac:dyDescent="0.2">
      <c r="A17" s="19"/>
      <c r="B17" s="19"/>
      <c r="C17" s="16" t="s">
        <v>173</v>
      </c>
      <c r="D17" s="16" t="s">
        <v>174</v>
      </c>
      <c r="E17" s="16" t="s">
        <v>13</v>
      </c>
      <c r="F17" s="16" t="s">
        <v>13</v>
      </c>
      <c r="G17" s="24">
        <v>2349943.4841666664</v>
      </c>
    </row>
    <row r="18" spans="1:7" x14ac:dyDescent="0.2">
      <c r="A18" s="19"/>
      <c r="B18" s="19"/>
      <c r="C18" s="16" t="s">
        <v>175</v>
      </c>
      <c r="D18" s="16" t="s">
        <v>176</v>
      </c>
      <c r="E18" s="16" t="s">
        <v>13</v>
      </c>
      <c r="F18" s="16" t="s">
        <v>13</v>
      </c>
      <c r="G18" s="24">
        <v>1590222.4124999999</v>
      </c>
    </row>
    <row r="19" spans="1:7" x14ac:dyDescent="0.2">
      <c r="A19" s="19"/>
      <c r="B19" s="19"/>
      <c r="C19" s="16" t="s">
        <v>179</v>
      </c>
      <c r="D19" s="16" t="s">
        <v>180</v>
      </c>
      <c r="E19" s="16" t="s">
        <v>13</v>
      </c>
      <c r="F19" s="16" t="s">
        <v>13</v>
      </c>
      <c r="G19" s="24">
        <v>883055.11250000016</v>
      </c>
    </row>
    <row r="20" spans="1:7" x14ac:dyDescent="0.2">
      <c r="A20" s="19"/>
      <c r="B20" s="19"/>
      <c r="C20" s="16" t="s">
        <v>181</v>
      </c>
      <c r="D20" s="16" t="s">
        <v>182</v>
      </c>
      <c r="E20" s="16" t="s">
        <v>13</v>
      </c>
      <c r="F20" s="16" t="s">
        <v>13</v>
      </c>
      <c r="G20" s="24">
        <v>2485526.941666666</v>
      </c>
    </row>
    <row r="21" spans="1:7" x14ac:dyDescent="0.2">
      <c r="A21" s="19"/>
      <c r="B21" s="19"/>
      <c r="C21" s="16" t="s">
        <v>207</v>
      </c>
      <c r="D21" s="16" t="s">
        <v>208</v>
      </c>
      <c r="E21" s="16" t="s">
        <v>13</v>
      </c>
      <c r="F21" s="16" t="s">
        <v>13</v>
      </c>
      <c r="G21" s="24">
        <v>79998.5</v>
      </c>
    </row>
    <row r="22" spans="1:7" x14ac:dyDescent="0.2">
      <c r="A22" s="19"/>
      <c r="B22" s="19"/>
      <c r="C22" s="16" t="s">
        <v>209</v>
      </c>
      <c r="D22" s="16" t="s">
        <v>210</v>
      </c>
      <c r="E22" s="16" t="s">
        <v>13</v>
      </c>
      <c r="F22" s="16" t="s">
        <v>13</v>
      </c>
      <c r="G22" s="24">
        <v>57644.547500000008</v>
      </c>
    </row>
    <row r="23" spans="1:7" x14ac:dyDescent="0.2">
      <c r="A23" s="19"/>
      <c r="B23" s="19"/>
      <c r="C23" s="16" t="s">
        <v>211</v>
      </c>
      <c r="D23" s="16" t="s">
        <v>212</v>
      </c>
      <c r="E23" s="16" t="s">
        <v>13</v>
      </c>
      <c r="F23" s="16" t="s">
        <v>13</v>
      </c>
      <c r="G23" s="24">
        <v>1163953.6375</v>
      </c>
    </row>
    <row r="24" spans="1:7" x14ac:dyDescent="0.2">
      <c r="A24" s="19"/>
      <c r="B24" s="19"/>
      <c r="C24" s="16" t="s">
        <v>213</v>
      </c>
      <c r="D24" s="16" t="s">
        <v>214</v>
      </c>
      <c r="E24" s="16" t="s">
        <v>13</v>
      </c>
      <c r="F24" s="16" t="s">
        <v>13</v>
      </c>
      <c r="G24" s="24">
        <v>371468.625</v>
      </c>
    </row>
    <row r="25" spans="1:7" x14ac:dyDescent="0.2">
      <c r="A25" s="19"/>
      <c r="B25" s="19"/>
      <c r="C25" s="16" t="s">
        <v>968</v>
      </c>
      <c r="D25" s="16" t="s">
        <v>969</v>
      </c>
      <c r="E25" s="16" t="s">
        <v>13</v>
      </c>
      <c r="F25" s="16" t="s">
        <v>13</v>
      </c>
      <c r="G25" s="24">
        <v>17633.333333333332</v>
      </c>
    </row>
    <row r="26" spans="1:7" x14ac:dyDescent="0.2">
      <c r="A26" s="19"/>
      <c r="B26" s="19"/>
      <c r="C26" s="16" t="s">
        <v>215</v>
      </c>
      <c r="D26" s="16" t="s">
        <v>216</v>
      </c>
      <c r="E26" s="16" t="s">
        <v>7</v>
      </c>
      <c r="F26" s="16" t="s">
        <v>4</v>
      </c>
      <c r="G26" s="24">
        <v>4791.7279166666676</v>
      </c>
    </row>
    <row r="27" spans="1:7" x14ac:dyDescent="0.2">
      <c r="A27" s="19"/>
      <c r="B27" s="19"/>
      <c r="C27" s="16" t="s">
        <v>219</v>
      </c>
      <c r="D27" s="16" t="s">
        <v>220</v>
      </c>
      <c r="E27" s="16" t="s">
        <v>7</v>
      </c>
      <c r="F27" s="16" t="s">
        <v>4</v>
      </c>
      <c r="G27" s="24">
        <v>13408.275000000001</v>
      </c>
    </row>
    <row r="28" spans="1:7" x14ac:dyDescent="0.2">
      <c r="A28" s="19"/>
      <c r="B28" s="19"/>
      <c r="C28" s="16" t="s">
        <v>221</v>
      </c>
      <c r="D28" s="16" t="s">
        <v>222</v>
      </c>
      <c r="E28" s="16" t="s">
        <v>7</v>
      </c>
      <c r="F28" s="16" t="s">
        <v>4</v>
      </c>
      <c r="G28" s="24">
        <v>-4547.4983333333339</v>
      </c>
    </row>
    <row r="29" spans="1:7" x14ac:dyDescent="0.2">
      <c r="A29" s="19"/>
      <c r="B29" s="19"/>
      <c r="C29" s="16" t="s">
        <v>223</v>
      </c>
      <c r="D29" s="16" t="s">
        <v>224</v>
      </c>
      <c r="E29" s="16" t="s">
        <v>7</v>
      </c>
      <c r="F29" s="16" t="s">
        <v>4</v>
      </c>
      <c r="G29" s="24">
        <v>-17.037916666666643</v>
      </c>
    </row>
    <row r="30" spans="1:7" x14ac:dyDescent="0.2">
      <c r="A30" s="19"/>
      <c r="B30" s="19"/>
      <c r="C30" s="16" t="s">
        <v>225</v>
      </c>
      <c r="D30" s="16" t="s">
        <v>226</v>
      </c>
      <c r="E30" s="16" t="s">
        <v>7</v>
      </c>
      <c r="F30" s="16" t="s">
        <v>4</v>
      </c>
      <c r="G30" s="24">
        <v>-1314.7749999999996</v>
      </c>
    </row>
    <row r="31" spans="1:7" x14ac:dyDescent="0.2">
      <c r="A31" s="19"/>
      <c r="B31" s="19"/>
      <c r="C31" s="16" t="s">
        <v>227</v>
      </c>
      <c r="D31" s="16" t="s">
        <v>228</v>
      </c>
      <c r="E31" s="16" t="s">
        <v>7</v>
      </c>
      <c r="F31" s="16" t="s">
        <v>4</v>
      </c>
      <c r="G31" s="24">
        <v>-748.19250000000011</v>
      </c>
    </row>
    <row r="32" spans="1:7" x14ac:dyDescent="0.2">
      <c r="A32" s="19"/>
      <c r="B32" s="19"/>
      <c r="C32" s="16" t="s">
        <v>229</v>
      </c>
      <c r="D32" s="16" t="s">
        <v>230</v>
      </c>
      <c r="E32" s="16" t="s">
        <v>7</v>
      </c>
      <c r="F32" s="16" t="s">
        <v>4</v>
      </c>
      <c r="G32" s="24">
        <v>-506.60333333333324</v>
      </c>
    </row>
    <row r="33" spans="1:7" x14ac:dyDescent="0.2">
      <c r="A33" s="19"/>
      <c r="B33" s="19"/>
      <c r="C33" s="16" t="s">
        <v>602</v>
      </c>
      <c r="D33" s="16" t="s">
        <v>603</v>
      </c>
      <c r="E33" s="16" t="s">
        <v>13</v>
      </c>
      <c r="F33" s="16" t="s">
        <v>13</v>
      </c>
      <c r="G33" s="24">
        <v>-15144927.517083334</v>
      </c>
    </row>
    <row r="34" spans="1:7" x14ac:dyDescent="0.2">
      <c r="A34" s="19"/>
      <c r="B34" s="19"/>
      <c r="C34" s="16" t="s">
        <v>614</v>
      </c>
      <c r="D34" s="16" t="s">
        <v>615</v>
      </c>
      <c r="E34" s="16" t="s">
        <v>13</v>
      </c>
      <c r="F34" s="16" t="s">
        <v>13</v>
      </c>
      <c r="G34" s="24">
        <v>-3006540.8791666664</v>
      </c>
    </row>
    <row r="35" spans="1:7" x14ac:dyDescent="0.2">
      <c r="A35" s="19"/>
      <c r="B35" s="19"/>
      <c r="C35" s="16" t="s">
        <v>616</v>
      </c>
      <c r="D35" s="16" t="s">
        <v>617</v>
      </c>
      <c r="E35" s="16" t="s">
        <v>13</v>
      </c>
      <c r="F35" s="16" t="s">
        <v>13</v>
      </c>
      <c r="G35" s="24">
        <v>-152203.76916666667</v>
      </c>
    </row>
    <row r="36" spans="1:7" x14ac:dyDescent="0.2">
      <c r="A36" s="19"/>
      <c r="B36" s="19"/>
      <c r="C36" s="16" t="s">
        <v>630</v>
      </c>
      <c r="D36" s="16" t="s">
        <v>631</v>
      </c>
      <c r="E36" s="16" t="s">
        <v>13</v>
      </c>
      <c r="F36" s="16" t="s">
        <v>13</v>
      </c>
      <c r="G36" s="24">
        <v>-1821267.5062499999</v>
      </c>
    </row>
    <row r="37" spans="1:7" x14ac:dyDescent="0.2">
      <c r="A37" s="19"/>
      <c r="B37" s="19"/>
      <c r="C37" s="16" t="s">
        <v>632</v>
      </c>
      <c r="D37" s="16" t="s">
        <v>633</v>
      </c>
      <c r="E37" s="16" t="s">
        <v>13</v>
      </c>
      <c r="F37" s="16" t="s">
        <v>13</v>
      </c>
      <c r="G37" s="24">
        <v>-13624612.649583334</v>
      </c>
    </row>
    <row r="38" spans="1:7" x14ac:dyDescent="0.2">
      <c r="A38" s="19"/>
      <c r="B38" s="19"/>
      <c r="C38" s="16" t="s">
        <v>634</v>
      </c>
      <c r="D38" s="16" t="s">
        <v>635</v>
      </c>
      <c r="E38" s="16" t="s">
        <v>13</v>
      </c>
      <c r="F38" s="16" t="s">
        <v>13</v>
      </c>
      <c r="G38" s="24">
        <v>-1684958.3129166665</v>
      </c>
    </row>
    <row r="39" spans="1:7" x14ac:dyDescent="0.2">
      <c r="A39" s="19"/>
      <c r="B39" s="19"/>
      <c r="C39" s="16" t="s">
        <v>636</v>
      </c>
      <c r="D39" s="16" t="s">
        <v>637</v>
      </c>
      <c r="E39" s="16" t="s">
        <v>13</v>
      </c>
      <c r="F39" s="16" t="s">
        <v>13</v>
      </c>
      <c r="G39" s="24">
        <v>-265473.12</v>
      </c>
    </row>
    <row r="40" spans="1:7" x14ac:dyDescent="0.2">
      <c r="A40" s="19"/>
      <c r="B40" s="19"/>
      <c r="C40" s="16" t="s">
        <v>640</v>
      </c>
      <c r="D40" s="16" t="s">
        <v>641</v>
      </c>
      <c r="E40" s="16" t="s">
        <v>13</v>
      </c>
      <c r="F40" s="16" t="s">
        <v>13</v>
      </c>
      <c r="G40" s="24">
        <v>-686303.8320833334</v>
      </c>
    </row>
    <row r="41" spans="1:7" x14ac:dyDescent="0.2">
      <c r="A41" s="19"/>
      <c r="B41" s="19"/>
      <c r="C41" s="16" t="s">
        <v>644</v>
      </c>
      <c r="D41" s="16" t="s">
        <v>645</v>
      </c>
      <c r="E41" s="16" t="s">
        <v>13</v>
      </c>
      <c r="F41" s="16" t="s">
        <v>13</v>
      </c>
      <c r="G41" s="24">
        <v>-183333.31499999997</v>
      </c>
    </row>
    <row r="42" spans="1:7" x14ac:dyDescent="0.2">
      <c r="A42" s="19"/>
      <c r="B42" s="19"/>
      <c r="C42" s="16" t="s">
        <v>656</v>
      </c>
      <c r="D42" s="16" t="s">
        <v>657</v>
      </c>
      <c r="E42" s="16" t="s">
        <v>13</v>
      </c>
      <c r="F42" s="16" t="s">
        <v>13</v>
      </c>
      <c r="G42" s="24">
        <v>-705946.09999999974</v>
      </c>
    </row>
    <row r="43" spans="1:7" x14ac:dyDescent="0.2">
      <c r="A43" s="19"/>
      <c r="B43" s="19"/>
      <c r="C43" s="16" t="s">
        <v>664</v>
      </c>
      <c r="D43" s="16" t="s">
        <v>665</v>
      </c>
      <c r="E43" s="16" t="s">
        <v>13</v>
      </c>
      <c r="F43" s="16" t="s">
        <v>13</v>
      </c>
      <c r="G43" s="24">
        <v>-415186.61999999994</v>
      </c>
    </row>
    <row r="44" spans="1:7" x14ac:dyDescent="0.2">
      <c r="A44" s="19"/>
      <c r="B44" s="19"/>
      <c r="C44" s="16" t="s">
        <v>694</v>
      </c>
      <c r="D44" s="16" t="s">
        <v>695</v>
      </c>
      <c r="E44" s="16" t="s">
        <v>13</v>
      </c>
      <c r="F44" s="16" t="s">
        <v>13</v>
      </c>
      <c r="G44" s="24">
        <v>-3617237.0637500002</v>
      </c>
    </row>
    <row r="45" spans="1:7" x14ac:dyDescent="0.2">
      <c r="A45" s="19"/>
      <c r="B45" s="19"/>
      <c r="C45" s="16" t="s">
        <v>706</v>
      </c>
      <c r="D45" s="16" t="s">
        <v>707</v>
      </c>
      <c r="E45" s="16" t="s">
        <v>13</v>
      </c>
      <c r="F45" s="16" t="s">
        <v>13</v>
      </c>
      <c r="G45" s="24">
        <v>-2838316.6724999999</v>
      </c>
    </row>
    <row r="46" spans="1:7" x14ac:dyDescent="0.2">
      <c r="A46" s="19"/>
      <c r="B46" s="19"/>
      <c r="C46" s="16" t="s">
        <v>710</v>
      </c>
      <c r="D46" s="16" t="s">
        <v>711</v>
      </c>
      <c r="E46" s="16" t="s">
        <v>13</v>
      </c>
      <c r="F46" s="16" t="s">
        <v>13</v>
      </c>
      <c r="G46" s="24">
        <v>-26194.01125</v>
      </c>
    </row>
    <row r="47" spans="1:7" x14ac:dyDescent="0.2">
      <c r="A47" s="19"/>
      <c r="B47" s="16" t="s">
        <v>5402</v>
      </c>
      <c r="C47" s="17"/>
      <c r="D47" s="17"/>
      <c r="E47" s="17"/>
      <c r="F47" s="17"/>
      <c r="G47" s="24">
        <v>22090637.238749992</v>
      </c>
    </row>
    <row r="48" spans="1:7" x14ac:dyDescent="0.2">
      <c r="A48" s="19"/>
      <c r="B48" s="16" t="s">
        <v>5377</v>
      </c>
      <c r="C48" s="16" t="s">
        <v>158</v>
      </c>
      <c r="D48" s="16" t="s">
        <v>159</v>
      </c>
      <c r="E48" s="16" t="s">
        <v>9</v>
      </c>
      <c r="F48" s="16" t="s">
        <v>12</v>
      </c>
      <c r="G48" s="24">
        <v>-4586.9320833333331</v>
      </c>
    </row>
    <row r="49" spans="1:7" x14ac:dyDescent="0.2">
      <c r="A49" s="19"/>
      <c r="B49" s="19"/>
      <c r="C49" s="16" t="s">
        <v>160</v>
      </c>
      <c r="D49" s="16" t="s">
        <v>161</v>
      </c>
      <c r="E49" s="16" t="s">
        <v>9</v>
      </c>
      <c r="F49" s="16" t="s">
        <v>12</v>
      </c>
      <c r="G49" s="24">
        <v>11433188.732083334</v>
      </c>
    </row>
    <row r="50" spans="1:7" x14ac:dyDescent="0.2">
      <c r="A50" s="19"/>
      <c r="B50" s="19"/>
      <c r="C50" s="16" t="s">
        <v>162</v>
      </c>
      <c r="D50" s="16" t="s">
        <v>163</v>
      </c>
      <c r="E50" s="16" t="s">
        <v>9</v>
      </c>
      <c r="F50" s="16" t="s">
        <v>12</v>
      </c>
      <c r="G50" s="24">
        <v>-2358257.1112500001</v>
      </c>
    </row>
    <row r="51" spans="1:7" x14ac:dyDescent="0.2">
      <c r="A51" s="19"/>
      <c r="B51" s="19"/>
      <c r="C51" s="16" t="s">
        <v>166</v>
      </c>
      <c r="D51" s="16" t="s">
        <v>167</v>
      </c>
      <c r="E51" s="16" t="s">
        <v>9</v>
      </c>
      <c r="F51" s="16" t="s">
        <v>12</v>
      </c>
      <c r="G51" s="24">
        <v>-2401029.2200000002</v>
      </c>
    </row>
    <row r="52" spans="1:7" x14ac:dyDescent="0.2">
      <c r="A52" s="19"/>
      <c r="B52" s="19"/>
      <c r="C52" s="16" t="s">
        <v>217</v>
      </c>
      <c r="D52" s="16" t="s">
        <v>218</v>
      </c>
      <c r="E52" s="16" t="s">
        <v>9</v>
      </c>
      <c r="F52" s="16" t="s">
        <v>12</v>
      </c>
      <c r="G52" s="24">
        <v>35496.856666666659</v>
      </c>
    </row>
    <row r="53" spans="1:7" x14ac:dyDescent="0.2">
      <c r="A53" s="19"/>
      <c r="B53" s="19"/>
      <c r="C53" s="16" t="s">
        <v>431</v>
      </c>
      <c r="D53" s="16" t="s">
        <v>432</v>
      </c>
      <c r="E53" s="16" t="s">
        <v>9</v>
      </c>
      <c r="F53" s="16" t="s">
        <v>10</v>
      </c>
      <c r="G53" s="24">
        <v>167601</v>
      </c>
    </row>
    <row r="54" spans="1:7" x14ac:dyDescent="0.2">
      <c r="A54" s="19"/>
      <c r="B54" s="19"/>
      <c r="C54" s="19"/>
      <c r="D54" s="19"/>
      <c r="E54" s="19"/>
      <c r="F54" s="27" t="s">
        <v>12</v>
      </c>
      <c r="G54" s="28">
        <v>-160041.17999999996</v>
      </c>
    </row>
    <row r="55" spans="1:7" x14ac:dyDescent="0.2">
      <c r="A55" s="19"/>
      <c r="B55" s="19"/>
      <c r="C55" s="16" t="s">
        <v>568</v>
      </c>
      <c r="D55" s="16" t="s">
        <v>569</v>
      </c>
      <c r="E55" s="16" t="s">
        <v>9</v>
      </c>
      <c r="F55" s="16" t="s">
        <v>10</v>
      </c>
      <c r="G55" s="24">
        <v>0</v>
      </c>
    </row>
    <row r="56" spans="1:7" x14ac:dyDescent="0.2">
      <c r="A56" s="19"/>
      <c r="B56" s="19"/>
      <c r="C56" s="19"/>
      <c r="D56" s="19"/>
      <c r="E56" s="19"/>
      <c r="F56" s="27" t="s">
        <v>12</v>
      </c>
      <c r="G56" s="28">
        <v>-390314.91916666669</v>
      </c>
    </row>
    <row r="57" spans="1:7" x14ac:dyDescent="0.2">
      <c r="A57" s="19"/>
      <c r="B57" s="19"/>
      <c r="C57" s="16" t="s">
        <v>570</v>
      </c>
      <c r="D57" s="16" t="s">
        <v>571</v>
      </c>
      <c r="E57" s="16" t="s">
        <v>9</v>
      </c>
      <c r="F57" s="16" t="s">
        <v>11</v>
      </c>
      <c r="G57" s="24">
        <v>0</v>
      </c>
    </row>
    <row r="58" spans="1:7" x14ac:dyDescent="0.2">
      <c r="A58" s="19"/>
      <c r="B58" s="19"/>
      <c r="C58" s="19"/>
      <c r="D58" s="19"/>
      <c r="E58" s="19"/>
      <c r="F58" s="27" t="s">
        <v>12</v>
      </c>
      <c r="G58" s="28">
        <v>368714.91916666669</v>
      </c>
    </row>
    <row r="59" spans="1:7" x14ac:dyDescent="0.2">
      <c r="A59" s="19"/>
      <c r="B59" s="19"/>
      <c r="C59" s="16" t="s">
        <v>1011</v>
      </c>
      <c r="D59" s="16" t="s">
        <v>1012</v>
      </c>
      <c r="E59" s="16" t="s">
        <v>13</v>
      </c>
      <c r="F59" s="16" t="s">
        <v>13</v>
      </c>
      <c r="G59" s="24">
        <v>0</v>
      </c>
    </row>
    <row r="60" spans="1:7" x14ac:dyDescent="0.2">
      <c r="A60" s="19"/>
      <c r="B60" s="19"/>
      <c r="C60" s="16" t="s">
        <v>674</v>
      </c>
      <c r="D60" s="16" t="s">
        <v>675</v>
      </c>
      <c r="E60" s="16" t="s">
        <v>13</v>
      </c>
      <c r="F60" s="16" t="s">
        <v>13</v>
      </c>
      <c r="G60" s="24">
        <v>438940.74000000017</v>
      </c>
    </row>
    <row r="61" spans="1:7" x14ac:dyDescent="0.2">
      <c r="A61" s="19"/>
      <c r="B61" s="19"/>
      <c r="C61" s="16" t="s">
        <v>676</v>
      </c>
      <c r="D61" s="16" t="s">
        <v>677</v>
      </c>
      <c r="E61" s="16" t="s">
        <v>13</v>
      </c>
      <c r="F61" s="16" t="s">
        <v>13</v>
      </c>
      <c r="G61" s="24">
        <v>68833.125</v>
      </c>
    </row>
    <row r="62" spans="1:7" x14ac:dyDescent="0.2">
      <c r="A62" s="19"/>
      <c r="B62" s="19"/>
      <c r="C62" s="16" t="s">
        <v>708</v>
      </c>
      <c r="D62" s="16" t="s">
        <v>709</v>
      </c>
      <c r="E62" s="16" t="s">
        <v>9</v>
      </c>
      <c r="F62" s="16" t="s">
        <v>12</v>
      </c>
      <c r="G62" s="24">
        <v>97415.75</v>
      </c>
    </row>
    <row r="63" spans="1:7" x14ac:dyDescent="0.2">
      <c r="A63" s="19"/>
      <c r="B63" s="19"/>
      <c r="C63" s="16" t="s">
        <v>717</v>
      </c>
      <c r="D63" s="16" t="s">
        <v>716</v>
      </c>
      <c r="E63" s="16" t="s">
        <v>9</v>
      </c>
      <c r="F63" s="16" t="s">
        <v>12</v>
      </c>
      <c r="G63" s="24">
        <v>-74217.003333333341</v>
      </c>
    </row>
    <row r="64" spans="1:7" x14ac:dyDescent="0.2">
      <c r="A64" s="19"/>
      <c r="B64" s="16" t="s">
        <v>5406</v>
      </c>
      <c r="C64" s="17"/>
      <c r="D64" s="17"/>
      <c r="E64" s="17"/>
      <c r="F64" s="17"/>
      <c r="G64" s="24">
        <v>7221744.757083334</v>
      </c>
    </row>
    <row r="65" spans="1:7" x14ac:dyDescent="0.2">
      <c r="A65" s="19"/>
      <c r="B65" s="16" t="s">
        <v>5378</v>
      </c>
      <c r="C65" s="16" t="s">
        <v>217</v>
      </c>
      <c r="D65" s="16" t="s">
        <v>218</v>
      </c>
      <c r="E65" s="16" t="s">
        <v>9</v>
      </c>
      <c r="F65" s="16" t="s">
        <v>6</v>
      </c>
      <c r="G65" s="24">
        <v>19328.002916666668</v>
      </c>
    </row>
    <row r="66" spans="1:7" x14ac:dyDescent="0.2">
      <c r="A66" s="19"/>
      <c r="B66" s="16" t="s">
        <v>5407</v>
      </c>
      <c r="C66" s="17"/>
      <c r="D66" s="17"/>
      <c r="E66" s="17"/>
      <c r="F66" s="17"/>
      <c r="G66" s="24">
        <v>19328.002916666668</v>
      </c>
    </row>
    <row r="67" spans="1:7" x14ac:dyDescent="0.2">
      <c r="A67" s="19"/>
      <c r="B67" s="16" t="s">
        <v>5376</v>
      </c>
      <c r="C67" s="16" t="s">
        <v>217</v>
      </c>
      <c r="D67" s="16" t="s">
        <v>218</v>
      </c>
      <c r="E67" s="16" t="s">
        <v>9</v>
      </c>
      <c r="F67" s="16" t="s">
        <v>5</v>
      </c>
      <c r="G67" s="24">
        <v>7553.0687499999985</v>
      </c>
    </row>
    <row r="68" spans="1:7" x14ac:dyDescent="0.2">
      <c r="A68" s="19"/>
      <c r="B68" s="16" t="s">
        <v>5410</v>
      </c>
      <c r="C68" s="17"/>
      <c r="D68" s="17"/>
      <c r="E68" s="17"/>
      <c r="F68" s="17"/>
      <c r="G68" s="24">
        <v>7553.0687499999985</v>
      </c>
    </row>
    <row r="69" spans="1:7" x14ac:dyDescent="0.2">
      <c r="A69" s="16" t="s">
        <v>5382</v>
      </c>
      <c r="B69" s="17"/>
      <c r="C69" s="17"/>
      <c r="D69" s="17"/>
      <c r="E69" s="17"/>
      <c r="F69" s="17"/>
      <c r="G69" s="24">
        <v>29339263.067499995</v>
      </c>
    </row>
    <row r="70" spans="1:7" x14ac:dyDescent="0.2">
      <c r="A70" s="16">
        <v>2</v>
      </c>
      <c r="B70" s="16" t="s">
        <v>5370</v>
      </c>
      <c r="C70" s="16" t="s">
        <v>158</v>
      </c>
      <c r="D70" s="16" t="s">
        <v>159</v>
      </c>
      <c r="E70" s="16" t="s">
        <v>7</v>
      </c>
      <c r="F70" s="16" t="s">
        <v>4</v>
      </c>
      <c r="G70" s="24">
        <v>-51206.911250000005</v>
      </c>
    </row>
    <row r="71" spans="1:7" x14ac:dyDescent="0.2">
      <c r="A71" s="19"/>
      <c r="B71" s="19"/>
      <c r="C71" s="16" t="s">
        <v>164</v>
      </c>
      <c r="D71" s="16" t="s">
        <v>165</v>
      </c>
      <c r="E71" s="16" t="s">
        <v>7</v>
      </c>
      <c r="F71" s="16" t="s">
        <v>4</v>
      </c>
      <c r="G71" s="24">
        <v>0</v>
      </c>
    </row>
    <row r="72" spans="1:7" x14ac:dyDescent="0.2">
      <c r="A72" s="19"/>
      <c r="B72" s="19"/>
      <c r="C72" s="16" t="s">
        <v>457</v>
      </c>
      <c r="D72" s="16" t="s">
        <v>458</v>
      </c>
      <c r="E72" s="16" t="s">
        <v>7</v>
      </c>
      <c r="F72" s="16" t="s">
        <v>4</v>
      </c>
      <c r="G72" s="24">
        <v>-0.39999999999999997</v>
      </c>
    </row>
    <row r="73" spans="1:7" x14ac:dyDescent="0.2">
      <c r="A73" s="19"/>
      <c r="B73" s="16" t="s">
        <v>5402</v>
      </c>
      <c r="C73" s="17"/>
      <c r="D73" s="17"/>
      <c r="E73" s="17"/>
      <c r="F73" s="17"/>
      <c r="G73" s="24">
        <v>-51207.311250000006</v>
      </c>
    </row>
    <row r="74" spans="1:7" x14ac:dyDescent="0.2">
      <c r="A74" s="19"/>
      <c r="B74" s="16" t="s">
        <v>5366</v>
      </c>
      <c r="C74" s="16" t="s">
        <v>160</v>
      </c>
      <c r="D74" s="16" t="s">
        <v>161</v>
      </c>
      <c r="E74" s="16" t="s">
        <v>9</v>
      </c>
      <c r="F74" s="16" t="s">
        <v>11</v>
      </c>
      <c r="G74" s="24">
        <v>366672.23000000004</v>
      </c>
    </row>
    <row r="75" spans="1:7" x14ac:dyDescent="0.2">
      <c r="A75" s="19"/>
      <c r="B75" s="19"/>
      <c r="C75" s="16" t="s">
        <v>162</v>
      </c>
      <c r="D75" s="16" t="s">
        <v>163</v>
      </c>
      <c r="E75" s="16" t="s">
        <v>9</v>
      </c>
      <c r="F75" s="16" t="s">
        <v>11</v>
      </c>
      <c r="G75" s="24">
        <v>-80759.271666666682</v>
      </c>
    </row>
    <row r="76" spans="1:7" x14ac:dyDescent="0.2">
      <c r="A76" s="19"/>
      <c r="B76" s="19"/>
      <c r="C76" s="16" t="s">
        <v>166</v>
      </c>
      <c r="D76" s="16" t="s">
        <v>167</v>
      </c>
      <c r="E76" s="16" t="s">
        <v>9</v>
      </c>
      <c r="F76" s="16" t="s">
        <v>11</v>
      </c>
      <c r="G76" s="24">
        <v>-63426.439166666656</v>
      </c>
    </row>
    <row r="77" spans="1:7" x14ac:dyDescent="0.2">
      <c r="A77" s="19"/>
      <c r="B77" s="19"/>
      <c r="C77" s="16" t="s">
        <v>168</v>
      </c>
      <c r="D77" s="16" t="s">
        <v>165</v>
      </c>
      <c r="E77" s="16" t="s">
        <v>2</v>
      </c>
      <c r="F77" s="16" t="s">
        <v>3</v>
      </c>
      <c r="G77" s="24">
        <v>-46140578.414583333</v>
      </c>
    </row>
    <row r="78" spans="1:7" x14ac:dyDescent="0.2">
      <c r="A78" s="19"/>
      <c r="B78" s="19"/>
      <c r="C78" s="16" t="s">
        <v>457</v>
      </c>
      <c r="D78" s="16" t="s">
        <v>458</v>
      </c>
      <c r="E78" s="16" t="s">
        <v>2</v>
      </c>
      <c r="F78" s="16" t="s">
        <v>3</v>
      </c>
      <c r="G78" s="24">
        <v>1706265.3866666667</v>
      </c>
    </row>
    <row r="79" spans="1:7" x14ac:dyDescent="0.2">
      <c r="A79" s="19"/>
      <c r="B79" s="16" t="s">
        <v>5383</v>
      </c>
      <c r="C79" s="17"/>
      <c r="D79" s="17"/>
      <c r="E79" s="17"/>
      <c r="F79" s="17"/>
      <c r="G79" s="24">
        <v>-44211826.508750007</v>
      </c>
    </row>
    <row r="80" spans="1:7" x14ac:dyDescent="0.2">
      <c r="A80" s="19"/>
      <c r="B80" s="16" t="s">
        <v>5374</v>
      </c>
      <c r="C80" s="16" t="s">
        <v>164</v>
      </c>
      <c r="D80" s="16" t="s">
        <v>165</v>
      </c>
      <c r="E80" s="16" t="s">
        <v>9</v>
      </c>
      <c r="F80" s="16" t="s">
        <v>3</v>
      </c>
      <c r="G80" s="24">
        <v>0</v>
      </c>
    </row>
    <row r="81" spans="1:7" x14ac:dyDescent="0.2">
      <c r="A81" s="19"/>
      <c r="B81" s="16" t="s">
        <v>5403</v>
      </c>
      <c r="C81" s="17"/>
      <c r="D81" s="17"/>
      <c r="E81" s="17"/>
      <c r="F81" s="17"/>
      <c r="G81" s="24">
        <v>0</v>
      </c>
    </row>
    <row r="82" spans="1:7" x14ac:dyDescent="0.2">
      <c r="A82" s="19"/>
      <c r="B82" s="16" t="s">
        <v>5373</v>
      </c>
      <c r="C82" s="16" t="s">
        <v>158</v>
      </c>
      <c r="D82" s="16" t="s">
        <v>159</v>
      </c>
      <c r="E82" s="16" t="s">
        <v>7</v>
      </c>
      <c r="F82" s="16" t="s">
        <v>6</v>
      </c>
      <c r="G82" s="24">
        <v>0</v>
      </c>
    </row>
    <row r="83" spans="1:7" x14ac:dyDescent="0.2">
      <c r="A83" s="19"/>
      <c r="B83" s="19"/>
      <c r="C83" s="16" t="s">
        <v>717</v>
      </c>
      <c r="D83" s="16" t="s">
        <v>716</v>
      </c>
      <c r="E83" s="16" t="s">
        <v>7</v>
      </c>
      <c r="F83" s="16" t="s">
        <v>6</v>
      </c>
      <c r="G83" s="24">
        <v>-1520495.8720833336</v>
      </c>
    </row>
    <row r="84" spans="1:7" x14ac:dyDescent="0.2">
      <c r="A84" s="19"/>
      <c r="B84" s="16" t="s">
        <v>5404</v>
      </c>
      <c r="C84" s="17"/>
      <c r="D84" s="17"/>
      <c r="E84" s="17"/>
      <c r="F84" s="17"/>
      <c r="G84" s="24">
        <v>-1520495.8720833336</v>
      </c>
    </row>
    <row r="85" spans="1:7" x14ac:dyDescent="0.2">
      <c r="A85" s="19"/>
      <c r="B85" s="16" t="s">
        <v>5375</v>
      </c>
      <c r="C85" s="16" t="s">
        <v>158</v>
      </c>
      <c r="D85" s="16" t="s">
        <v>159</v>
      </c>
      <c r="E85" s="16" t="s">
        <v>9</v>
      </c>
      <c r="F85" s="16" t="s">
        <v>4</v>
      </c>
      <c r="G85" s="24">
        <v>-4591.1824999999999</v>
      </c>
    </row>
    <row r="86" spans="1:7" x14ac:dyDescent="0.2">
      <c r="A86" s="19"/>
      <c r="B86" s="16" t="s">
        <v>5405</v>
      </c>
      <c r="C86" s="17"/>
      <c r="D86" s="17"/>
      <c r="E86" s="17"/>
      <c r="F86" s="17"/>
      <c r="G86" s="24">
        <v>-4591.1824999999999</v>
      </c>
    </row>
    <row r="87" spans="1:7" x14ac:dyDescent="0.2">
      <c r="A87" s="19"/>
      <c r="B87" s="16" t="s">
        <v>5378</v>
      </c>
      <c r="C87" s="16" t="s">
        <v>158</v>
      </c>
      <c r="D87" s="16" t="s">
        <v>159</v>
      </c>
      <c r="E87" s="16" t="s">
        <v>9</v>
      </c>
      <c r="F87" s="16" t="s">
        <v>6</v>
      </c>
      <c r="G87" s="24">
        <v>-18.330000000000005</v>
      </c>
    </row>
    <row r="88" spans="1:7" x14ac:dyDescent="0.2">
      <c r="A88" s="19"/>
      <c r="B88" s="16" t="s">
        <v>5407</v>
      </c>
      <c r="C88" s="17"/>
      <c r="D88" s="17"/>
      <c r="E88" s="17"/>
      <c r="F88" s="17"/>
      <c r="G88" s="24">
        <v>-18.330000000000005</v>
      </c>
    </row>
    <row r="89" spans="1:7" x14ac:dyDescent="0.2">
      <c r="A89" s="19"/>
      <c r="B89" s="16" t="s">
        <v>5368</v>
      </c>
      <c r="C89" s="16" t="s">
        <v>160</v>
      </c>
      <c r="D89" s="16" t="s">
        <v>161</v>
      </c>
      <c r="E89" s="16" t="s">
        <v>2</v>
      </c>
      <c r="F89" s="16" t="s">
        <v>5</v>
      </c>
      <c r="G89" s="24">
        <v>17945947.600833338</v>
      </c>
    </row>
    <row r="90" spans="1:7" x14ac:dyDescent="0.2">
      <c r="A90" s="19"/>
      <c r="B90" s="19"/>
      <c r="C90" s="16" t="s">
        <v>162</v>
      </c>
      <c r="D90" s="16" t="s">
        <v>163</v>
      </c>
      <c r="E90" s="16" t="s">
        <v>2</v>
      </c>
      <c r="F90" s="16" t="s">
        <v>5</v>
      </c>
      <c r="G90" s="24">
        <v>-4780809.1495833332</v>
      </c>
    </row>
    <row r="91" spans="1:7" x14ac:dyDescent="0.2">
      <c r="A91" s="19"/>
      <c r="B91" s="19"/>
      <c r="C91" s="16" t="s">
        <v>166</v>
      </c>
      <c r="D91" s="16" t="s">
        <v>167</v>
      </c>
      <c r="E91" s="16" t="s">
        <v>2</v>
      </c>
      <c r="F91" s="16" t="s">
        <v>5</v>
      </c>
      <c r="G91" s="24">
        <v>-2478343.0954166665</v>
      </c>
    </row>
    <row r="92" spans="1:7" x14ac:dyDescent="0.2">
      <c r="A92" s="19"/>
      <c r="B92" s="19"/>
      <c r="C92" s="16" t="s">
        <v>708</v>
      </c>
      <c r="D92" s="16" t="s">
        <v>709</v>
      </c>
      <c r="E92" s="16" t="s">
        <v>2</v>
      </c>
      <c r="F92" s="16" t="s">
        <v>5</v>
      </c>
      <c r="G92" s="24">
        <v>-40420.201666666668</v>
      </c>
    </row>
    <row r="93" spans="1:7" x14ac:dyDescent="0.2">
      <c r="A93" s="19"/>
      <c r="B93" s="16" t="s">
        <v>5408</v>
      </c>
      <c r="C93" s="17"/>
      <c r="D93" s="17"/>
      <c r="E93" s="17"/>
      <c r="F93" s="17"/>
      <c r="G93" s="24">
        <v>10646375.154166672</v>
      </c>
    </row>
    <row r="94" spans="1:7" x14ac:dyDescent="0.2">
      <c r="A94" s="19"/>
      <c r="B94" s="16" t="s">
        <v>5369</v>
      </c>
      <c r="C94" s="16" t="s">
        <v>160</v>
      </c>
      <c r="D94" s="16" t="s">
        <v>161</v>
      </c>
      <c r="E94" s="16" t="s">
        <v>2</v>
      </c>
      <c r="F94" s="16" t="s">
        <v>6</v>
      </c>
      <c r="G94" s="24">
        <v>39216548.502499998</v>
      </c>
    </row>
    <row r="95" spans="1:7" x14ac:dyDescent="0.2">
      <c r="A95" s="19"/>
      <c r="B95" s="19"/>
      <c r="C95" s="16" t="s">
        <v>162</v>
      </c>
      <c r="D95" s="16" t="s">
        <v>163</v>
      </c>
      <c r="E95" s="16" t="s">
        <v>2</v>
      </c>
      <c r="F95" s="16" t="s">
        <v>6</v>
      </c>
      <c r="G95" s="24">
        <v>-10485691.931249999</v>
      </c>
    </row>
    <row r="96" spans="1:7" x14ac:dyDescent="0.2">
      <c r="A96" s="19"/>
      <c r="B96" s="19"/>
      <c r="C96" s="16" t="s">
        <v>166</v>
      </c>
      <c r="D96" s="16" t="s">
        <v>167</v>
      </c>
      <c r="E96" s="16" t="s">
        <v>2</v>
      </c>
      <c r="F96" s="16" t="s">
        <v>6</v>
      </c>
      <c r="G96" s="24">
        <v>-4988104.3429166656</v>
      </c>
    </row>
    <row r="97" spans="1:7" x14ac:dyDescent="0.2">
      <c r="A97" s="19"/>
      <c r="B97" s="19"/>
      <c r="C97" s="16" t="s">
        <v>708</v>
      </c>
      <c r="D97" s="16" t="s">
        <v>709</v>
      </c>
      <c r="E97" s="16" t="s">
        <v>2</v>
      </c>
      <c r="F97" s="16" t="s">
        <v>6</v>
      </c>
      <c r="G97" s="24">
        <v>260583.23333333337</v>
      </c>
    </row>
    <row r="98" spans="1:7" x14ac:dyDescent="0.2">
      <c r="A98" s="19"/>
      <c r="B98" s="19"/>
      <c r="C98" s="16" t="s">
        <v>717</v>
      </c>
      <c r="D98" s="16" t="s">
        <v>716</v>
      </c>
      <c r="E98" s="16" t="s">
        <v>2</v>
      </c>
      <c r="F98" s="16" t="s">
        <v>6</v>
      </c>
      <c r="G98" s="24">
        <v>-1252893.6766666665</v>
      </c>
    </row>
    <row r="99" spans="1:7" x14ac:dyDescent="0.2">
      <c r="A99" s="19"/>
      <c r="B99" s="16" t="s">
        <v>5409</v>
      </c>
      <c r="C99" s="17"/>
      <c r="D99" s="17"/>
      <c r="E99" s="17"/>
      <c r="F99" s="17"/>
      <c r="G99" s="24">
        <v>22750441.785</v>
      </c>
    </row>
    <row r="100" spans="1:7" x14ac:dyDescent="0.2">
      <c r="A100" s="16" t="s">
        <v>5384</v>
      </c>
      <c r="B100" s="17"/>
      <c r="C100" s="17"/>
      <c r="D100" s="17"/>
      <c r="E100" s="17"/>
      <c r="F100" s="17"/>
      <c r="G100" s="24">
        <v>-12391322.265416656</v>
      </c>
    </row>
    <row r="101" spans="1:7" x14ac:dyDescent="0.2">
      <c r="A101" s="16">
        <v>4</v>
      </c>
      <c r="B101" s="16" t="s">
        <v>5370</v>
      </c>
      <c r="C101" s="16" t="s">
        <v>431</v>
      </c>
      <c r="D101" s="16" t="s">
        <v>432</v>
      </c>
      <c r="E101" s="16" t="s">
        <v>7</v>
      </c>
      <c r="F101" s="16" t="s">
        <v>4</v>
      </c>
      <c r="G101" s="24">
        <v>73058.203333333324</v>
      </c>
    </row>
    <row r="102" spans="1:7" x14ac:dyDescent="0.2">
      <c r="A102" s="19"/>
      <c r="B102" s="19"/>
      <c r="C102" s="16" t="s">
        <v>568</v>
      </c>
      <c r="D102" s="16" t="s">
        <v>569</v>
      </c>
      <c r="E102" s="16" t="s">
        <v>7</v>
      </c>
      <c r="F102" s="16" t="s">
        <v>4</v>
      </c>
      <c r="G102" s="24">
        <v>-9747110.5845833328</v>
      </c>
    </row>
    <row r="103" spans="1:7" x14ac:dyDescent="0.2">
      <c r="A103" s="19"/>
      <c r="B103" s="19"/>
      <c r="C103" s="16" t="s">
        <v>702</v>
      </c>
      <c r="D103" s="16" t="s">
        <v>703</v>
      </c>
      <c r="E103" s="16" t="s">
        <v>7</v>
      </c>
      <c r="F103" s="16" t="s">
        <v>4</v>
      </c>
      <c r="G103" s="24">
        <v>-828774.28416666668</v>
      </c>
    </row>
    <row r="104" spans="1:7" x14ac:dyDescent="0.2">
      <c r="A104" s="19"/>
      <c r="B104" s="19"/>
      <c r="C104" s="16" t="s">
        <v>704</v>
      </c>
      <c r="D104" s="16" t="s">
        <v>705</v>
      </c>
      <c r="E104" s="16" t="s">
        <v>7</v>
      </c>
      <c r="F104" s="16" t="s">
        <v>4</v>
      </c>
      <c r="G104" s="24">
        <v>-145827.91666666666</v>
      </c>
    </row>
    <row r="105" spans="1:7" x14ac:dyDescent="0.2">
      <c r="A105" s="19"/>
      <c r="B105" s="16" t="s">
        <v>5402</v>
      </c>
      <c r="C105" s="17"/>
      <c r="D105" s="17"/>
      <c r="E105" s="17"/>
      <c r="F105" s="17"/>
      <c r="G105" s="24">
        <v>-10648654.582083331</v>
      </c>
    </row>
    <row r="106" spans="1:7" x14ac:dyDescent="0.2">
      <c r="A106" s="19"/>
      <c r="B106" s="16" t="s">
        <v>5366</v>
      </c>
      <c r="C106" s="16" t="s">
        <v>94</v>
      </c>
      <c r="D106" s="16" t="s">
        <v>954</v>
      </c>
      <c r="E106" s="16" t="s">
        <v>13</v>
      </c>
      <c r="F106" s="16" t="s">
        <v>13</v>
      </c>
      <c r="G106" s="24">
        <v>1977947.2</v>
      </c>
    </row>
    <row r="107" spans="1:7" x14ac:dyDescent="0.2">
      <c r="A107" s="19"/>
      <c r="B107" s="19"/>
      <c r="C107" s="16" t="s">
        <v>95</v>
      </c>
      <c r="D107" s="16" t="s">
        <v>96</v>
      </c>
      <c r="E107" s="16" t="s">
        <v>13</v>
      </c>
      <c r="F107" s="16" t="s">
        <v>13</v>
      </c>
      <c r="G107" s="24">
        <v>-4624455.913333335</v>
      </c>
    </row>
    <row r="108" spans="1:7" x14ac:dyDescent="0.2">
      <c r="A108" s="19"/>
      <c r="B108" s="19"/>
      <c r="C108" s="16" t="s">
        <v>97</v>
      </c>
      <c r="D108" s="16" t="s">
        <v>98</v>
      </c>
      <c r="E108" s="16" t="s">
        <v>13</v>
      </c>
      <c r="F108" s="16" t="s">
        <v>13</v>
      </c>
      <c r="G108" s="24">
        <v>5000</v>
      </c>
    </row>
    <row r="109" spans="1:7" x14ac:dyDescent="0.2">
      <c r="A109" s="19"/>
      <c r="B109" s="19"/>
      <c r="C109" s="16" t="s">
        <v>99</v>
      </c>
      <c r="D109" s="16" t="s">
        <v>100</v>
      </c>
      <c r="E109" s="16" t="s">
        <v>13</v>
      </c>
      <c r="F109" s="16" t="s">
        <v>13</v>
      </c>
      <c r="G109" s="24">
        <v>-27387.273333333334</v>
      </c>
    </row>
    <row r="110" spans="1:7" x14ac:dyDescent="0.2">
      <c r="A110" s="19"/>
      <c r="B110" s="19"/>
      <c r="C110" s="16" t="s">
        <v>955</v>
      </c>
      <c r="D110" s="16" t="s">
        <v>956</v>
      </c>
      <c r="E110" s="16" t="s">
        <v>13</v>
      </c>
      <c r="F110" s="16" t="s">
        <v>13</v>
      </c>
      <c r="G110" s="24">
        <v>0</v>
      </c>
    </row>
    <row r="111" spans="1:7" x14ac:dyDescent="0.2">
      <c r="A111" s="19"/>
      <c r="B111" s="19"/>
      <c r="C111" s="16" t="s">
        <v>957</v>
      </c>
      <c r="D111" s="16" t="s">
        <v>958</v>
      </c>
      <c r="E111" s="16" t="s">
        <v>13</v>
      </c>
      <c r="F111" s="16" t="s">
        <v>13</v>
      </c>
      <c r="G111" s="24">
        <v>119089.24958333332</v>
      </c>
    </row>
    <row r="112" spans="1:7" x14ac:dyDescent="0.2">
      <c r="A112" s="19"/>
      <c r="B112" s="19"/>
      <c r="C112" s="16" t="s">
        <v>101</v>
      </c>
      <c r="D112" s="16" t="s">
        <v>102</v>
      </c>
      <c r="E112" s="16" t="s">
        <v>13</v>
      </c>
      <c r="F112" s="16" t="s">
        <v>13</v>
      </c>
      <c r="G112" s="24">
        <v>0</v>
      </c>
    </row>
    <row r="113" spans="1:7" x14ac:dyDescent="0.2">
      <c r="A113" s="19"/>
      <c r="B113" s="19"/>
      <c r="C113" s="16" t="s">
        <v>103</v>
      </c>
      <c r="D113" s="16" t="s">
        <v>104</v>
      </c>
      <c r="E113" s="16" t="s">
        <v>13</v>
      </c>
      <c r="F113" s="16" t="s">
        <v>13</v>
      </c>
      <c r="G113" s="24">
        <v>18893419.088750001</v>
      </c>
    </row>
    <row r="114" spans="1:7" x14ac:dyDescent="0.2">
      <c r="A114" s="19"/>
      <c r="B114" s="19"/>
      <c r="C114" s="16" t="s">
        <v>109</v>
      </c>
      <c r="D114" s="16" t="s">
        <v>110</v>
      </c>
      <c r="E114" s="16" t="s">
        <v>13</v>
      </c>
      <c r="F114" s="16" t="s">
        <v>13</v>
      </c>
      <c r="G114" s="24">
        <v>0</v>
      </c>
    </row>
    <row r="115" spans="1:7" x14ac:dyDescent="0.2">
      <c r="A115" s="19"/>
      <c r="B115" s="19"/>
      <c r="C115" s="16" t="s">
        <v>111</v>
      </c>
      <c r="D115" s="16" t="s">
        <v>112</v>
      </c>
      <c r="E115" s="16" t="s">
        <v>13</v>
      </c>
      <c r="F115" s="16" t="s">
        <v>13</v>
      </c>
      <c r="G115" s="24">
        <v>10000</v>
      </c>
    </row>
    <row r="116" spans="1:7" x14ac:dyDescent="0.2">
      <c r="A116" s="19"/>
      <c r="B116" s="19"/>
      <c r="C116" s="16" t="s">
        <v>113</v>
      </c>
      <c r="D116" s="16" t="s">
        <v>114</v>
      </c>
      <c r="E116" s="16" t="s">
        <v>13</v>
      </c>
      <c r="F116" s="16" t="s">
        <v>13</v>
      </c>
      <c r="G116" s="24">
        <v>5000</v>
      </c>
    </row>
    <row r="117" spans="1:7" x14ac:dyDescent="0.2">
      <c r="A117" s="19"/>
      <c r="B117" s="19"/>
      <c r="C117" s="16" t="s">
        <v>119</v>
      </c>
      <c r="D117" s="16" t="s">
        <v>120</v>
      </c>
      <c r="E117" s="16" t="s">
        <v>13</v>
      </c>
      <c r="F117" s="16" t="s">
        <v>13</v>
      </c>
      <c r="G117" s="24">
        <v>1803493.7612499997</v>
      </c>
    </row>
    <row r="118" spans="1:7" x14ac:dyDescent="0.2">
      <c r="A118" s="19"/>
      <c r="B118" s="19"/>
      <c r="C118" s="16" t="s">
        <v>961</v>
      </c>
      <c r="D118" s="16" t="s">
        <v>962</v>
      </c>
      <c r="E118" s="16" t="s">
        <v>13</v>
      </c>
      <c r="F118" s="16" t="s">
        <v>13</v>
      </c>
      <c r="G118" s="24">
        <v>0</v>
      </c>
    </row>
    <row r="119" spans="1:7" x14ac:dyDescent="0.2">
      <c r="A119" s="19"/>
      <c r="B119" s="19"/>
      <c r="C119" s="16" t="s">
        <v>123</v>
      </c>
      <c r="D119" s="16" t="s">
        <v>124</v>
      </c>
      <c r="E119" s="16" t="s">
        <v>13</v>
      </c>
      <c r="F119" s="16" t="s">
        <v>13</v>
      </c>
      <c r="G119" s="24">
        <v>55301971.064999998</v>
      </c>
    </row>
    <row r="120" spans="1:7" x14ac:dyDescent="0.2">
      <c r="A120" s="19"/>
      <c r="B120" s="19"/>
      <c r="C120" s="16" t="s">
        <v>963</v>
      </c>
      <c r="D120" s="16" t="s">
        <v>964</v>
      </c>
      <c r="E120" s="16" t="s">
        <v>13</v>
      </c>
      <c r="F120" s="16" t="s">
        <v>13</v>
      </c>
      <c r="G120" s="24">
        <v>-3775207.9179166667</v>
      </c>
    </row>
    <row r="121" spans="1:7" x14ac:dyDescent="0.2">
      <c r="A121" s="19"/>
      <c r="B121" s="19"/>
      <c r="C121" s="16" t="s">
        <v>135</v>
      </c>
      <c r="D121" s="16" t="s">
        <v>136</v>
      </c>
      <c r="E121" s="16" t="s">
        <v>13</v>
      </c>
      <c r="F121" s="16" t="s">
        <v>13</v>
      </c>
      <c r="G121" s="24">
        <v>1567388.5958333332</v>
      </c>
    </row>
    <row r="122" spans="1:7" x14ac:dyDescent="0.2">
      <c r="A122" s="19"/>
      <c r="B122" s="19"/>
      <c r="C122" s="16" t="s">
        <v>137</v>
      </c>
      <c r="D122" s="16" t="s">
        <v>138</v>
      </c>
      <c r="E122" s="16" t="s">
        <v>13</v>
      </c>
      <c r="F122" s="16" t="s">
        <v>13</v>
      </c>
      <c r="G122" s="24">
        <v>-169459.36708333332</v>
      </c>
    </row>
    <row r="123" spans="1:7" x14ac:dyDescent="0.2">
      <c r="A123" s="19"/>
      <c r="B123" s="19"/>
      <c r="C123" s="16" t="s">
        <v>139</v>
      </c>
      <c r="D123" s="16" t="s">
        <v>140</v>
      </c>
      <c r="E123" s="16" t="s">
        <v>13</v>
      </c>
      <c r="F123" s="16" t="s">
        <v>13</v>
      </c>
      <c r="G123" s="24">
        <v>-75483.154583333351</v>
      </c>
    </row>
    <row r="124" spans="1:7" x14ac:dyDescent="0.2">
      <c r="A124" s="19"/>
      <c r="B124" s="19"/>
      <c r="C124" s="16" t="s">
        <v>141</v>
      </c>
      <c r="D124" s="16" t="s">
        <v>142</v>
      </c>
      <c r="E124" s="16" t="s">
        <v>13</v>
      </c>
      <c r="F124" s="16" t="s">
        <v>13</v>
      </c>
      <c r="G124" s="24">
        <v>131205.59708333333</v>
      </c>
    </row>
    <row r="125" spans="1:7" x14ac:dyDescent="0.2">
      <c r="A125" s="19"/>
      <c r="B125" s="19"/>
      <c r="C125" s="16" t="s">
        <v>145</v>
      </c>
      <c r="D125" s="16" t="s">
        <v>146</v>
      </c>
      <c r="E125" s="16" t="s">
        <v>13</v>
      </c>
      <c r="F125" s="16" t="s">
        <v>13</v>
      </c>
      <c r="G125" s="24">
        <v>3838.5766666666677</v>
      </c>
    </row>
    <row r="126" spans="1:7" x14ac:dyDescent="0.2">
      <c r="A126" s="19"/>
      <c r="B126" s="19"/>
      <c r="C126" s="16" t="s">
        <v>147</v>
      </c>
      <c r="D126" s="16" t="s">
        <v>148</v>
      </c>
      <c r="E126" s="16" t="s">
        <v>13</v>
      </c>
      <c r="F126" s="16" t="s">
        <v>13</v>
      </c>
      <c r="G126" s="24">
        <v>1065014.5191666668</v>
      </c>
    </row>
    <row r="127" spans="1:7" x14ac:dyDescent="0.2">
      <c r="A127" s="19"/>
      <c r="B127" s="19"/>
      <c r="C127" s="16" t="s">
        <v>153</v>
      </c>
      <c r="D127" s="16" t="s">
        <v>154</v>
      </c>
      <c r="E127" s="16" t="s">
        <v>13</v>
      </c>
      <c r="F127" s="16" t="s">
        <v>13</v>
      </c>
      <c r="G127" s="24">
        <v>9438.1641666666674</v>
      </c>
    </row>
    <row r="128" spans="1:7" x14ac:dyDescent="0.2">
      <c r="A128" s="19"/>
      <c r="B128" s="19"/>
      <c r="C128" s="16" t="s">
        <v>155</v>
      </c>
      <c r="D128" s="16" t="s">
        <v>156</v>
      </c>
      <c r="E128" s="16" t="s">
        <v>13</v>
      </c>
      <c r="F128" s="16" t="s">
        <v>13</v>
      </c>
      <c r="G128" s="24">
        <v>634366.03</v>
      </c>
    </row>
    <row r="129" spans="1:7" x14ac:dyDescent="0.2">
      <c r="A129" s="19"/>
      <c r="B129" s="19"/>
      <c r="C129" s="16" t="s">
        <v>157</v>
      </c>
      <c r="D129" s="16" t="s">
        <v>965</v>
      </c>
      <c r="E129" s="16" t="s">
        <v>13</v>
      </c>
      <c r="F129" s="16" t="s">
        <v>13</v>
      </c>
      <c r="G129" s="24">
        <v>4623.447916666667</v>
      </c>
    </row>
    <row r="130" spans="1:7" x14ac:dyDescent="0.2">
      <c r="A130" s="19"/>
      <c r="B130" s="19"/>
      <c r="C130" s="16" t="s">
        <v>177</v>
      </c>
      <c r="D130" s="16" t="s">
        <v>178</v>
      </c>
      <c r="E130" s="16" t="s">
        <v>13</v>
      </c>
      <c r="F130" s="16" t="s">
        <v>13</v>
      </c>
      <c r="G130" s="24">
        <v>23423020.495833334</v>
      </c>
    </row>
    <row r="131" spans="1:7" x14ac:dyDescent="0.2">
      <c r="A131" s="19"/>
      <c r="B131" s="19"/>
      <c r="C131" s="16" t="s">
        <v>183</v>
      </c>
      <c r="D131" s="16" t="s">
        <v>184</v>
      </c>
      <c r="E131" s="16" t="s">
        <v>13</v>
      </c>
      <c r="F131" s="16" t="s">
        <v>13</v>
      </c>
      <c r="G131" s="24">
        <v>13457.605833333335</v>
      </c>
    </row>
    <row r="132" spans="1:7" x14ac:dyDescent="0.2">
      <c r="A132" s="19"/>
      <c r="B132" s="19"/>
      <c r="C132" s="16" t="s">
        <v>185</v>
      </c>
      <c r="D132" s="16" t="s">
        <v>186</v>
      </c>
      <c r="E132" s="16" t="s">
        <v>13</v>
      </c>
      <c r="F132" s="16" t="s">
        <v>13</v>
      </c>
      <c r="G132" s="24">
        <v>3707.9833333333336</v>
      </c>
    </row>
    <row r="133" spans="1:7" x14ac:dyDescent="0.2">
      <c r="A133" s="19"/>
      <c r="B133" s="19"/>
      <c r="C133" s="16" t="s">
        <v>187</v>
      </c>
      <c r="D133" s="16" t="s">
        <v>188</v>
      </c>
      <c r="E133" s="16" t="s">
        <v>13</v>
      </c>
      <c r="F133" s="16" t="s">
        <v>13</v>
      </c>
      <c r="G133" s="24">
        <v>39350.649999999994</v>
      </c>
    </row>
    <row r="134" spans="1:7" x14ac:dyDescent="0.2">
      <c r="A134" s="19"/>
      <c r="B134" s="19"/>
      <c r="C134" s="16" t="s">
        <v>189</v>
      </c>
      <c r="D134" s="16" t="s">
        <v>190</v>
      </c>
      <c r="E134" s="16" t="s">
        <v>13</v>
      </c>
      <c r="F134" s="16" t="s">
        <v>13</v>
      </c>
      <c r="G134" s="24">
        <v>24041.84916666667</v>
      </c>
    </row>
    <row r="135" spans="1:7" x14ac:dyDescent="0.2">
      <c r="A135" s="19"/>
      <c r="B135" s="19"/>
      <c r="C135" s="16" t="s">
        <v>197</v>
      </c>
      <c r="D135" s="16" t="s">
        <v>198</v>
      </c>
      <c r="E135" s="16" t="s">
        <v>13</v>
      </c>
      <c r="F135" s="16" t="s">
        <v>13</v>
      </c>
      <c r="G135" s="24">
        <v>2654101.2729166667</v>
      </c>
    </row>
    <row r="136" spans="1:7" x14ac:dyDescent="0.2">
      <c r="A136" s="19"/>
      <c r="B136" s="19"/>
      <c r="C136" s="16" t="s">
        <v>199</v>
      </c>
      <c r="D136" s="16" t="s">
        <v>200</v>
      </c>
      <c r="E136" s="16" t="s">
        <v>13</v>
      </c>
      <c r="F136" s="16" t="s">
        <v>13</v>
      </c>
      <c r="G136" s="24">
        <v>2979909.7262500003</v>
      </c>
    </row>
    <row r="137" spans="1:7" x14ac:dyDescent="0.2">
      <c r="A137" s="19"/>
      <c r="B137" s="19"/>
      <c r="C137" s="16" t="s">
        <v>201</v>
      </c>
      <c r="D137" s="16" t="s">
        <v>202</v>
      </c>
      <c r="E137" s="16" t="s">
        <v>13</v>
      </c>
      <c r="F137" s="16" t="s">
        <v>13</v>
      </c>
      <c r="G137" s="24">
        <v>80221.667083333319</v>
      </c>
    </row>
    <row r="138" spans="1:7" x14ac:dyDescent="0.2">
      <c r="A138" s="19"/>
      <c r="B138" s="19"/>
      <c r="C138" s="16" t="s">
        <v>203</v>
      </c>
      <c r="D138" s="16" t="s">
        <v>204</v>
      </c>
      <c r="E138" s="16" t="s">
        <v>13</v>
      </c>
      <c r="F138" s="16" t="s">
        <v>13</v>
      </c>
      <c r="G138" s="24">
        <v>2734429.3745833337</v>
      </c>
    </row>
    <row r="139" spans="1:7" x14ac:dyDescent="0.2">
      <c r="A139" s="19"/>
      <c r="B139" s="19"/>
      <c r="C139" s="16" t="s">
        <v>205</v>
      </c>
      <c r="D139" s="16" t="s">
        <v>206</v>
      </c>
      <c r="E139" s="16" t="s">
        <v>13</v>
      </c>
      <c r="F139" s="16" t="s">
        <v>13</v>
      </c>
      <c r="G139" s="24">
        <v>52993.006666666675</v>
      </c>
    </row>
    <row r="140" spans="1:7" x14ac:dyDescent="0.2">
      <c r="A140" s="19"/>
      <c r="B140" s="19"/>
      <c r="C140" s="16" t="s">
        <v>231</v>
      </c>
      <c r="D140" s="16" t="s">
        <v>232</v>
      </c>
      <c r="E140" s="16" t="s">
        <v>13</v>
      </c>
      <c r="F140" s="16" t="s">
        <v>13</v>
      </c>
      <c r="G140" s="24">
        <v>35919.685416666682</v>
      </c>
    </row>
    <row r="141" spans="1:7" x14ac:dyDescent="0.2">
      <c r="A141" s="19"/>
      <c r="B141" s="19"/>
      <c r="C141" s="16" t="s">
        <v>235</v>
      </c>
      <c r="D141" s="16" t="s">
        <v>236</v>
      </c>
      <c r="E141" s="16" t="s">
        <v>13</v>
      </c>
      <c r="F141" s="16" t="s">
        <v>13</v>
      </c>
      <c r="G141" s="24">
        <v>41868.081249999996</v>
      </c>
    </row>
    <row r="142" spans="1:7" x14ac:dyDescent="0.2">
      <c r="A142" s="19"/>
      <c r="B142" s="19"/>
      <c r="C142" s="16" t="s">
        <v>237</v>
      </c>
      <c r="D142" s="16" t="s">
        <v>238</v>
      </c>
      <c r="E142" s="16" t="s">
        <v>13</v>
      </c>
      <c r="F142" s="16" t="s">
        <v>13</v>
      </c>
      <c r="G142" s="24">
        <v>313622.54041666666</v>
      </c>
    </row>
    <row r="143" spans="1:7" x14ac:dyDescent="0.2">
      <c r="A143" s="19"/>
      <c r="B143" s="19"/>
      <c r="C143" s="16" t="s">
        <v>239</v>
      </c>
      <c r="D143" s="16" t="s">
        <v>240</v>
      </c>
      <c r="E143" s="16" t="s">
        <v>13</v>
      </c>
      <c r="F143" s="16" t="s">
        <v>13</v>
      </c>
      <c r="G143" s="24">
        <v>1335068.8908333334</v>
      </c>
    </row>
    <row r="144" spans="1:7" x14ac:dyDescent="0.2">
      <c r="A144" s="19"/>
      <c r="B144" s="19"/>
      <c r="C144" s="16" t="s">
        <v>329</v>
      </c>
      <c r="D144" s="16" t="s">
        <v>330</v>
      </c>
      <c r="E144" s="16" t="s">
        <v>13</v>
      </c>
      <c r="F144" s="16" t="s">
        <v>13</v>
      </c>
      <c r="G144" s="24">
        <v>24657.204166666666</v>
      </c>
    </row>
    <row r="145" spans="1:7" x14ac:dyDescent="0.2">
      <c r="A145" s="19"/>
      <c r="B145" s="19"/>
      <c r="C145" s="16" t="s">
        <v>331</v>
      </c>
      <c r="D145" s="16" t="s">
        <v>332</v>
      </c>
      <c r="E145" s="16" t="s">
        <v>13</v>
      </c>
      <c r="F145" s="16" t="s">
        <v>13</v>
      </c>
      <c r="G145" s="24">
        <v>-448933.77</v>
      </c>
    </row>
    <row r="146" spans="1:7" x14ac:dyDescent="0.2">
      <c r="A146" s="19"/>
      <c r="B146" s="19"/>
      <c r="C146" s="16" t="s">
        <v>357</v>
      </c>
      <c r="D146" s="16" t="s">
        <v>358</v>
      </c>
      <c r="E146" s="16" t="s">
        <v>13</v>
      </c>
      <c r="F146" s="16" t="s">
        <v>13</v>
      </c>
      <c r="G146" s="24">
        <v>245276.5</v>
      </c>
    </row>
    <row r="147" spans="1:7" x14ac:dyDescent="0.2">
      <c r="A147" s="19"/>
      <c r="B147" s="19"/>
      <c r="C147" s="16" t="s">
        <v>361</v>
      </c>
      <c r="D147" s="16" t="s">
        <v>362</v>
      </c>
      <c r="E147" s="16" t="s">
        <v>13</v>
      </c>
      <c r="F147" s="16" t="s">
        <v>13</v>
      </c>
      <c r="G147" s="24">
        <v>3937564.9741666666</v>
      </c>
    </row>
    <row r="148" spans="1:7" x14ac:dyDescent="0.2">
      <c r="A148" s="19"/>
      <c r="B148" s="19"/>
      <c r="C148" s="16" t="s">
        <v>375</v>
      </c>
      <c r="D148" s="16" t="s">
        <v>376</v>
      </c>
      <c r="E148" s="16" t="s">
        <v>2</v>
      </c>
      <c r="F148" s="16" t="s">
        <v>3</v>
      </c>
      <c r="G148" s="24">
        <v>0</v>
      </c>
    </row>
    <row r="149" spans="1:7" x14ac:dyDescent="0.2">
      <c r="A149" s="19"/>
      <c r="B149" s="19"/>
      <c r="C149" s="16" t="s">
        <v>465</v>
      </c>
      <c r="D149" s="16" t="s">
        <v>466</v>
      </c>
      <c r="E149" s="16" t="s">
        <v>2</v>
      </c>
      <c r="F149" s="16" t="s">
        <v>3</v>
      </c>
      <c r="G149" s="24">
        <v>3497833.9583333335</v>
      </c>
    </row>
    <row r="150" spans="1:7" x14ac:dyDescent="0.2">
      <c r="A150" s="19"/>
      <c r="B150" s="19"/>
      <c r="C150" s="16" t="s">
        <v>570</v>
      </c>
      <c r="D150" s="16" t="s">
        <v>571</v>
      </c>
      <c r="E150" s="16" t="s">
        <v>13</v>
      </c>
      <c r="F150" s="16" t="s">
        <v>13</v>
      </c>
      <c r="G150" s="24">
        <v>-11.070833333333333</v>
      </c>
    </row>
    <row r="151" spans="1:7" x14ac:dyDescent="0.2">
      <c r="A151" s="19"/>
      <c r="B151" s="19"/>
      <c r="C151" s="16" t="s">
        <v>588</v>
      </c>
      <c r="D151" s="16" t="s">
        <v>589</v>
      </c>
      <c r="E151" s="16" t="s">
        <v>13</v>
      </c>
      <c r="F151" s="16" t="s">
        <v>13</v>
      </c>
      <c r="G151" s="24">
        <v>-2142957.8174999999</v>
      </c>
    </row>
    <row r="152" spans="1:7" x14ac:dyDescent="0.2">
      <c r="A152" s="19"/>
      <c r="B152" s="19"/>
      <c r="C152" s="16" t="s">
        <v>600</v>
      </c>
      <c r="D152" s="16" t="s">
        <v>601</v>
      </c>
      <c r="E152" s="16" t="s">
        <v>13</v>
      </c>
      <c r="F152" s="16" t="s">
        <v>13</v>
      </c>
      <c r="G152" s="24">
        <v>-1860950.7449999999</v>
      </c>
    </row>
    <row r="153" spans="1:7" x14ac:dyDescent="0.2">
      <c r="A153" s="19"/>
      <c r="B153" s="19"/>
      <c r="C153" s="16" t="s">
        <v>604</v>
      </c>
      <c r="D153" s="16" t="s">
        <v>605</v>
      </c>
      <c r="E153" s="16" t="s">
        <v>13</v>
      </c>
      <c r="F153" s="16" t="s">
        <v>13</v>
      </c>
      <c r="G153" s="24">
        <v>-255095.32166666668</v>
      </c>
    </row>
    <row r="154" spans="1:7" x14ac:dyDescent="0.2">
      <c r="A154" s="19"/>
      <c r="B154" s="19"/>
      <c r="C154" s="16" t="s">
        <v>612</v>
      </c>
      <c r="D154" s="16" t="s">
        <v>613</v>
      </c>
      <c r="E154" s="16" t="s">
        <v>13</v>
      </c>
      <c r="F154" s="16" t="s">
        <v>13</v>
      </c>
      <c r="G154" s="24">
        <v>2035.3166666666666</v>
      </c>
    </row>
    <row r="155" spans="1:7" x14ac:dyDescent="0.2">
      <c r="A155" s="19"/>
      <c r="B155" s="19"/>
      <c r="C155" s="16" t="s">
        <v>618</v>
      </c>
      <c r="D155" s="16" t="s">
        <v>619</v>
      </c>
      <c r="E155" s="16" t="s">
        <v>13</v>
      </c>
      <c r="F155" s="16" t="s">
        <v>13</v>
      </c>
      <c r="G155" s="24">
        <v>-9795922.161249999</v>
      </c>
    </row>
    <row r="156" spans="1:7" x14ac:dyDescent="0.2">
      <c r="A156" s="19"/>
      <c r="B156" s="19"/>
      <c r="C156" s="16" t="s">
        <v>620</v>
      </c>
      <c r="D156" s="16" t="s">
        <v>621</v>
      </c>
      <c r="E156" s="16" t="s">
        <v>13</v>
      </c>
      <c r="F156" s="16" t="s">
        <v>13</v>
      </c>
      <c r="G156" s="24">
        <v>-4079066.5412500002</v>
      </c>
    </row>
    <row r="157" spans="1:7" x14ac:dyDescent="0.2">
      <c r="A157" s="19"/>
      <c r="B157" s="19"/>
      <c r="C157" s="16" t="s">
        <v>999</v>
      </c>
      <c r="D157" s="16" t="s">
        <v>1000</v>
      </c>
      <c r="E157" s="16" t="s">
        <v>13</v>
      </c>
      <c r="F157" s="16" t="s">
        <v>13</v>
      </c>
      <c r="G157" s="24">
        <v>3775207.9179166667</v>
      </c>
    </row>
    <row r="158" spans="1:7" x14ac:dyDescent="0.2">
      <c r="A158" s="19"/>
      <c r="B158" s="19"/>
      <c r="C158" s="16" t="s">
        <v>622</v>
      </c>
      <c r="D158" s="16" t="s">
        <v>623</v>
      </c>
      <c r="E158" s="16" t="s">
        <v>13</v>
      </c>
      <c r="F158" s="16" t="s">
        <v>13</v>
      </c>
      <c r="G158" s="24">
        <v>-798680.76250000007</v>
      </c>
    </row>
    <row r="159" spans="1:7" x14ac:dyDescent="0.2">
      <c r="A159" s="19"/>
      <c r="B159" s="19"/>
      <c r="C159" s="16" t="s">
        <v>624</v>
      </c>
      <c r="D159" s="16" t="s">
        <v>625</v>
      </c>
      <c r="E159" s="16" t="s">
        <v>13</v>
      </c>
      <c r="F159" s="16" t="s">
        <v>13</v>
      </c>
      <c r="G159" s="24">
        <v>-7294729.701249999</v>
      </c>
    </row>
    <row r="160" spans="1:7" x14ac:dyDescent="0.2">
      <c r="A160" s="19"/>
      <c r="B160" s="19"/>
      <c r="C160" s="16" t="s">
        <v>1001</v>
      </c>
      <c r="D160" s="16" t="s">
        <v>1002</v>
      </c>
      <c r="E160" s="16" t="s">
        <v>13</v>
      </c>
      <c r="F160" s="16" t="s">
        <v>13</v>
      </c>
      <c r="G160" s="24">
        <v>-297041.77708333335</v>
      </c>
    </row>
    <row r="161" spans="1:7" x14ac:dyDescent="0.2">
      <c r="A161" s="19"/>
      <c r="B161" s="19"/>
      <c r="C161" s="16" t="s">
        <v>626</v>
      </c>
      <c r="D161" s="16" t="s">
        <v>627</v>
      </c>
      <c r="E161" s="16" t="s">
        <v>13</v>
      </c>
      <c r="F161" s="16" t="s">
        <v>13</v>
      </c>
      <c r="G161" s="24">
        <v>-71084.494999999981</v>
      </c>
    </row>
    <row r="162" spans="1:7" x14ac:dyDescent="0.2">
      <c r="A162" s="19"/>
      <c r="B162" s="19"/>
      <c r="C162" s="16" t="s">
        <v>638</v>
      </c>
      <c r="D162" s="16" t="s">
        <v>639</v>
      </c>
      <c r="E162" s="16" t="s">
        <v>13</v>
      </c>
      <c r="F162" s="16" t="s">
        <v>13</v>
      </c>
      <c r="G162" s="24">
        <v>-134109.79166666666</v>
      </c>
    </row>
    <row r="163" spans="1:7" x14ac:dyDescent="0.2">
      <c r="A163" s="19"/>
      <c r="B163" s="19"/>
      <c r="C163" s="16" t="s">
        <v>642</v>
      </c>
      <c r="D163" s="16" t="s">
        <v>643</v>
      </c>
      <c r="E163" s="16" t="s">
        <v>13</v>
      </c>
      <c r="F163" s="16" t="s">
        <v>13</v>
      </c>
      <c r="G163" s="24">
        <v>0</v>
      </c>
    </row>
    <row r="164" spans="1:7" x14ac:dyDescent="0.2">
      <c r="A164" s="19"/>
      <c r="B164" s="19"/>
      <c r="C164" s="16" t="s">
        <v>650</v>
      </c>
      <c r="D164" s="16" t="s">
        <v>651</v>
      </c>
      <c r="E164" s="16" t="s">
        <v>13</v>
      </c>
      <c r="F164" s="16" t="s">
        <v>13</v>
      </c>
      <c r="G164" s="24">
        <v>12730.65916666667</v>
      </c>
    </row>
    <row r="165" spans="1:7" x14ac:dyDescent="0.2">
      <c r="A165" s="19"/>
      <c r="B165" s="19"/>
      <c r="C165" s="16" t="s">
        <v>666</v>
      </c>
      <c r="D165" s="16" t="s">
        <v>667</v>
      </c>
      <c r="E165" s="16" t="s">
        <v>13</v>
      </c>
      <c r="F165" s="16" t="s">
        <v>13</v>
      </c>
      <c r="G165" s="24">
        <v>-9235353.8774999995</v>
      </c>
    </row>
    <row r="166" spans="1:7" x14ac:dyDescent="0.2">
      <c r="A166" s="19"/>
      <c r="B166" s="19"/>
      <c r="C166" s="16" t="s">
        <v>668</v>
      </c>
      <c r="D166" s="16" t="s">
        <v>669</v>
      </c>
      <c r="E166" s="16" t="s">
        <v>13</v>
      </c>
      <c r="F166" s="16" t="s">
        <v>13</v>
      </c>
      <c r="G166" s="24">
        <v>-1385916.6520833329</v>
      </c>
    </row>
    <row r="167" spans="1:7" x14ac:dyDescent="0.2">
      <c r="A167" s="19"/>
      <c r="B167" s="19"/>
      <c r="C167" s="16" t="s">
        <v>670</v>
      </c>
      <c r="D167" s="16" t="s">
        <v>671</v>
      </c>
      <c r="E167" s="16" t="s">
        <v>13</v>
      </c>
      <c r="F167" s="16" t="s">
        <v>13</v>
      </c>
      <c r="G167" s="24">
        <v>-6095.9279166666684</v>
      </c>
    </row>
    <row r="168" spans="1:7" x14ac:dyDescent="0.2">
      <c r="A168" s="19"/>
      <c r="B168" s="19"/>
      <c r="C168" s="16" t="s">
        <v>672</v>
      </c>
      <c r="D168" s="16" t="s">
        <v>673</v>
      </c>
      <c r="E168" s="16" t="s">
        <v>13</v>
      </c>
      <c r="F168" s="16" t="s">
        <v>13</v>
      </c>
      <c r="G168" s="24">
        <v>-56326.980833333335</v>
      </c>
    </row>
    <row r="169" spans="1:7" x14ac:dyDescent="0.2">
      <c r="A169" s="19"/>
      <c r="B169" s="19"/>
      <c r="C169" s="16" t="s">
        <v>678</v>
      </c>
      <c r="D169" s="16" t="s">
        <v>679</v>
      </c>
      <c r="E169" s="16" t="s">
        <v>13</v>
      </c>
      <c r="F169" s="16" t="s">
        <v>13</v>
      </c>
      <c r="G169" s="24">
        <v>-19486488.16375</v>
      </c>
    </row>
    <row r="170" spans="1:7" x14ac:dyDescent="0.2">
      <c r="A170" s="19"/>
      <c r="B170" s="19"/>
      <c r="C170" s="16" t="s">
        <v>680</v>
      </c>
      <c r="D170" s="16" t="s">
        <v>681</v>
      </c>
      <c r="E170" s="16" t="s">
        <v>13</v>
      </c>
      <c r="F170" s="16" t="s">
        <v>13</v>
      </c>
      <c r="G170" s="24">
        <v>-155038.67041666666</v>
      </c>
    </row>
    <row r="171" spans="1:7" x14ac:dyDescent="0.2">
      <c r="A171" s="19"/>
      <c r="B171" s="19"/>
      <c r="C171" s="16" t="s">
        <v>682</v>
      </c>
      <c r="D171" s="16" t="s">
        <v>683</v>
      </c>
      <c r="E171" s="16" t="s">
        <v>13</v>
      </c>
      <c r="F171" s="16" t="s">
        <v>13</v>
      </c>
      <c r="G171" s="24">
        <v>-1361.4320833333334</v>
      </c>
    </row>
    <row r="172" spans="1:7" x14ac:dyDescent="0.2">
      <c r="A172" s="19"/>
      <c r="B172" s="19"/>
      <c r="C172" s="16" t="s">
        <v>686</v>
      </c>
      <c r="D172" s="16" t="s">
        <v>687</v>
      </c>
      <c r="E172" s="16" t="s">
        <v>13</v>
      </c>
      <c r="F172" s="16" t="s">
        <v>13</v>
      </c>
      <c r="G172" s="24">
        <v>-281929.0245833334</v>
      </c>
    </row>
    <row r="173" spans="1:7" x14ac:dyDescent="0.2">
      <c r="A173" s="19"/>
      <c r="B173" s="19"/>
      <c r="C173" s="16" t="s">
        <v>688</v>
      </c>
      <c r="D173" s="16" t="s">
        <v>689</v>
      </c>
      <c r="E173" s="16" t="s">
        <v>2</v>
      </c>
      <c r="F173" s="16" t="s">
        <v>3</v>
      </c>
      <c r="G173" s="24">
        <v>-42.43416666666667</v>
      </c>
    </row>
    <row r="174" spans="1:7" x14ac:dyDescent="0.2">
      <c r="A174" s="19"/>
      <c r="B174" s="19"/>
      <c r="C174" s="19"/>
      <c r="D174" s="19"/>
      <c r="E174" s="16" t="s">
        <v>13</v>
      </c>
      <c r="F174" s="16" t="s">
        <v>13</v>
      </c>
      <c r="G174" s="24">
        <v>-17.616666666666667</v>
      </c>
    </row>
    <row r="175" spans="1:7" x14ac:dyDescent="0.2">
      <c r="A175" s="19"/>
      <c r="B175" s="19"/>
      <c r="C175" s="16" t="s">
        <v>690</v>
      </c>
      <c r="D175" s="16" t="s">
        <v>691</v>
      </c>
      <c r="E175" s="16" t="s">
        <v>13</v>
      </c>
      <c r="F175" s="16" t="s">
        <v>13</v>
      </c>
      <c r="G175" s="24">
        <v>-11909.924166666666</v>
      </c>
    </row>
    <row r="176" spans="1:7" x14ac:dyDescent="0.2">
      <c r="A176" s="19"/>
      <c r="B176" s="19"/>
      <c r="C176" s="16" t="s">
        <v>692</v>
      </c>
      <c r="D176" s="16" t="s">
        <v>693</v>
      </c>
      <c r="E176" s="16" t="s">
        <v>13</v>
      </c>
      <c r="F176" s="16" t="s">
        <v>13</v>
      </c>
      <c r="G176" s="24">
        <v>-3182377.3575000004</v>
      </c>
    </row>
    <row r="177" spans="1:7" x14ac:dyDescent="0.2">
      <c r="A177" s="19"/>
      <c r="B177" s="19"/>
      <c r="C177" s="16" t="s">
        <v>696</v>
      </c>
      <c r="D177" s="16" t="s">
        <v>697</v>
      </c>
      <c r="E177" s="16" t="s">
        <v>13</v>
      </c>
      <c r="F177" s="16" t="s">
        <v>13</v>
      </c>
      <c r="G177" s="24">
        <v>-187500</v>
      </c>
    </row>
    <row r="178" spans="1:7" x14ac:dyDescent="0.2">
      <c r="A178" s="19"/>
      <c r="B178" s="19"/>
      <c r="C178" s="16" t="s">
        <v>698</v>
      </c>
      <c r="D178" s="16" t="s">
        <v>699</v>
      </c>
      <c r="E178" s="16" t="s">
        <v>13</v>
      </c>
      <c r="F178" s="16" t="s">
        <v>13</v>
      </c>
      <c r="G178" s="24">
        <v>-50272.61958333334</v>
      </c>
    </row>
    <row r="179" spans="1:7" x14ac:dyDescent="0.2">
      <c r="A179" s="19"/>
      <c r="B179" s="19"/>
      <c r="C179" s="16" t="s">
        <v>700</v>
      </c>
      <c r="D179" s="16" t="s">
        <v>701</v>
      </c>
      <c r="E179" s="16" t="s">
        <v>13</v>
      </c>
      <c r="F179" s="16" t="s">
        <v>13</v>
      </c>
      <c r="G179" s="24">
        <v>280161.52083333331</v>
      </c>
    </row>
    <row r="180" spans="1:7" x14ac:dyDescent="0.2">
      <c r="A180" s="19"/>
      <c r="B180" s="19"/>
      <c r="C180" s="16" t="s">
        <v>714</v>
      </c>
      <c r="D180" s="16" t="s">
        <v>715</v>
      </c>
      <c r="E180" s="16" t="s">
        <v>13</v>
      </c>
      <c r="F180" s="16" t="s">
        <v>13</v>
      </c>
      <c r="G180" s="24">
        <v>-16696448.97625</v>
      </c>
    </row>
    <row r="181" spans="1:7" x14ac:dyDescent="0.2">
      <c r="A181" s="19"/>
      <c r="B181" s="19"/>
      <c r="C181" s="16" t="s">
        <v>724</v>
      </c>
      <c r="D181" s="16" t="s">
        <v>725</v>
      </c>
      <c r="E181" s="16" t="s">
        <v>13</v>
      </c>
      <c r="F181" s="16" t="s">
        <v>13</v>
      </c>
      <c r="G181" s="24">
        <v>-1253447.4345833331</v>
      </c>
    </row>
    <row r="182" spans="1:7" x14ac:dyDescent="0.2">
      <c r="A182" s="19"/>
      <c r="B182" s="19"/>
      <c r="C182" s="16" t="s">
        <v>726</v>
      </c>
      <c r="D182" s="16" t="s">
        <v>727</v>
      </c>
      <c r="E182" s="16" t="s">
        <v>13</v>
      </c>
      <c r="F182" s="16" t="s">
        <v>13</v>
      </c>
      <c r="G182" s="24">
        <v>-1390017.4945833331</v>
      </c>
    </row>
    <row r="183" spans="1:7" x14ac:dyDescent="0.2">
      <c r="A183" s="19"/>
      <c r="B183" s="19"/>
      <c r="C183" s="16" t="s">
        <v>1526</v>
      </c>
      <c r="D183" s="16" t="s">
        <v>1527</v>
      </c>
      <c r="E183" s="16" t="s">
        <v>13</v>
      </c>
      <c r="F183" s="16" t="s">
        <v>13</v>
      </c>
      <c r="G183" s="24">
        <v>4130832.2670833333</v>
      </c>
    </row>
    <row r="184" spans="1:7" x14ac:dyDescent="0.2">
      <c r="A184" s="19"/>
      <c r="B184" s="19"/>
      <c r="C184" s="16" t="s">
        <v>2471</v>
      </c>
      <c r="D184" s="16" t="s">
        <v>2472</v>
      </c>
      <c r="E184" s="16" t="s">
        <v>13</v>
      </c>
      <c r="F184" s="16" t="s">
        <v>13</v>
      </c>
      <c r="G184" s="24">
        <v>1342.45875</v>
      </c>
    </row>
    <row r="185" spans="1:7" x14ac:dyDescent="0.2">
      <c r="A185" s="19"/>
      <c r="B185" s="19"/>
      <c r="C185" s="16" t="s">
        <v>1532</v>
      </c>
      <c r="D185" s="16" t="s">
        <v>1533</v>
      </c>
      <c r="E185" s="16" t="s">
        <v>13</v>
      </c>
      <c r="F185" s="16" t="s">
        <v>13</v>
      </c>
      <c r="G185" s="24">
        <v>-1385.6258333333342</v>
      </c>
    </row>
    <row r="186" spans="1:7" x14ac:dyDescent="0.2">
      <c r="A186" s="19"/>
      <c r="B186" s="19"/>
      <c r="C186" s="16" t="s">
        <v>1421</v>
      </c>
      <c r="D186" s="16" t="s">
        <v>1422</v>
      </c>
      <c r="E186" s="16" t="s">
        <v>13</v>
      </c>
      <c r="F186" s="16" t="s">
        <v>13</v>
      </c>
      <c r="G186" s="24">
        <v>-103457.5</v>
      </c>
    </row>
    <row r="187" spans="1:7" x14ac:dyDescent="0.2">
      <c r="A187" s="19"/>
      <c r="B187" s="16" t="s">
        <v>5383</v>
      </c>
      <c r="C187" s="17"/>
      <c r="D187" s="17"/>
      <c r="E187" s="17"/>
      <c r="F187" s="17"/>
      <c r="G187" s="24">
        <v>41835185.608333297</v>
      </c>
    </row>
    <row r="188" spans="1:7" x14ac:dyDescent="0.2">
      <c r="A188" s="19"/>
      <c r="B188" s="16" t="s">
        <v>5374</v>
      </c>
      <c r="C188" s="16" t="s">
        <v>129</v>
      </c>
      <c r="D188" s="16" t="s">
        <v>130</v>
      </c>
      <c r="E188" s="16" t="s">
        <v>13</v>
      </c>
      <c r="F188" s="16" t="s">
        <v>13</v>
      </c>
      <c r="G188" s="24">
        <v>17650886.791666668</v>
      </c>
    </row>
    <row r="189" spans="1:7" x14ac:dyDescent="0.2">
      <c r="A189" s="19"/>
      <c r="B189" s="19"/>
      <c r="C189" s="16" t="s">
        <v>131</v>
      </c>
      <c r="D189" s="16" t="s">
        <v>132</v>
      </c>
      <c r="E189" s="16" t="s">
        <v>13</v>
      </c>
      <c r="F189" s="16" t="s">
        <v>13</v>
      </c>
      <c r="G189" s="24">
        <v>12362061.160416665</v>
      </c>
    </row>
    <row r="190" spans="1:7" x14ac:dyDescent="0.2">
      <c r="A190" s="19"/>
      <c r="B190" s="19"/>
      <c r="C190" s="16" t="s">
        <v>606</v>
      </c>
      <c r="D190" s="16" t="s">
        <v>607</v>
      </c>
      <c r="E190" s="16" t="s">
        <v>13</v>
      </c>
      <c r="F190" s="16" t="s">
        <v>13</v>
      </c>
      <c r="G190" s="24">
        <v>-20163760.73</v>
      </c>
    </row>
    <row r="191" spans="1:7" x14ac:dyDescent="0.2">
      <c r="A191" s="19"/>
      <c r="B191" s="19"/>
      <c r="C191" s="16" t="s">
        <v>608</v>
      </c>
      <c r="D191" s="16" t="s">
        <v>609</v>
      </c>
      <c r="E191" s="16" t="s">
        <v>13</v>
      </c>
      <c r="F191" s="16" t="s">
        <v>13</v>
      </c>
      <c r="G191" s="24">
        <v>0</v>
      </c>
    </row>
    <row r="192" spans="1:7" x14ac:dyDescent="0.2">
      <c r="A192" s="19"/>
      <c r="B192" s="19"/>
      <c r="C192" s="16" t="s">
        <v>610</v>
      </c>
      <c r="D192" s="16" t="s">
        <v>611</v>
      </c>
      <c r="E192" s="16" t="s">
        <v>13</v>
      </c>
      <c r="F192" s="16" t="s">
        <v>13</v>
      </c>
      <c r="G192" s="24">
        <v>8924.6850000000031</v>
      </c>
    </row>
    <row r="193" spans="1:7" x14ac:dyDescent="0.2">
      <c r="A193" s="19"/>
      <c r="B193" s="19"/>
      <c r="C193" s="16" t="s">
        <v>628</v>
      </c>
      <c r="D193" s="16" t="s">
        <v>629</v>
      </c>
      <c r="E193" s="16" t="s">
        <v>13</v>
      </c>
      <c r="F193" s="16" t="s">
        <v>13</v>
      </c>
      <c r="G193" s="24">
        <v>-259666.29416666666</v>
      </c>
    </row>
    <row r="194" spans="1:7" x14ac:dyDescent="0.2">
      <c r="A194" s="19"/>
      <c r="B194" s="16" t="s">
        <v>5403</v>
      </c>
      <c r="C194" s="17"/>
      <c r="D194" s="17"/>
      <c r="E194" s="17"/>
      <c r="F194" s="17"/>
      <c r="G194" s="24">
        <v>9598445.612916667</v>
      </c>
    </row>
    <row r="195" spans="1:7" x14ac:dyDescent="0.2">
      <c r="A195" s="19"/>
      <c r="B195" s="16" t="s">
        <v>5373</v>
      </c>
      <c r="C195" s="16" t="s">
        <v>570</v>
      </c>
      <c r="D195" s="16" t="s">
        <v>571</v>
      </c>
      <c r="E195" s="16" t="s">
        <v>7</v>
      </c>
      <c r="F195" s="16" t="s">
        <v>6</v>
      </c>
      <c r="G195" s="24">
        <v>7141249.892500001</v>
      </c>
    </row>
    <row r="196" spans="1:7" x14ac:dyDescent="0.2">
      <c r="A196" s="19"/>
      <c r="B196" s="16" t="s">
        <v>5404</v>
      </c>
      <c r="C196" s="17"/>
      <c r="D196" s="17"/>
      <c r="E196" s="17"/>
      <c r="F196" s="17"/>
      <c r="G196" s="24">
        <v>7141249.892500001</v>
      </c>
    </row>
    <row r="197" spans="1:7" x14ac:dyDescent="0.2">
      <c r="A197" s="19"/>
      <c r="B197" s="16" t="s">
        <v>5375</v>
      </c>
      <c r="C197" s="16" t="s">
        <v>431</v>
      </c>
      <c r="D197" s="16" t="s">
        <v>432</v>
      </c>
      <c r="E197" s="16" t="s">
        <v>9</v>
      </c>
      <c r="F197" s="16" t="s">
        <v>4</v>
      </c>
      <c r="G197" s="24">
        <v>104405.37416666666</v>
      </c>
    </row>
    <row r="198" spans="1:7" x14ac:dyDescent="0.2">
      <c r="A198" s="19"/>
      <c r="B198" s="19"/>
      <c r="C198" s="16" t="s">
        <v>568</v>
      </c>
      <c r="D198" s="16" t="s">
        <v>569</v>
      </c>
      <c r="E198" s="16" t="s">
        <v>9</v>
      </c>
      <c r="F198" s="16" t="s">
        <v>4</v>
      </c>
      <c r="G198" s="24">
        <v>-3459592.645</v>
      </c>
    </row>
    <row r="199" spans="1:7" x14ac:dyDescent="0.2">
      <c r="A199" s="19"/>
      <c r="B199" s="19"/>
      <c r="C199" s="16" t="s">
        <v>606</v>
      </c>
      <c r="D199" s="16" t="s">
        <v>607</v>
      </c>
      <c r="E199" s="16" t="s">
        <v>9</v>
      </c>
      <c r="F199" s="16" t="s">
        <v>4</v>
      </c>
      <c r="G199" s="24">
        <v>-13.045833333333334</v>
      </c>
    </row>
    <row r="200" spans="1:7" x14ac:dyDescent="0.2">
      <c r="A200" s="19"/>
      <c r="B200" s="16" t="s">
        <v>5405</v>
      </c>
      <c r="C200" s="17"/>
      <c r="D200" s="17"/>
      <c r="E200" s="17"/>
      <c r="F200" s="17"/>
      <c r="G200" s="24">
        <v>-3355200.3166666669</v>
      </c>
    </row>
    <row r="201" spans="1:7" x14ac:dyDescent="0.2">
      <c r="A201" s="19"/>
      <c r="B201" s="16" t="s">
        <v>5378</v>
      </c>
      <c r="C201" s="16" t="s">
        <v>570</v>
      </c>
      <c r="D201" s="16" t="s">
        <v>571</v>
      </c>
      <c r="E201" s="16" t="s">
        <v>9</v>
      </c>
      <c r="F201" s="16" t="s">
        <v>6</v>
      </c>
      <c r="G201" s="24">
        <v>1915495.2087499995</v>
      </c>
    </row>
    <row r="202" spans="1:7" x14ac:dyDescent="0.2">
      <c r="A202" s="19"/>
      <c r="B202" s="19"/>
      <c r="C202" s="16" t="s">
        <v>688</v>
      </c>
      <c r="D202" s="16" t="s">
        <v>689</v>
      </c>
      <c r="E202" s="16" t="s">
        <v>9</v>
      </c>
      <c r="F202" s="16" t="s">
        <v>6</v>
      </c>
      <c r="G202" s="24">
        <v>-5.4375</v>
      </c>
    </row>
    <row r="203" spans="1:7" x14ac:dyDescent="0.2">
      <c r="A203" s="19"/>
      <c r="B203" s="19"/>
      <c r="C203" s="16" t="s">
        <v>717</v>
      </c>
      <c r="D203" s="16" t="s">
        <v>716</v>
      </c>
      <c r="E203" s="16" t="s">
        <v>9</v>
      </c>
      <c r="F203" s="16" t="s">
        <v>6</v>
      </c>
      <c r="G203" s="24">
        <v>-29348.427083333325</v>
      </c>
    </row>
    <row r="204" spans="1:7" x14ac:dyDescent="0.2">
      <c r="A204" s="19"/>
      <c r="B204" s="16" t="s">
        <v>5407</v>
      </c>
      <c r="C204" s="17"/>
      <c r="D204" s="17"/>
      <c r="E204" s="17"/>
      <c r="F204" s="17"/>
      <c r="G204" s="24">
        <v>1886141.3441666663</v>
      </c>
    </row>
    <row r="205" spans="1:7" x14ac:dyDescent="0.2">
      <c r="A205" s="19"/>
      <c r="B205" s="16" t="s">
        <v>5368</v>
      </c>
      <c r="C205" s="16" t="s">
        <v>670</v>
      </c>
      <c r="D205" s="16" t="s">
        <v>671</v>
      </c>
      <c r="E205" s="16" t="s">
        <v>2</v>
      </c>
      <c r="F205" s="16" t="s">
        <v>5</v>
      </c>
      <c r="G205" s="24">
        <v>-8089.8491666666669</v>
      </c>
    </row>
    <row r="206" spans="1:7" x14ac:dyDescent="0.2">
      <c r="A206" s="19"/>
      <c r="B206" s="19"/>
      <c r="C206" s="16" t="s">
        <v>688</v>
      </c>
      <c r="D206" s="16" t="s">
        <v>689</v>
      </c>
      <c r="E206" s="16" t="s">
        <v>2</v>
      </c>
      <c r="F206" s="16" t="s">
        <v>5</v>
      </c>
      <c r="G206" s="24">
        <v>-2.0862500000000002</v>
      </c>
    </row>
    <row r="207" spans="1:7" x14ac:dyDescent="0.2">
      <c r="A207" s="19"/>
      <c r="B207" s="16" t="s">
        <v>5408</v>
      </c>
      <c r="C207" s="17"/>
      <c r="D207" s="17"/>
      <c r="E207" s="17"/>
      <c r="F207" s="17"/>
      <c r="G207" s="24">
        <v>-8091.9354166666672</v>
      </c>
    </row>
    <row r="208" spans="1:7" x14ac:dyDescent="0.2">
      <c r="A208" s="19"/>
      <c r="B208" s="16" t="s">
        <v>5369</v>
      </c>
      <c r="C208" s="16" t="s">
        <v>670</v>
      </c>
      <c r="D208" s="16" t="s">
        <v>671</v>
      </c>
      <c r="E208" s="16" t="s">
        <v>2</v>
      </c>
      <c r="F208" s="16" t="s">
        <v>6</v>
      </c>
      <c r="G208" s="24">
        <v>-11926.903333333334</v>
      </c>
    </row>
    <row r="209" spans="1:7" x14ac:dyDescent="0.2">
      <c r="A209" s="19"/>
      <c r="B209" s="19"/>
      <c r="C209" s="16" t="s">
        <v>672</v>
      </c>
      <c r="D209" s="16" t="s">
        <v>673</v>
      </c>
      <c r="E209" s="16" t="s">
        <v>2</v>
      </c>
      <c r="F209" s="16" t="s">
        <v>6</v>
      </c>
      <c r="G209" s="24">
        <v>-3.2891666666666666</v>
      </c>
    </row>
    <row r="210" spans="1:7" x14ac:dyDescent="0.2">
      <c r="A210" s="19"/>
      <c r="B210" s="19"/>
      <c r="C210" s="16" t="s">
        <v>688</v>
      </c>
      <c r="D210" s="16" t="s">
        <v>689</v>
      </c>
      <c r="E210" s="16" t="s">
        <v>2</v>
      </c>
      <c r="F210" s="16" t="s">
        <v>6</v>
      </c>
      <c r="G210" s="24">
        <v>-681.57791666666674</v>
      </c>
    </row>
    <row r="211" spans="1:7" x14ac:dyDescent="0.2">
      <c r="A211" s="19"/>
      <c r="B211" s="19"/>
      <c r="C211" s="16" t="s">
        <v>718</v>
      </c>
      <c r="D211" s="16" t="s">
        <v>719</v>
      </c>
      <c r="E211" s="16" t="s">
        <v>2</v>
      </c>
      <c r="F211" s="16" t="s">
        <v>6</v>
      </c>
      <c r="G211" s="24">
        <v>-102456.57916666665</v>
      </c>
    </row>
    <row r="212" spans="1:7" x14ac:dyDescent="0.2">
      <c r="A212" s="19"/>
      <c r="B212" s="19"/>
      <c r="C212" s="16" t="s">
        <v>720</v>
      </c>
      <c r="D212" s="16" t="s">
        <v>721</v>
      </c>
      <c r="E212" s="16" t="s">
        <v>2</v>
      </c>
      <c r="F212" s="16" t="s">
        <v>6</v>
      </c>
      <c r="G212" s="24">
        <v>-220833.33333333334</v>
      </c>
    </row>
    <row r="213" spans="1:7" x14ac:dyDescent="0.2">
      <c r="A213" s="19"/>
      <c r="B213" s="16" t="s">
        <v>5409</v>
      </c>
      <c r="C213" s="17"/>
      <c r="D213" s="17"/>
      <c r="E213" s="17"/>
      <c r="F213" s="17"/>
      <c r="G213" s="24">
        <v>-335901.68291666667</v>
      </c>
    </row>
    <row r="214" spans="1:7" x14ac:dyDescent="0.2">
      <c r="A214" s="19"/>
      <c r="B214" s="16" t="s">
        <v>5376</v>
      </c>
      <c r="C214" s="16" t="s">
        <v>570</v>
      </c>
      <c r="D214" s="16" t="s">
        <v>571</v>
      </c>
      <c r="E214" s="16" t="s">
        <v>9</v>
      </c>
      <c r="F214" s="16" t="s">
        <v>5</v>
      </c>
      <c r="G214" s="24">
        <v>1244753.8245833332</v>
      </c>
    </row>
    <row r="215" spans="1:7" x14ac:dyDescent="0.2">
      <c r="A215" s="19"/>
      <c r="B215" s="16" t="s">
        <v>5410</v>
      </c>
      <c r="C215" s="17"/>
      <c r="D215" s="17"/>
      <c r="E215" s="17"/>
      <c r="F215" s="17"/>
      <c r="G215" s="24">
        <v>1244753.8245833332</v>
      </c>
    </row>
    <row r="216" spans="1:7" x14ac:dyDescent="0.2">
      <c r="A216" s="19"/>
      <c r="B216" s="16" t="s">
        <v>5371</v>
      </c>
      <c r="C216" s="16" t="s">
        <v>570</v>
      </c>
      <c r="D216" s="16" t="s">
        <v>571</v>
      </c>
      <c r="E216" s="16" t="s">
        <v>7</v>
      </c>
      <c r="F216" s="16" t="s">
        <v>5</v>
      </c>
      <c r="G216" s="24">
        <v>2395857.9154166668</v>
      </c>
    </row>
    <row r="217" spans="1:7" x14ac:dyDescent="0.2">
      <c r="A217" s="19"/>
      <c r="B217" s="16" t="s">
        <v>5411</v>
      </c>
      <c r="C217" s="17"/>
      <c r="D217" s="17"/>
      <c r="E217" s="17"/>
      <c r="F217" s="17"/>
      <c r="G217" s="24">
        <v>2395857.9154166668</v>
      </c>
    </row>
    <row r="218" spans="1:7" x14ac:dyDescent="0.2">
      <c r="A218" s="19"/>
      <c r="B218" s="16" t="s">
        <v>5372</v>
      </c>
      <c r="C218" s="16" t="s">
        <v>570</v>
      </c>
      <c r="D218" s="16" t="s">
        <v>571</v>
      </c>
      <c r="E218" s="16" t="s">
        <v>7</v>
      </c>
      <c r="F218" s="16" t="s">
        <v>8</v>
      </c>
      <c r="G218" s="24">
        <v>1261.1100000000004</v>
      </c>
    </row>
    <row r="219" spans="1:7" x14ac:dyDescent="0.2">
      <c r="A219" s="19"/>
      <c r="B219" s="16" t="s">
        <v>5412</v>
      </c>
      <c r="C219" s="17"/>
      <c r="D219" s="17"/>
      <c r="E219" s="17"/>
      <c r="F219" s="17"/>
      <c r="G219" s="24">
        <v>1261.1100000000004</v>
      </c>
    </row>
    <row r="220" spans="1:7" x14ac:dyDescent="0.2">
      <c r="A220" s="19"/>
      <c r="B220" s="16" t="s">
        <v>5367</v>
      </c>
      <c r="C220" s="16" t="s">
        <v>646</v>
      </c>
      <c r="D220" s="16" t="s">
        <v>647</v>
      </c>
      <c r="E220" s="16" t="s">
        <v>2</v>
      </c>
      <c r="F220" s="16" t="s">
        <v>3</v>
      </c>
      <c r="G220" s="24">
        <v>-6.25</v>
      </c>
    </row>
    <row r="221" spans="1:7" x14ac:dyDescent="0.2">
      <c r="A221" s="19"/>
      <c r="B221" s="19"/>
      <c r="C221" s="19"/>
      <c r="D221" s="19"/>
      <c r="E221" s="16" t="s">
        <v>13</v>
      </c>
      <c r="F221" s="16" t="s">
        <v>13</v>
      </c>
      <c r="G221" s="24">
        <v>-24916.040416666667</v>
      </c>
    </row>
    <row r="222" spans="1:7" x14ac:dyDescent="0.2">
      <c r="A222" s="19"/>
      <c r="B222" s="19"/>
      <c r="C222" s="16" t="s">
        <v>648</v>
      </c>
      <c r="D222" s="16" t="s">
        <v>649</v>
      </c>
      <c r="E222" s="16" t="s">
        <v>13</v>
      </c>
      <c r="F222" s="16" t="s">
        <v>13</v>
      </c>
      <c r="G222" s="24">
        <v>-16519.350416666668</v>
      </c>
    </row>
    <row r="223" spans="1:7" x14ac:dyDescent="0.2">
      <c r="A223" s="19"/>
      <c r="B223" s="19"/>
      <c r="C223" s="16" t="s">
        <v>1009</v>
      </c>
      <c r="D223" s="16" t="s">
        <v>1010</v>
      </c>
      <c r="E223" s="16" t="s">
        <v>13</v>
      </c>
      <c r="F223" s="16" t="s">
        <v>13</v>
      </c>
      <c r="G223" s="24">
        <v>0</v>
      </c>
    </row>
    <row r="224" spans="1:7" x14ac:dyDescent="0.2">
      <c r="A224" s="19"/>
      <c r="B224" s="16" t="s">
        <v>5413</v>
      </c>
      <c r="C224" s="17"/>
      <c r="D224" s="17"/>
      <c r="E224" s="17"/>
      <c r="F224" s="17"/>
      <c r="G224" s="24">
        <v>-41441.640833333338</v>
      </c>
    </row>
    <row r="225" spans="1:7" x14ac:dyDescent="0.2">
      <c r="A225" s="16" t="s">
        <v>5385</v>
      </c>
      <c r="B225" s="17"/>
      <c r="C225" s="17"/>
      <c r="D225" s="17"/>
      <c r="E225" s="17"/>
      <c r="F225" s="17"/>
      <c r="G225" s="24">
        <v>49713605.149999931</v>
      </c>
    </row>
    <row r="226" spans="1:7" x14ac:dyDescent="0.2">
      <c r="A226" s="16">
        <v>20</v>
      </c>
      <c r="B226" s="16" t="s">
        <v>5373</v>
      </c>
      <c r="C226" s="16" t="s">
        <v>670</v>
      </c>
      <c r="D226" s="16" t="s">
        <v>671</v>
      </c>
      <c r="E226" s="16" t="s">
        <v>7</v>
      </c>
      <c r="F226" s="16" t="s">
        <v>6</v>
      </c>
      <c r="G226" s="24">
        <v>-12240714.201666666</v>
      </c>
    </row>
    <row r="227" spans="1:7" x14ac:dyDescent="0.2">
      <c r="A227" s="19"/>
      <c r="B227" s="16" t="s">
        <v>5404</v>
      </c>
      <c r="C227" s="17"/>
      <c r="D227" s="17"/>
      <c r="E227" s="17"/>
      <c r="F227" s="17"/>
      <c r="G227" s="24">
        <v>-12240714.201666666</v>
      </c>
    </row>
    <row r="228" spans="1:7" x14ac:dyDescent="0.2">
      <c r="A228" s="19"/>
      <c r="B228" s="16" t="s">
        <v>5377</v>
      </c>
      <c r="C228" s="16" t="s">
        <v>670</v>
      </c>
      <c r="D228" s="16" t="s">
        <v>671</v>
      </c>
      <c r="E228" s="16" t="s">
        <v>9</v>
      </c>
      <c r="F228" s="16" t="s">
        <v>12</v>
      </c>
      <c r="G228" s="24">
        <v>-703087.8308333332</v>
      </c>
    </row>
    <row r="229" spans="1:7" x14ac:dyDescent="0.2">
      <c r="A229" s="19"/>
      <c r="B229" s="16" t="s">
        <v>5406</v>
      </c>
      <c r="C229" s="17"/>
      <c r="D229" s="17"/>
      <c r="E229" s="17"/>
      <c r="F229" s="17"/>
      <c r="G229" s="24">
        <v>-703087.8308333332</v>
      </c>
    </row>
    <row r="230" spans="1:7" x14ac:dyDescent="0.2">
      <c r="A230" s="19"/>
      <c r="B230" s="16" t="s">
        <v>5378</v>
      </c>
      <c r="C230" s="16" t="s">
        <v>670</v>
      </c>
      <c r="D230" s="16" t="s">
        <v>671</v>
      </c>
      <c r="E230" s="16" t="s">
        <v>9</v>
      </c>
      <c r="F230" s="16" t="s">
        <v>6</v>
      </c>
      <c r="G230" s="24">
        <v>-3252974.2462499999</v>
      </c>
    </row>
    <row r="231" spans="1:7" x14ac:dyDescent="0.2">
      <c r="A231" s="19"/>
      <c r="B231" s="16" t="s">
        <v>5407</v>
      </c>
      <c r="C231" s="17"/>
      <c r="D231" s="17"/>
      <c r="E231" s="17"/>
      <c r="F231" s="17"/>
      <c r="G231" s="24">
        <v>-3252974.2462499999</v>
      </c>
    </row>
    <row r="232" spans="1:7" x14ac:dyDescent="0.2">
      <c r="A232" s="19"/>
      <c r="B232" s="16" t="s">
        <v>5376</v>
      </c>
      <c r="C232" s="16" t="s">
        <v>670</v>
      </c>
      <c r="D232" s="16" t="s">
        <v>671</v>
      </c>
      <c r="E232" s="16" t="s">
        <v>9</v>
      </c>
      <c r="F232" s="16" t="s">
        <v>5</v>
      </c>
      <c r="G232" s="24">
        <v>-1438253.1479166669</v>
      </c>
    </row>
    <row r="233" spans="1:7" x14ac:dyDescent="0.2">
      <c r="A233" s="19"/>
      <c r="B233" s="16" t="s">
        <v>5410</v>
      </c>
      <c r="C233" s="17"/>
      <c r="D233" s="17"/>
      <c r="E233" s="17"/>
      <c r="F233" s="17"/>
      <c r="G233" s="24">
        <v>-1438253.1479166669</v>
      </c>
    </row>
    <row r="234" spans="1:7" x14ac:dyDescent="0.2">
      <c r="A234" s="19"/>
      <c r="B234" s="16" t="s">
        <v>5371</v>
      </c>
      <c r="C234" s="16" t="s">
        <v>670</v>
      </c>
      <c r="D234" s="16" t="s">
        <v>671</v>
      </c>
      <c r="E234" s="16" t="s">
        <v>7</v>
      </c>
      <c r="F234" s="16" t="s">
        <v>5</v>
      </c>
      <c r="G234" s="24">
        <v>-4376567.1345833326</v>
      </c>
    </row>
    <row r="235" spans="1:7" x14ac:dyDescent="0.2">
      <c r="A235" s="19"/>
      <c r="B235" s="16" t="s">
        <v>5411</v>
      </c>
      <c r="C235" s="17"/>
      <c r="D235" s="17"/>
      <c r="E235" s="17"/>
      <c r="F235" s="17"/>
      <c r="G235" s="24">
        <v>-4376567.1345833326</v>
      </c>
    </row>
    <row r="236" spans="1:7" x14ac:dyDescent="0.2">
      <c r="A236" s="19"/>
      <c r="B236" s="16" t="s">
        <v>5372</v>
      </c>
      <c r="C236" s="16" t="s">
        <v>670</v>
      </c>
      <c r="D236" s="16" t="s">
        <v>671</v>
      </c>
      <c r="E236" s="16" t="s">
        <v>7</v>
      </c>
      <c r="F236" s="16" t="s">
        <v>8</v>
      </c>
      <c r="G236" s="24">
        <v>-5049833.1662499998</v>
      </c>
    </row>
    <row r="237" spans="1:7" x14ac:dyDescent="0.2">
      <c r="A237" s="19"/>
      <c r="B237" s="16" t="s">
        <v>5412</v>
      </c>
      <c r="C237" s="17"/>
      <c r="D237" s="17"/>
      <c r="E237" s="17"/>
      <c r="F237" s="17"/>
      <c r="G237" s="24">
        <v>-5049833.1662499998</v>
      </c>
    </row>
    <row r="238" spans="1:7" x14ac:dyDescent="0.2">
      <c r="A238" s="19"/>
      <c r="B238" s="16" t="s">
        <v>5379</v>
      </c>
      <c r="C238" s="16" t="s">
        <v>670</v>
      </c>
      <c r="D238" s="16" t="s">
        <v>671</v>
      </c>
      <c r="E238" s="16" t="s">
        <v>7</v>
      </c>
      <c r="F238" s="16" t="s">
        <v>12</v>
      </c>
      <c r="G238" s="24">
        <v>246758.21999999997</v>
      </c>
    </row>
    <row r="239" spans="1:7" x14ac:dyDescent="0.2">
      <c r="A239" s="19"/>
      <c r="B239" s="16" t="s">
        <v>5414</v>
      </c>
      <c r="C239" s="17"/>
      <c r="D239" s="17"/>
      <c r="E239" s="17"/>
      <c r="F239" s="17"/>
      <c r="G239" s="24">
        <v>246758.21999999997</v>
      </c>
    </row>
    <row r="240" spans="1:7" x14ac:dyDescent="0.2">
      <c r="A240" s="16" t="s">
        <v>5386</v>
      </c>
      <c r="B240" s="17"/>
      <c r="C240" s="17"/>
      <c r="D240" s="17"/>
      <c r="E240" s="17"/>
      <c r="F240" s="17"/>
      <c r="G240" s="24">
        <v>-26814671.5075</v>
      </c>
    </row>
    <row r="241" spans="1:7" x14ac:dyDescent="0.2">
      <c r="A241" s="20" t="s">
        <v>5387</v>
      </c>
      <c r="B241" s="21"/>
      <c r="C241" s="21"/>
      <c r="D241" s="21"/>
      <c r="E241" s="21"/>
      <c r="F241" s="21"/>
      <c r="G241" s="25">
        <v>39846874.444583304</v>
      </c>
    </row>
  </sheetData>
  <pageMargins left="0.95" right="0.7" top="1" bottom="0.75" header="0.55000000000000004" footer="0.3"/>
  <pageSetup scale="74" fitToHeight="4" orientation="portrait" r:id="rId2"/>
  <headerFooter scaleWithDoc="0">
    <oddHeader>&amp;RAdjustment No. 2.09 
Workpaper Ref. G-WC-3</oddHeader>
    <oddFooter>&amp;RPage  &amp;P of &amp;N</oddFooter>
  </headerFooter>
  <rowBreaks count="8" manualBreakCount="8">
    <brk id="50" max="16383" man="1"/>
    <brk id="92" max="16383" man="1"/>
    <brk id="127" max="16383" man="1"/>
    <brk id="161" max="16383" man="1"/>
    <brk id="210" max="16383" man="1"/>
    <brk id="257" max="16383" man="1"/>
    <brk id="293" max="16383" man="1"/>
    <brk id="3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2014-02-04T08:00:00+00:00</OpenedDate>
    <Date1 xmlns="dc463f71-b30c-4ab2-9473-d307f9d35888">2014-07-22T07:00:00+00:00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EEB5339-D9A6-4E02-B04F-5E5C77CF5060}"/>
</file>

<file path=customXml/itemProps2.xml><?xml version="1.0" encoding="utf-8"?>
<ds:datastoreItem xmlns:ds="http://schemas.openxmlformats.org/officeDocument/2006/customXml" ds:itemID="{1EF53D5E-483B-4ADB-BC56-DE58EA701D4D}"/>
</file>

<file path=customXml/itemProps3.xml><?xml version="1.0" encoding="utf-8"?>
<ds:datastoreItem xmlns:ds="http://schemas.openxmlformats.org/officeDocument/2006/customXml" ds:itemID="{0DC4DBA8-B3BF-401F-B303-F322B852D2C5}"/>
</file>

<file path=customXml/itemProps4.xml><?xml version="1.0" encoding="utf-8"?>
<ds:datastoreItem xmlns:ds="http://schemas.openxmlformats.org/officeDocument/2006/customXml" ds:itemID="{D4C1FF31-2E38-4723-AE85-7C9E761D92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BAE-2 Page 1 of 1</vt:lpstr>
      <vt:lpstr>BAE-3 Page 1 of 1</vt:lpstr>
      <vt:lpstr>BAE-4 Page 1 of 1</vt:lpstr>
      <vt:lpstr>BAE-5 Pages 4</vt:lpstr>
      <vt:lpstr>Summary</vt:lpstr>
      <vt:lpstr>Summary!CombWC_LineItem</vt:lpstr>
      <vt:lpstr>CombWC_LineItem</vt:lpstr>
      <vt:lpstr>Dec.13</vt:lpstr>
      <vt:lpstr>'BAE-2 Page 1 of 1'!Print_Area</vt:lpstr>
      <vt:lpstr>'BAE-3 Page 1 of 1'!Print_Area</vt:lpstr>
      <vt:lpstr>'BAE-4 Page 1 of 1'!Print_Area</vt:lpstr>
      <vt:lpstr>'BAE-5 Pages 4'!Print_Area</vt:lpstr>
      <vt:lpstr>'BAE-3 Page 1 of 1'!Print_Titles</vt:lpstr>
      <vt:lpstr>'BAE-5 Pages 4'!Print_Titles</vt:lpstr>
      <vt:lpstr>Summary!Print_Titles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ISWC</dc:title>
  <dc:creator>Smith, Jennifer</dc:creator>
  <cp:lastModifiedBy>Krista Gross</cp:lastModifiedBy>
  <cp:lastPrinted>2014-07-21T20:47:46Z</cp:lastPrinted>
  <dcterms:created xsi:type="dcterms:W3CDTF">2012-02-10T16:13:58Z</dcterms:created>
  <dcterms:modified xsi:type="dcterms:W3CDTF">2014-07-21T20:50:39Z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