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60" activeTab="1"/>
  </bookViews>
  <sheets>
    <sheet name="Page 11.1" sheetId="1" r:id="rId1"/>
    <sheet name="Page 11.2-.30" sheetId="2" r:id="rId2"/>
  </sheets>
  <externalReferences>
    <externalReference r:id="rId5"/>
    <externalReference r:id="rId6"/>
  </externalReferences>
  <definedNames>
    <definedName name="AllocationMethod">'[1]Variables'!$AP$33</definedName>
    <definedName name="Common">'[1]Variables'!$AQ$27</definedName>
    <definedName name="Debt">'[1]Variables'!$AQ$25</definedName>
    <definedName name="DebtCost">'[1]Variables'!$AT$25</definedName>
    <definedName name="EffectiveTaxRate">'[1]Variables'!$AQ$32</definedName>
    <definedName name="FranchiseTax">'[1]Variables'!$I$6</definedName>
    <definedName name="JurisNumber">'[1]Variables'!$AL$15</definedName>
    <definedName name="JurisTitle">'[1]Variables'!$AK$18</definedName>
    <definedName name="NetToGross">'[1]Variables'!$H$2</definedName>
    <definedName name="Period">'[1]Variables'!$AK$25</definedName>
    <definedName name="Pref">'[1]Variables'!$AQ$26</definedName>
    <definedName name="PrefCost">'[1]Variables'!$AT$26</definedName>
    <definedName name="_xlnm.Print_Area" localSheetId="1">'Page 11.2-.30'!$A$1:$S$1466</definedName>
    <definedName name="_xlnm.Print_Titles" localSheetId="1">'Page 11.2-.30'!$41:$43</definedName>
    <definedName name="RateBaseType">'[1]Variables'!$AP$14</definedName>
    <definedName name="ResourceSupplier">'[1]Variables'!$I$8</definedName>
    <definedName name="SIT">'[1]Variables'!$AQ$30</definedName>
    <definedName name="UnadjBegEnd">'[1]UnadjData'!$A$5:$J$79</definedName>
    <definedName name="UnadjYE">'[1]UnadjData'!$L$5:$U$253</definedName>
    <definedName name="UncollectibleAccounts">'[1]Variables'!$I$5</definedName>
    <definedName name="UTGrossReceipts">'[1]Variables'!$I$4</definedName>
    <definedName name="WARevenueTax">'[1]Variables'!$I$7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<sst xmlns="http://schemas.openxmlformats.org/spreadsheetml/2006/main" count="1175" uniqueCount="293">
  <si>
    <t>Description of Account Summary:</t>
  </si>
  <si>
    <t>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</si>
  <si>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</si>
  <si>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</si>
  <si>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</si>
  <si>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</si>
  <si>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</si>
  <si>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</si>
  <si>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</si>
  <si>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</si>
  <si>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</si>
  <si>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</si>
  <si>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>Miscellaneous Rate Base</t>
  </si>
  <si>
    <t xml:space="preserve">     Total Electric Plant</t>
  </si>
  <si>
    <t>Rate Base Deductions:</t>
  </si>
  <si>
    <t>Accum Prov For Depr</t>
  </si>
  <si>
    <t>Accum Prov For Amort</t>
  </si>
  <si>
    <t>Accum Def Income Taxes</t>
  </si>
  <si>
    <t>Unamortized ITC</t>
  </si>
  <si>
    <t>Customer Adv for Const</t>
  </si>
  <si>
    <t>Customer Service Deposits</t>
  </si>
  <si>
    <t>Misc. Rate Base Deductions</t>
  </si>
  <si>
    <t xml:space="preserve">     Total Rate Base Deductions</t>
  </si>
  <si>
    <t>Total Rate Base</t>
  </si>
  <si>
    <t>FERC</t>
  </si>
  <si>
    <t>WCA</t>
  </si>
  <si>
    <t>ACCT</t>
  </si>
  <si>
    <t>DESCRIP</t>
  </si>
  <si>
    <t>FACTOR</t>
  </si>
  <si>
    <t>SG</t>
  </si>
  <si>
    <t>Station Equipment</t>
  </si>
  <si>
    <t>Storage Battery Equipment</t>
  </si>
  <si>
    <t>Services</t>
  </si>
  <si>
    <t>Meters</t>
  </si>
  <si>
    <t>Leased Property</t>
  </si>
  <si>
    <t>Land and Land Rights</t>
  </si>
  <si>
    <t>Structures and Improvements</t>
  </si>
  <si>
    <t>Boiler Plant Equipment</t>
  </si>
  <si>
    <t>Turbogenerator Units</t>
  </si>
  <si>
    <t>Accessory Electric Equipment</t>
  </si>
  <si>
    <t>Misc Power Plant Equipment</t>
  </si>
  <si>
    <t>Steam Plant ARO</t>
  </si>
  <si>
    <t>SP</t>
  </si>
  <si>
    <t>Unclassified Steam Plant - Account 300</t>
  </si>
  <si>
    <t>Total Steam Production Plant</t>
  </si>
  <si>
    <t>Summary of Steam Production Plant by Factor</t>
  </si>
  <si>
    <t>Total Steam Production Plant by Factor</t>
  </si>
  <si>
    <t>Reactor Plant Equipment</t>
  </si>
  <si>
    <t>Misc. Power Plant Equipment</t>
  </si>
  <si>
    <t>NP</t>
  </si>
  <si>
    <t>Unclassified Nuclear Plant - Acct 300</t>
  </si>
  <si>
    <t>Total Nuclear Production Plant</t>
  </si>
  <si>
    <t>Summary of Nuclear Production Plant by Factor</t>
  </si>
  <si>
    <t>Total Nuclear Plant by Factor</t>
  </si>
  <si>
    <t>Reservoirs, Dams &amp; Waterways</t>
  </si>
  <si>
    <t>Water Wheel, Turbines, &amp; Generators</t>
  </si>
  <si>
    <t>Roads, Railroads &amp; Bridges</t>
  </si>
  <si>
    <t>Hydro Plant ARO</t>
  </si>
  <si>
    <t>HP</t>
  </si>
  <si>
    <t>Unclassified Hydro Plant - Acct 300</t>
  </si>
  <si>
    <t>Total Hydraulic Plant</t>
  </si>
  <si>
    <t>Summary of Hydraulic Plant by Factor</t>
  </si>
  <si>
    <t>Total Hydraulic Plant by Factor</t>
  </si>
  <si>
    <t>Fuel Holders, Producers &amp; Accessories</t>
  </si>
  <si>
    <t>Prime Movers</t>
  </si>
  <si>
    <t>Generators</t>
  </si>
  <si>
    <t>Accessory Electric Plant</t>
  </si>
  <si>
    <t>Other Production ARO</t>
  </si>
  <si>
    <t>OP</t>
  </si>
  <si>
    <t>Unclassified Other Prod Plant-Acct 300</t>
  </si>
  <si>
    <t>Total Other Production Plant</t>
  </si>
  <si>
    <t>Summary of Other Production Plant by Factor</t>
  </si>
  <si>
    <t>Total of Other Production Plant by Factor</t>
  </si>
  <si>
    <t>Experimental Plant</t>
  </si>
  <si>
    <t>Total Experimental Plant</t>
  </si>
  <si>
    <t>TOTAL PRODUCTION PLANT</t>
  </si>
  <si>
    <t>Towers and Fixtures</t>
  </si>
  <si>
    <t>Poles and Fixtures</t>
  </si>
  <si>
    <t>Clearing and Grading</t>
  </si>
  <si>
    <t>Underground Conduit</t>
  </si>
  <si>
    <t xml:space="preserve">Underground Conductors </t>
  </si>
  <si>
    <t>Roads and Trails</t>
  </si>
  <si>
    <t>TP</t>
  </si>
  <si>
    <t>Unclassified Trans Plant - Acct 300</t>
  </si>
  <si>
    <t>TS0</t>
  </si>
  <si>
    <t>Unclassified Trans Sub Plant - Acct 300</t>
  </si>
  <si>
    <t>TOTAL TRANSMISSION PLANT</t>
  </si>
  <si>
    <t>Summary of Transmission Plant by Factor</t>
  </si>
  <si>
    <t>Total Transmission Plant by Factor</t>
  </si>
  <si>
    <t>Poles, Towers &amp; Fixtures</t>
  </si>
  <si>
    <t>Overhead Conductors</t>
  </si>
  <si>
    <t>Line Transformers</t>
  </si>
  <si>
    <t>Installations on Customers' Premises</t>
  </si>
  <si>
    <t>Street Lights</t>
  </si>
  <si>
    <t>DP</t>
  </si>
  <si>
    <t>Unclassified Dist Plant - Acct 300</t>
  </si>
  <si>
    <t>DS0</t>
  </si>
  <si>
    <t>Unclassified Dist Sub Plant - Acct 300</t>
  </si>
  <si>
    <t>TOTAL DISTRIBUTION PLANT</t>
  </si>
  <si>
    <t>Summary of Distribution Plant by Factor</t>
  </si>
  <si>
    <t>Total Distribution Plant by Factor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</si>
  <si>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</si>
  <si>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</si>
  <si>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</si>
  <si>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</si>
  <si>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</si>
  <si>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</si>
  <si>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</si>
  <si>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Misc. Equipment</t>
  </si>
  <si>
    <t>Coal Mine</t>
  </si>
  <si>
    <t>MP</t>
  </si>
  <si>
    <t>399L</t>
  </si>
  <si>
    <t>WIDCO Capital Lease</t>
  </si>
  <si>
    <t>Remove Capital Leases</t>
  </si>
  <si>
    <t>General Capital Leases</t>
  </si>
  <si>
    <t>General Vehicles Capital Leases</t>
  </si>
  <si>
    <t>GP</t>
  </si>
  <si>
    <t>Unclassified Gen Plant - Acct 300</t>
  </si>
  <si>
    <t>399G</t>
  </si>
  <si>
    <t>TOTAL GENERAL PLANT</t>
  </si>
  <si>
    <t>Summary of General Plant by Factor</t>
  </si>
  <si>
    <t>Total General Plant by Factor</t>
  </si>
  <si>
    <t>Organization</t>
  </si>
  <si>
    <t>Franchise &amp; Consent</t>
  </si>
  <si>
    <t>Miscellaneous Intangible Plant</t>
  </si>
  <si>
    <t>Less Non-Utility Plant</t>
  </si>
  <si>
    <t>IP</t>
  </si>
  <si>
    <t>Unclassified Intangible Plant - Acct 300</t>
  </si>
  <si>
    <t>TOTAL INTANGIBLE PLANT</t>
  </si>
  <si>
    <t>Summary of Intangible Plant by Factor</t>
  </si>
  <si>
    <t>Total Intangible Plant by Factor</t>
  </si>
  <si>
    <t>Summary of Unclassified Plant (Account 106)</t>
  </si>
  <si>
    <t>Total Unclassified Plant by Factor</t>
  </si>
  <si>
    <t>TOTAL ELECTRIC PLANT IN SERVICE</t>
  </si>
  <si>
    <t>Summary of Electric Plant by Factor</t>
  </si>
  <si>
    <t>Plant Held For Future Use</t>
  </si>
  <si>
    <t>Total Plant Held For Future Use</t>
  </si>
  <si>
    <t>Electric Plant Acquisition Adjustments</t>
  </si>
  <si>
    <t>Total Electric Plant Acquisition Adjustments</t>
  </si>
  <si>
    <t>Accum  Provision for Asset Acquisition Adjustments</t>
  </si>
  <si>
    <t>Total Nuclear Fuel</t>
  </si>
  <si>
    <t>Weatherization</t>
  </si>
  <si>
    <t>182W</t>
  </si>
  <si>
    <t>186W</t>
  </si>
  <si>
    <t>Total Weatherization</t>
  </si>
  <si>
    <t>Total Fuel Stock</t>
  </si>
  <si>
    <t>Fuel Stock - Undistributed</t>
  </si>
  <si>
    <t>DG&amp;T Working Capital Deposit</t>
  </si>
  <si>
    <t>Provo Working Capital Deposit</t>
  </si>
  <si>
    <t>Materials and Supplies</t>
  </si>
  <si>
    <t>Total Materials and Supplies</t>
  </si>
  <si>
    <t>Stores Expense Undistributed</t>
  </si>
  <si>
    <t>Total Materials &amp; Supplies</t>
  </si>
  <si>
    <t>Total Prepayments</t>
  </si>
  <si>
    <t>182M</t>
  </si>
  <si>
    <t>Misc Regulatory Assets</t>
  </si>
  <si>
    <t>186M</t>
  </si>
  <si>
    <t>Total Misc. Deferred Debits</t>
  </si>
  <si>
    <t>CWC</t>
  </si>
  <si>
    <t>Cash Working Capital</t>
  </si>
  <si>
    <t>OWC</t>
  </si>
  <si>
    <t>Other Work. Cap.</t>
  </si>
  <si>
    <t>Cash</t>
  </si>
  <si>
    <t>Working Funds</t>
  </si>
  <si>
    <t>Other A/R</t>
  </si>
  <si>
    <t>A/P</t>
  </si>
  <si>
    <t xml:space="preserve">Other Msc. Df. Crd. </t>
  </si>
  <si>
    <t>Asset Retir. Oblig.</t>
  </si>
  <si>
    <t>ARO Reg Liability</t>
  </si>
  <si>
    <t>Cholla Reclamation</t>
  </si>
  <si>
    <t>Total Working Capital</t>
  </si>
  <si>
    <t>Unrec Plant &amp; Reg Study Costs</t>
  </si>
  <si>
    <t>Nuclear Plant - Trojan</t>
  </si>
  <si>
    <t>Misc Deferred Debits-Trojan</t>
  </si>
  <si>
    <t>TOTAL MISCELLANEOUS RATE BASE</t>
  </si>
  <si>
    <t>TOTAL RATE BASE ADDITIONS</t>
  </si>
  <si>
    <t>Total Customer Service Deposits</t>
  </si>
  <si>
    <t>Prop Ins</t>
  </si>
  <si>
    <t>Inj &amp; Dam</t>
  </si>
  <si>
    <t>Pen &amp; Ben</t>
  </si>
  <si>
    <t>Ins Prov</t>
  </si>
  <si>
    <t>Accum Hydro Relicensing Obligation</t>
  </si>
  <si>
    <t>Prv-Trojan</t>
  </si>
  <si>
    <t xml:space="preserve">ARO  </t>
  </si>
  <si>
    <t>Customer Advances for Construction</t>
  </si>
  <si>
    <t>Total Customer Advances for Constr.</t>
  </si>
  <si>
    <t>SO2 Emissions</t>
  </si>
  <si>
    <t>Other Deferred Credits</t>
  </si>
  <si>
    <t>Accumulated Deferred Income Taxes</t>
  </si>
  <si>
    <t>Total Accum Deferred Income Taxes</t>
  </si>
  <si>
    <t>S</t>
  </si>
  <si>
    <t xml:space="preserve">Accumulated Deferred Income Taxes </t>
  </si>
  <si>
    <t>TOTAL ACCUM DEF INCOME TAX</t>
  </si>
  <si>
    <t>Accumulated Investment Tax Credit</t>
  </si>
  <si>
    <t>Total Accumulated ITC</t>
  </si>
  <si>
    <t>TOTAL RATE BASE DEDUCTIONS</t>
  </si>
  <si>
    <t>108SP</t>
  </si>
  <si>
    <t>Steam Prod Plant Accumulated Depr</t>
  </si>
  <si>
    <t>108NP</t>
  </si>
  <si>
    <t>Nuclear Prod Plant Accumulated Depr</t>
  </si>
  <si>
    <t>108HP</t>
  </si>
  <si>
    <t>Hydraulic Prod Plant Accum Depr</t>
  </si>
  <si>
    <t>108OP</t>
  </si>
  <si>
    <t>Other Production Plant - Accum Depr</t>
  </si>
  <si>
    <t>108EP</t>
  </si>
  <si>
    <t>Experimental Plant - Accum Depr</t>
  </si>
  <si>
    <t>TOTAL PRODUCTION PLANT DEPR</t>
  </si>
  <si>
    <t>Summary of Prod Plant Depreciation by Factor</t>
  </si>
  <si>
    <t>Total of Prod Plant Depreciation by Factor</t>
  </si>
  <si>
    <t>108TP</t>
  </si>
  <si>
    <t>Transmission Plant Accumulated Depr</t>
  </si>
  <si>
    <t>TOTAL TRANS PLANT ACCUM DEPR</t>
  </si>
  <si>
    <t>108D00</t>
  </si>
  <si>
    <t>108DS</t>
  </si>
  <si>
    <t>108DP</t>
  </si>
  <si>
    <t>TOTAL DISTRIBUTION PLANT DEPR</t>
  </si>
  <si>
    <t>Summary of Distribution Plant Depr by Factor</t>
  </si>
  <si>
    <t>Total Distribution Depreciation by Factor</t>
  </si>
  <si>
    <t>108GP</t>
  </si>
  <si>
    <t>General Plant Accumulated Depr</t>
  </si>
  <si>
    <t>108MP</t>
  </si>
  <si>
    <t>Mining Plant Accumulated Depr.</t>
  </si>
  <si>
    <t>Less Centralia Situs Depreciation</t>
  </si>
  <si>
    <t>Accum Depr - Capital Lease</t>
  </si>
  <si>
    <t>TOTAL GENERAL PLANT ACCUM DEPR</t>
  </si>
  <si>
    <t>Summary of General Depreciation by Factor</t>
  </si>
  <si>
    <t>Total General Depreciation by Factor</t>
  </si>
  <si>
    <t>TOTAL ACCUM DEPR - PLANT IN SERV</t>
  </si>
  <si>
    <t>111SP</t>
  </si>
  <si>
    <t>Accum Prov for Amort-Steam</t>
  </si>
  <si>
    <t>111GP</t>
  </si>
  <si>
    <t>Accum Prov for Amort-General</t>
  </si>
  <si>
    <t>111HP</t>
  </si>
  <si>
    <t>Accum Prov for Amort-Hydro</t>
  </si>
  <si>
    <t>111IP</t>
  </si>
  <si>
    <t>Accum Prov for Amort-Intangible Plant</t>
  </si>
  <si>
    <t>Accum Amtr - Capital Lease</t>
  </si>
  <si>
    <t>Remove Capital Lease Amtr</t>
  </si>
  <si>
    <t>TOTAL ACCUM PROV FOR AMORTIZ</t>
  </si>
  <si>
    <t>Summary of Amortization by Factor</t>
  </si>
  <si>
    <t>Total Provision For Amortization by Factor</t>
  </si>
  <si>
    <t>SE</t>
  </si>
  <si>
    <t>SO</t>
  </si>
  <si>
    <t>DGP</t>
  </si>
  <si>
    <t>CAGW</t>
  </si>
  <si>
    <t>CAGE</t>
  </si>
  <si>
    <t>CAEW</t>
  </si>
  <si>
    <t>CAEE</t>
  </si>
  <si>
    <t>JBG</t>
  </si>
  <si>
    <t>DGU</t>
  </si>
  <si>
    <t>CN</t>
  </si>
  <si>
    <t>JBE</t>
  </si>
  <si>
    <t>SGCT</t>
  </si>
  <si>
    <t>TROJP</t>
  </si>
  <si>
    <t>DEU</t>
  </si>
  <si>
    <t>SNPPS</t>
  </si>
  <si>
    <t>SSGCT</t>
  </si>
  <si>
    <t>SSGCH</t>
  </si>
  <si>
    <t>SNPD</t>
  </si>
  <si>
    <t>GPS</t>
  </si>
  <si>
    <t>EXCTAX</t>
  </si>
  <si>
    <t>SNP</t>
  </si>
  <si>
    <t>OTH</t>
  </si>
  <si>
    <t>TROJD</t>
  </si>
  <si>
    <t>BADDEBT</t>
  </si>
  <si>
    <t>Less Capital Leases</t>
  </si>
  <si>
    <t>CNP</t>
  </si>
  <si>
    <t>SNPPH</t>
  </si>
  <si>
    <t>SNPT</t>
  </si>
  <si>
    <t>SNPP</t>
  </si>
  <si>
    <t>SNPPN</t>
  </si>
  <si>
    <t>DITBAL</t>
  </si>
  <si>
    <t>ITC84</t>
  </si>
  <si>
    <t>ITC85</t>
  </si>
  <si>
    <t>ITC86</t>
  </si>
  <si>
    <t>ITC88</t>
  </si>
  <si>
    <t>ITC89</t>
  </si>
  <si>
    <t>ITC90</t>
  </si>
  <si>
    <t>Less Capital Lease</t>
  </si>
  <si>
    <t>AMA Rate Base</t>
  </si>
  <si>
    <t>Regulatory Liability</t>
  </si>
  <si>
    <t>PACIFICORP</t>
  </si>
  <si>
    <t>PacifiCorp</t>
  </si>
  <si>
    <t>($ in 000'S)</t>
  </si>
  <si>
    <t>Historical Rate Base - AMA Method</t>
  </si>
  <si>
    <t>Dec-08 - Dec-09</t>
  </si>
  <si>
    <t>Washington General Rate Case December 2009</t>
  </si>
  <si>
    <t>Washington Rate Case - 12 Month Ended December 2009</t>
  </si>
  <si>
    <t>AMA</t>
  </si>
  <si>
    <t>Dec '08-Dec'09</t>
  </si>
  <si>
    <t>JAM</t>
  </si>
  <si>
    <t>Results</t>
  </si>
  <si>
    <t>Variance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</si>
</sst>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%"/>
    <numFmt numFmtId="167" formatCode="_(* #,##0_);_(* \(#,##0\);_(* &quot;-&quot;??_);_(@_)"/>
    <numFmt numFmtId="168" formatCode="0.0000%"/>
    <numFmt numFmtId="169" formatCode="_(* #,##0.0_);_(* \(#,##0.0\);_(* &quot;-&quot;??_);_(@_)"/>
    <numFmt numFmtId="170" formatCode="0.0%"/>
    <numFmt numFmtId="171" formatCode=";;;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_);_(* \(#,##0.0\);_(* &quot;-&quot;?_);_(@_)"/>
    <numFmt numFmtId="177" formatCode="0.00_);[Red]\(0.00\)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9"/>
      <color indexed="46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167" fontId="1" fillId="0" borderId="0" xfId="42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167" fontId="1" fillId="0" borderId="0" xfId="42" applyNumberFormat="1" applyFont="1" applyFill="1" applyAlignment="1">
      <alignment/>
    </xf>
    <xf numFmtId="3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43" fontId="4" fillId="0" borderId="0" xfId="42" applyFont="1" applyFill="1" applyAlignment="1">
      <alignment/>
    </xf>
    <xf numFmtId="43" fontId="4" fillId="0" borderId="0" xfId="42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167" fontId="1" fillId="0" borderId="0" xfId="42" applyNumberFormat="1" applyFont="1" applyFill="1" applyAlignment="1" quotePrefix="1">
      <alignment horizontal="left"/>
    </xf>
    <xf numFmtId="167" fontId="1" fillId="0" borderId="13" xfId="42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67" fontId="5" fillId="0" borderId="12" xfId="42" applyNumberFormat="1" applyFont="1" applyFill="1" applyBorder="1" applyAlignment="1">
      <alignment/>
    </xf>
    <xf numFmtId="167" fontId="1" fillId="0" borderId="0" xfId="42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167" fontId="6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167" fontId="1" fillId="0" borderId="14" xfId="42" applyNumberFormat="1" applyFont="1" applyFill="1" applyBorder="1" applyAlignment="1">
      <alignment/>
    </xf>
    <xf numFmtId="167" fontId="1" fillId="0" borderId="0" xfId="42" applyNumberFormat="1" applyFont="1" applyFill="1" applyBorder="1" applyAlignment="1" quotePrefix="1">
      <alignment horizontal="left"/>
    </xf>
    <xf numFmtId="167" fontId="5" fillId="0" borderId="14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7" fontId="1" fillId="0" borderId="12" xfId="42" applyNumberFormat="1" applyFont="1" applyFill="1" applyBorder="1" applyAlignment="1">
      <alignment/>
    </xf>
    <xf numFmtId="167" fontId="1" fillId="0" borderId="10" xfId="42" applyNumberFormat="1" applyFont="1" applyFill="1" applyBorder="1" applyAlignment="1">
      <alignment/>
    </xf>
    <xf numFmtId="167" fontId="1" fillId="0" borderId="10" xfId="42" applyNumberFormat="1" applyFont="1" applyFill="1" applyBorder="1" applyAlignment="1" quotePrefix="1">
      <alignment horizontal="left"/>
    </xf>
    <xf numFmtId="167" fontId="1" fillId="0" borderId="11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7" fontId="1" fillId="0" borderId="0" xfId="42" applyNumberFormat="1" applyFont="1" applyFill="1" applyBorder="1" applyAlignment="1">
      <alignment/>
    </xf>
    <xf numFmtId="167" fontId="1" fillId="0" borderId="14" xfId="42" applyNumberFormat="1" applyFont="1" applyFill="1" applyBorder="1" applyAlignment="1">
      <alignment/>
    </xf>
    <xf numFmtId="167" fontId="5" fillId="0" borderId="14" xfId="42" applyNumberFormat="1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17" fontId="2" fillId="0" borderId="0" xfId="0" applyNumberFormat="1" applyFont="1" applyFill="1" applyBorder="1" applyAlignment="1">
      <alignment horizontal="center"/>
    </xf>
    <xf numFmtId="167" fontId="5" fillId="0" borderId="12" xfId="42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Continuous"/>
    </xf>
    <xf numFmtId="17" fontId="5" fillId="0" borderId="1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0"/>
          <a:ext cx="4200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Total Company results only include West Control Area net power costs.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150" y="0"/>
          <a:ext cx="4200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Total Company results only include West Control Area net power costs.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w\.PSB1_GROUPS.PSB.OR.PPW\REGULATN\ER\0607%20Washington%20GRC\Models\Supplemental%20Exhibits%20and%20Files\Filed%20Supplemental%20Models\RAM%20-%20WA%2012%20ME%20JUN%202007-Supplemen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.%20Bryce%20Dalley%20Supplemental%20Workpapers\Rev.%20Req.%20Models\WA%20JAM%20Dec%202009%20GRC%20-%20Supplemen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10">
        <row r="2">
          <cell r="H2">
            <v>0.6214307938969816</v>
          </cell>
        </row>
        <row r="4">
          <cell r="I4">
            <v>0</v>
          </cell>
        </row>
        <row r="5">
          <cell r="I5">
            <v>0.005222624773874436</v>
          </cell>
        </row>
        <row r="6">
          <cell r="I6">
            <v>0</v>
          </cell>
        </row>
        <row r="7">
          <cell r="I7">
            <v>0.03873</v>
          </cell>
        </row>
        <row r="8">
          <cell r="I8">
            <v>0</v>
          </cell>
        </row>
        <row r="14">
          <cell r="AP14">
            <v>1</v>
          </cell>
        </row>
        <row r="15">
          <cell r="AL15">
            <v>3</v>
          </cell>
        </row>
        <row r="18">
          <cell r="AK18" t="str">
            <v>State of Washington - Electric Utility</v>
          </cell>
        </row>
        <row r="25">
          <cell r="AK25" t="str">
            <v>Twelve Months Ended June 2007</v>
          </cell>
          <cell r="AQ25">
            <v>0.495</v>
          </cell>
          <cell r="AT25">
            <v>0.06184828282828283</v>
          </cell>
        </row>
        <row r="26">
          <cell r="AQ26">
            <v>0.004</v>
          </cell>
          <cell r="AT26">
            <v>0.0541</v>
          </cell>
        </row>
        <row r="27">
          <cell r="AQ27">
            <v>0.501</v>
          </cell>
        </row>
        <row r="30">
          <cell r="AQ30">
            <v>0</v>
          </cell>
        </row>
        <row r="32">
          <cell r="AQ32">
            <v>0.35</v>
          </cell>
        </row>
        <row r="33">
          <cell r="AP33">
            <v>2</v>
          </cell>
        </row>
      </sheetData>
      <sheetData sheetId="16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>   Operating Revenues:</v>
          </cell>
          <cell r="L6">
            <v>1</v>
          </cell>
          <cell r="M6" t="str">
            <v>   Operating Revenues:</v>
          </cell>
        </row>
        <row r="7">
          <cell r="A7">
            <v>2</v>
          </cell>
          <cell r="B7" t="str">
            <v>General Business Revenues</v>
          </cell>
          <cell r="C7">
            <v>68564147.11999999</v>
          </cell>
          <cell r="D7">
            <v>878129153.6900021</v>
          </cell>
          <cell r="E7">
            <v>221480429.9599998</v>
          </cell>
          <cell r="F7">
            <v>0</v>
          </cell>
          <cell r="G7">
            <v>363038057.6899987</v>
          </cell>
          <cell r="H7">
            <v>1283926370.870007</v>
          </cell>
          <cell r="I7">
            <v>163171025.9499993</v>
          </cell>
          <cell r="J7">
            <v>48460598.62000029</v>
          </cell>
          <cell r="L7">
            <v>2</v>
          </cell>
          <cell r="M7" t="str">
            <v>General Business Revenues</v>
          </cell>
          <cell r="N7">
            <v>68564147.11999999</v>
          </cell>
          <cell r="O7">
            <v>878129153.6900021</v>
          </cell>
          <cell r="P7">
            <v>221480429.9599998</v>
          </cell>
          <cell r="Q7">
            <v>411498656.309999</v>
          </cell>
          <cell r="R7">
            <v>363038057.6899987</v>
          </cell>
          <cell r="S7">
            <v>1283926370.870007</v>
          </cell>
          <cell r="T7">
            <v>163171025.9499993</v>
          </cell>
          <cell r="U7">
            <v>48460598.62000029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30915168.721577786</v>
          </cell>
          <cell r="D9">
            <v>478146064.1594806</v>
          </cell>
          <cell r="E9">
            <v>136536626.0289417</v>
          </cell>
          <cell r="F9">
            <v>0</v>
          </cell>
          <cell r="G9">
            <v>31405.09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30915168.721577786</v>
          </cell>
          <cell r="O9">
            <v>478146064.1594806</v>
          </cell>
          <cell r="P9">
            <v>136536626.0289417</v>
          </cell>
          <cell r="Q9">
            <v>31405.09</v>
          </cell>
          <cell r="R9">
            <v>31405.09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2537828.5963097555</v>
          </cell>
          <cell r="D10">
            <v>45673982.434707284</v>
          </cell>
          <cell r="E10">
            <v>10209967.423382923</v>
          </cell>
          <cell r="F10">
            <v>0</v>
          </cell>
          <cell r="G10">
            <v>8653724.261966275</v>
          </cell>
          <cell r="H10">
            <v>44069196.93350941</v>
          </cell>
          <cell r="I10">
            <v>8305863.844352687</v>
          </cell>
          <cell r="J10">
            <v>1597609.7399905834</v>
          </cell>
          <cell r="L10">
            <v>5</v>
          </cell>
          <cell r="M10" t="str">
            <v>Other Operating Revenues</v>
          </cell>
          <cell r="N10">
            <v>2537828.5963097555</v>
          </cell>
          <cell r="O10">
            <v>45673982.434707284</v>
          </cell>
          <cell r="P10">
            <v>10209967.423382923</v>
          </cell>
          <cell r="Q10">
            <v>10251334.001956858</v>
          </cell>
          <cell r="R10">
            <v>8653724.261966275</v>
          </cell>
          <cell r="S10">
            <v>44069196.93350941</v>
          </cell>
          <cell r="T10">
            <v>8305863.844352687</v>
          </cell>
          <cell r="U10">
            <v>1597609.7399905834</v>
          </cell>
        </row>
        <row r="11">
          <cell r="A11">
            <v>6</v>
          </cell>
          <cell r="B11" t="str">
            <v>   Total Operating Revenues</v>
          </cell>
          <cell r="C11">
            <v>102017144.43788752</v>
          </cell>
          <cell r="D11">
            <v>1401949200.2841897</v>
          </cell>
          <cell r="E11">
            <v>368227023.4123244</v>
          </cell>
          <cell r="F11">
            <v>0</v>
          </cell>
          <cell r="G11">
            <v>371723187.04196495</v>
          </cell>
          <cell r="H11">
            <v>1327995567.8035164</v>
          </cell>
          <cell r="I11">
            <v>171476889.794352</v>
          </cell>
          <cell r="J11">
            <v>50058208.35999087</v>
          </cell>
          <cell r="L11">
            <v>6</v>
          </cell>
          <cell r="M11" t="str">
            <v>   Total Operating Revenues</v>
          </cell>
          <cell r="N11">
            <v>102017144.43788752</v>
          </cell>
          <cell r="O11">
            <v>1401949200.2841897</v>
          </cell>
          <cell r="P11">
            <v>368227023.4123244</v>
          </cell>
          <cell r="Q11">
            <v>421781395.40195584</v>
          </cell>
          <cell r="R11">
            <v>371723187.04196495</v>
          </cell>
          <cell r="S11">
            <v>1327995567.8035164</v>
          </cell>
          <cell r="T11">
            <v>171476889.794352</v>
          </cell>
          <cell r="U11">
            <v>50058208.35999087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>   Operating Expenses:</v>
          </cell>
          <cell r="L13">
            <v>8</v>
          </cell>
          <cell r="M13" t="str">
            <v>   Operating Expenses:</v>
          </cell>
        </row>
        <row r="14">
          <cell r="A14">
            <v>9</v>
          </cell>
          <cell r="B14" t="str">
            <v>Steam Production</v>
          </cell>
          <cell r="C14">
            <v>9014684.28541253</v>
          </cell>
          <cell r="D14">
            <v>136335555.94207206</v>
          </cell>
          <cell r="E14">
            <v>39428100.94273107</v>
          </cell>
          <cell r="F14">
            <v>0</v>
          </cell>
          <cell r="G14">
            <v>26807197.604364775</v>
          </cell>
          <cell r="H14">
            <v>140734449.81536514</v>
          </cell>
          <cell r="I14">
            <v>36156046.913162805</v>
          </cell>
          <cell r="J14">
            <v>5893359.875273501</v>
          </cell>
          <cell r="L14">
            <v>9</v>
          </cell>
          <cell r="M14" t="str">
            <v>Steam Production</v>
          </cell>
          <cell r="N14">
            <v>9014684.28541253</v>
          </cell>
          <cell r="O14">
            <v>136335555.94207206</v>
          </cell>
          <cell r="P14">
            <v>39428100.94273107</v>
          </cell>
          <cell r="Q14">
            <v>32700557.479638275</v>
          </cell>
          <cell r="R14">
            <v>26807197.604364775</v>
          </cell>
          <cell r="S14">
            <v>140734449.81536514</v>
          </cell>
          <cell r="T14">
            <v>36156046.913162805</v>
          </cell>
          <cell r="U14">
            <v>5893359.875273501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1137687.972108358</v>
          </cell>
          <cell r="D16">
            <v>17562157.47112277</v>
          </cell>
          <cell r="E16">
            <v>5024590.956767588</v>
          </cell>
          <cell r="F16">
            <v>0</v>
          </cell>
          <cell r="G16">
            <v>1432366.216217599</v>
          </cell>
          <cell r="H16">
            <v>7507866.0086771315</v>
          </cell>
          <cell r="I16">
            <v>1926779.0352238626</v>
          </cell>
          <cell r="J16">
            <v>314404.1687300256</v>
          </cell>
          <cell r="L16">
            <v>11</v>
          </cell>
          <cell r="M16" t="str">
            <v>Hydro Production</v>
          </cell>
          <cell r="N16">
            <v>1137687.972108358</v>
          </cell>
          <cell r="O16">
            <v>17562157.47112277</v>
          </cell>
          <cell r="P16">
            <v>5024590.956767588</v>
          </cell>
          <cell r="Q16">
            <v>1746770.3849476248</v>
          </cell>
          <cell r="R16">
            <v>1432366.216217599</v>
          </cell>
          <cell r="S16">
            <v>7507866.0086771315</v>
          </cell>
          <cell r="T16">
            <v>1926779.0352238626</v>
          </cell>
          <cell r="U16">
            <v>314404.1687300256</v>
          </cell>
        </row>
        <row r="17">
          <cell r="A17">
            <v>12</v>
          </cell>
          <cell r="B17" t="str">
            <v>Other Power Supply</v>
          </cell>
          <cell r="C17">
            <v>43663372.62340456</v>
          </cell>
          <cell r="D17">
            <v>629712220.0927519</v>
          </cell>
          <cell r="E17">
            <v>181283731.99245852</v>
          </cell>
          <cell r="F17">
            <v>0</v>
          </cell>
          <cell r="G17">
            <v>10974450.837318024</v>
          </cell>
          <cell r="H17">
            <v>46271094.24609774</v>
          </cell>
          <cell r="I17">
            <v>-9514899.277808148</v>
          </cell>
          <cell r="J17">
            <v>1960686.2777262884</v>
          </cell>
          <cell r="L17">
            <v>12</v>
          </cell>
          <cell r="M17" t="str">
            <v>Other Power Supply</v>
          </cell>
          <cell r="N17">
            <v>43663372.62340456</v>
          </cell>
          <cell r="O17">
            <v>629712220.0927519</v>
          </cell>
          <cell r="P17">
            <v>181283731.99245852</v>
          </cell>
          <cell r="Q17">
            <v>12935137.115044313</v>
          </cell>
          <cell r="R17">
            <v>10974450.837318024</v>
          </cell>
          <cell r="S17">
            <v>46271094.24609774</v>
          </cell>
          <cell r="T17">
            <v>-9514899.277808148</v>
          </cell>
          <cell r="U17">
            <v>1960686.2777262884</v>
          </cell>
        </row>
        <row r="18">
          <cell r="A18">
            <v>13</v>
          </cell>
          <cell r="B18" t="str">
            <v>Transmission</v>
          </cell>
          <cell r="C18">
            <v>5034505.251383769</v>
          </cell>
          <cell r="D18">
            <v>77643929.66842037</v>
          </cell>
          <cell r="E18">
            <v>22215967.279836968</v>
          </cell>
          <cell r="F18">
            <v>0</v>
          </cell>
          <cell r="G18">
            <v>4246854.067047228</v>
          </cell>
          <cell r="H18">
            <v>17685436.725944605</v>
          </cell>
          <cell r="I18">
            <v>3796331.5983288856</v>
          </cell>
          <cell r="J18">
            <v>749960.9871418576</v>
          </cell>
          <cell r="L18">
            <v>13</v>
          </cell>
          <cell r="M18" t="str">
            <v>Transmission</v>
          </cell>
          <cell r="N18">
            <v>5034505.251383769</v>
          </cell>
          <cell r="O18">
            <v>77643929.66842037</v>
          </cell>
          <cell r="P18">
            <v>22215967.279836968</v>
          </cell>
          <cell r="Q18">
            <v>4996815.054189086</v>
          </cell>
          <cell r="R18">
            <v>4246854.067047228</v>
          </cell>
          <cell r="S18">
            <v>17685436.725944605</v>
          </cell>
          <cell r="T18">
            <v>3796331.5983288856</v>
          </cell>
          <cell r="U18">
            <v>749960.9871418576</v>
          </cell>
        </row>
        <row r="19">
          <cell r="A19">
            <v>14</v>
          </cell>
          <cell r="B19" t="str">
            <v>Distribution</v>
          </cell>
          <cell r="C19">
            <v>12075706.431764714</v>
          </cell>
          <cell r="D19">
            <v>67707286.45826128</v>
          </cell>
          <cell r="E19">
            <v>13386928.563924769</v>
          </cell>
          <cell r="F19">
            <v>0</v>
          </cell>
          <cell r="G19">
            <v>16839015.294598345</v>
          </cell>
          <cell r="H19">
            <v>95636048.31537648</v>
          </cell>
          <cell r="I19">
            <v>11461937.333487548</v>
          </cell>
          <cell r="J19">
            <v>2398483.812579424</v>
          </cell>
          <cell r="L19">
            <v>14</v>
          </cell>
          <cell r="M19" t="str">
            <v>Distribution</v>
          </cell>
          <cell r="N19">
            <v>12075706.431764714</v>
          </cell>
          <cell r="O19">
            <v>67707286.45826128</v>
          </cell>
          <cell r="P19">
            <v>13386928.563924769</v>
          </cell>
          <cell r="Q19">
            <v>19237499.107177768</v>
          </cell>
          <cell r="R19">
            <v>16839015.294598345</v>
          </cell>
          <cell r="S19">
            <v>95636048.31537648</v>
          </cell>
          <cell r="T19">
            <v>11461937.333487548</v>
          </cell>
          <cell r="U19">
            <v>2398483.812579424</v>
          </cell>
        </row>
        <row r="20">
          <cell r="A20">
            <v>15</v>
          </cell>
          <cell r="B20" t="str">
            <v>Customer Accounting</v>
          </cell>
          <cell r="C20">
            <v>3182341.4294743934</v>
          </cell>
          <cell r="D20">
            <v>35615539.46746433</v>
          </cell>
          <cell r="E20">
            <v>8508925.46288842</v>
          </cell>
          <cell r="F20">
            <v>0</v>
          </cell>
          <cell r="G20">
            <v>7857347.9871696355</v>
          </cell>
          <cell r="H20">
            <v>46728000.84684026</v>
          </cell>
          <cell r="I20">
            <v>4737906.478820982</v>
          </cell>
          <cell r="J20">
            <v>962325.457340334</v>
          </cell>
          <cell r="L20">
            <v>15</v>
          </cell>
          <cell r="M20" t="str">
            <v>Customer Accounting</v>
          </cell>
          <cell r="N20">
            <v>3182341.4294743934</v>
          </cell>
          <cell r="O20">
            <v>35615539.46746433</v>
          </cell>
          <cell r="P20">
            <v>8508925.46288842</v>
          </cell>
          <cell r="Q20">
            <v>8819673.44450997</v>
          </cell>
          <cell r="R20">
            <v>7857347.9871696355</v>
          </cell>
          <cell r="S20">
            <v>46728000.84684026</v>
          </cell>
          <cell r="T20">
            <v>4737906.478820982</v>
          </cell>
          <cell r="U20">
            <v>962325.457340334</v>
          </cell>
        </row>
        <row r="21">
          <cell r="A21">
            <v>16</v>
          </cell>
          <cell r="B21" t="str">
            <v>Customer Service &amp; Info</v>
          </cell>
          <cell r="C21">
            <v>526166.5025552998</v>
          </cell>
          <cell r="D21">
            <v>4479767.8462604545</v>
          </cell>
          <cell r="E21">
            <v>6738708.707359483</v>
          </cell>
          <cell r="F21">
            <v>0</v>
          </cell>
          <cell r="G21">
            <v>1530340.641710688</v>
          </cell>
          <cell r="H21">
            <v>31942643.66815433</v>
          </cell>
          <cell r="I21">
            <v>3873251.420454514</v>
          </cell>
          <cell r="J21">
            <v>81970.78350469569</v>
          </cell>
          <cell r="L21">
            <v>16</v>
          </cell>
          <cell r="M21" t="str">
            <v>Customer Service &amp; Info</v>
          </cell>
          <cell r="N21">
            <v>526166.5025552998</v>
          </cell>
          <cell r="O21">
            <v>4479767.8462604545</v>
          </cell>
          <cell r="P21">
            <v>6738708.707359483</v>
          </cell>
          <cell r="Q21">
            <v>1612311.4252153835</v>
          </cell>
          <cell r="R21">
            <v>1530340.641710688</v>
          </cell>
          <cell r="S21">
            <v>31942643.66815433</v>
          </cell>
          <cell r="T21">
            <v>3873251.420454514</v>
          </cell>
          <cell r="U21">
            <v>81970.78350469569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4493877.224338621</v>
          </cell>
          <cell r="D23">
            <v>61033722.2468243</v>
          </cell>
          <cell r="E23">
            <v>13844652.929954274</v>
          </cell>
          <cell r="F23">
            <v>0</v>
          </cell>
          <cell r="G23">
            <v>17946231.72764415</v>
          </cell>
          <cell r="H23">
            <v>91249839.35698022</v>
          </cell>
          <cell r="I23">
            <v>17688590.388603702</v>
          </cell>
          <cell r="J23">
            <v>3435933.4007292655</v>
          </cell>
          <cell r="L23">
            <v>18</v>
          </cell>
          <cell r="M23" t="str">
            <v>Administrative &amp; General</v>
          </cell>
          <cell r="N23">
            <v>4493877.224338621</v>
          </cell>
          <cell r="O23">
            <v>61033722.2468243</v>
          </cell>
          <cell r="P23">
            <v>13844652.929954274</v>
          </cell>
          <cell r="Q23">
            <v>21382165.128373414</v>
          </cell>
          <cell r="R23">
            <v>17946231.72764415</v>
          </cell>
          <cell r="S23">
            <v>91249839.35698022</v>
          </cell>
          <cell r="T23">
            <v>17688590.388603702</v>
          </cell>
          <cell r="U23">
            <v>3435933.4007292655</v>
          </cell>
        </row>
        <row r="24">
          <cell r="A24">
            <v>19</v>
          </cell>
          <cell r="B24" t="str">
            <v>   Total O&amp;M Expenses</v>
          </cell>
          <cell r="C24">
            <v>79128341.72044224</v>
          </cell>
          <cell r="D24">
            <v>1030090179.1931772</v>
          </cell>
          <cell r="E24">
            <v>290431606.8359211</v>
          </cell>
          <cell r="F24">
            <v>0</v>
          </cell>
          <cell r="G24">
            <v>87633804.37607044</v>
          </cell>
          <cell r="H24">
            <v>477755378.98343587</v>
          </cell>
          <cell r="I24">
            <v>70125943.89027415</v>
          </cell>
          <cell r="J24">
            <v>15797124.76302539</v>
          </cell>
          <cell r="L24">
            <v>19</v>
          </cell>
          <cell r="M24" t="str">
            <v>   Total O&amp;M Expenses</v>
          </cell>
          <cell r="N24">
            <v>79128341.72044224</v>
          </cell>
          <cell r="O24">
            <v>1030090179.1931772</v>
          </cell>
          <cell r="P24">
            <v>290431606.8359211</v>
          </cell>
          <cell r="Q24">
            <v>103430929.13909583</v>
          </cell>
          <cell r="R24">
            <v>87633804.37607044</v>
          </cell>
          <cell r="S24">
            <v>477755378.98343587</v>
          </cell>
          <cell r="T24">
            <v>70125943.89027415</v>
          </cell>
          <cell r="U24">
            <v>15797124.76302539</v>
          </cell>
        </row>
        <row r="25">
          <cell r="A25">
            <v>20</v>
          </cell>
          <cell r="B25" t="str">
            <v>Depreciation</v>
          </cell>
          <cell r="C25">
            <v>10166963.583136572</v>
          </cell>
          <cell r="D25">
            <v>111222353.06390579</v>
          </cell>
          <cell r="E25">
            <v>29824488.108094607</v>
          </cell>
          <cell r="F25">
            <v>0</v>
          </cell>
          <cell r="G25">
            <v>35343317.48906921</v>
          </cell>
          <cell r="H25">
            <v>172641364.3571939</v>
          </cell>
          <cell r="I25">
            <v>37306055.01637852</v>
          </cell>
          <cell r="J25">
            <v>7399788.898396667</v>
          </cell>
          <cell r="L25">
            <v>20</v>
          </cell>
          <cell r="M25" t="str">
            <v>Depreciation</v>
          </cell>
          <cell r="N25">
            <v>10166963.583136572</v>
          </cell>
          <cell r="O25">
            <v>111222353.06390579</v>
          </cell>
          <cell r="P25">
            <v>29824488.108094607</v>
          </cell>
          <cell r="Q25">
            <v>42743106.38746588</v>
          </cell>
          <cell r="R25">
            <v>35343317.48906921</v>
          </cell>
          <cell r="S25">
            <v>172641364.3571939</v>
          </cell>
          <cell r="T25">
            <v>37306055.01637852</v>
          </cell>
          <cell r="U25">
            <v>7399788.898396667</v>
          </cell>
        </row>
        <row r="26">
          <cell r="A26">
            <v>21</v>
          </cell>
          <cell r="B26" t="str">
            <v>Amortization </v>
          </cell>
          <cell r="C26">
            <v>1331916.152557088</v>
          </cell>
          <cell r="D26">
            <v>16612419.187196158</v>
          </cell>
          <cell r="E26">
            <v>4356727.3498586435</v>
          </cell>
          <cell r="F26">
            <v>0</v>
          </cell>
          <cell r="G26">
            <v>4869919.639515173</v>
          </cell>
          <cell r="H26">
            <v>22849309.827455156</v>
          </cell>
          <cell r="I26">
            <v>4641201.430995141</v>
          </cell>
          <cell r="J26">
            <v>903373.2173966209</v>
          </cell>
          <cell r="L26">
            <v>21</v>
          </cell>
          <cell r="M26" t="str">
            <v>Amortization </v>
          </cell>
          <cell r="N26">
            <v>1331916.152557088</v>
          </cell>
          <cell r="O26">
            <v>16612419.187196158</v>
          </cell>
          <cell r="P26">
            <v>4356727.3498586435</v>
          </cell>
          <cell r="Q26">
            <v>5773292.856911793</v>
          </cell>
          <cell r="R26">
            <v>4869919.639515173</v>
          </cell>
          <cell r="S26">
            <v>22849309.827455156</v>
          </cell>
          <cell r="T26">
            <v>4641201.430995141</v>
          </cell>
          <cell r="U26">
            <v>903373.2173966209</v>
          </cell>
        </row>
        <row r="27">
          <cell r="A27">
            <v>22</v>
          </cell>
          <cell r="B27" t="str">
            <v>Taxes Other Than Income</v>
          </cell>
          <cell r="C27">
            <v>2630427.5238045957</v>
          </cell>
          <cell r="D27">
            <v>38566055.24090128</v>
          </cell>
          <cell r="E27">
            <v>13501420.679514993</v>
          </cell>
          <cell r="F27">
            <v>0</v>
          </cell>
          <cell r="G27">
            <v>7644674.517367285</v>
          </cell>
          <cell r="H27">
            <v>31352599.698968373</v>
          </cell>
          <cell r="I27">
            <v>6575451.289455042</v>
          </cell>
          <cell r="J27">
            <v>1302343.9971495776</v>
          </cell>
          <cell r="L27">
            <v>22</v>
          </cell>
          <cell r="M27" t="str">
            <v>Taxes Other Than Income</v>
          </cell>
          <cell r="N27">
            <v>2630427.5238045957</v>
          </cell>
          <cell r="O27">
            <v>38566055.24090128</v>
          </cell>
          <cell r="P27">
            <v>13501420.679514993</v>
          </cell>
          <cell r="Q27">
            <v>8947018.514516862</v>
          </cell>
          <cell r="R27">
            <v>7644674.517367285</v>
          </cell>
          <cell r="S27">
            <v>31352599.698968373</v>
          </cell>
          <cell r="T27">
            <v>6575451.289455042</v>
          </cell>
          <cell r="U27">
            <v>1302343.9971495776</v>
          </cell>
        </row>
        <row r="28">
          <cell r="A28">
            <v>23</v>
          </cell>
          <cell r="B28" t="str">
            <v>Income Taxes - Federal</v>
          </cell>
          <cell r="C28">
            <v>606428.3001368891</v>
          </cell>
          <cell r="D28">
            <v>43005096.50622438</v>
          </cell>
          <cell r="E28">
            <v>2870790.2024688306</v>
          </cell>
          <cell r="F28">
            <v>0</v>
          </cell>
          <cell r="G28">
            <v>68390596.17982191</v>
          </cell>
          <cell r="H28">
            <v>159972414.45903462</v>
          </cell>
          <cell r="I28">
            <v>5766257.167183218</v>
          </cell>
          <cell r="J28">
            <v>6109449.820802011</v>
          </cell>
          <cell r="L28">
            <v>23</v>
          </cell>
          <cell r="M28" t="str">
            <v>Income Taxes - Federal</v>
          </cell>
          <cell r="N28">
            <v>606428.3001368891</v>
          </cell>
          <cell r="O28">
            <v>43005096.50622438</v>
          </cell>
          <cell r="P28">
            <v>2870790.2024688306</v>
          </cell>
          <cell r="Q28">
            <v>74500046.00062391</v>
          </cell>
          <cell r="R28">
            <v>68390596.17982191</v>
          </cell>
          <cell r="S28">
            <v>159972414.45903462</v>
          </cell>
          <cell r="T28">
            <v>5766257.167183218</v>
          </cell>
          <cell r="U28">
            <v>6109449.820802011</v>
          </cell>
        </row>
        <row r="29">
          <cell r="A29">
            <v>24</v>
          </cell>
          <cell r="B29" t="str">
            <v>Income Taxes - State</v>
          </cell>
          <cell r="C29">
            <v>82403.53424385612</v>
          </cell>
          <cell r="D29">
            <v>5843678.373537419</v>
          </cell>
          <cell r="E29">
            <v>0</v>
          </cell>
          <cell r="F29">
            <v>0</v>
          </cell>
          <cell r="G29">
            <v>9293146.1691177</v>
          </cell>
          <cell r="H29">
            <v>21737594.254707053</v>
          </cell>
          <cell r="I29">
            <v>783538.5812759813</v>
          </cell>
          <cell r="J29">
            <v>830172.763055315</v>
          </cell>
          <cell r="L29">
            <v>24</v>
          </cell>
          <cell r="M29" t="str">
            <v>Income Taxes - State</v>
          </cell>
          <cell r="N29">
            <v>82403.53424385612</v>
          </cell>
          <cell r="O29">
            <v>5843678.373537419</v>
          </cell>
          <cell r="P29">
            <v>0</v>
          </cell>
          <cell r="Q29">
            <v>10123318.932173016</v>
          </cell>
          <cell r="R29">
            <v>9293146.1691177</v>
          </cell>
          <cell r="S29">
            <v>21737594.254707053</v>
          </cell>
          <cell r="T29">
            <v>783538.5812759813</v>
          </cell>
          <cell r="U29">
            <v>830172.763055315</v>
          </cell>
        </row>
        <row r="30">
          <cell r="A30">
            <v>25</v>
          </cell>
          <cell r="B30" t="str">
            <v>Income Taxes - Def Net</v>
          </cell>
          <cell r="C30">
            <v>1713429.1570146775</v>
          </cell>
          <cell r="D30">
            <v>10859859.882904902</v>
          </cell>
          <cell r="E30">
            <v>2516799.961149056</v>
          </cell>
          <cell r="F30">
            <v>0</v>
          </cell>
          <cell r="G30">
            <v>6295443.712546888</v>
          </cell>
          <cell r="H30">
            <v>12271392.806662273</v>
          </cell>
          <cell r="I30">
            <v>1607668.8054029113</v>
          </cell>
          <cell r="J30">
            <v>329672.00588942086</v>
          </cell>
          <cell r="L30">
            <v>25</v>
          </cell>
          <cell r="M30" t="str">
            <v>Income Taxes - Def Net</v>
          </cell>
          <cell r="N30">
            <v>1713429.1570146775</v>
          </cell>
          <cell r="O30">
            <v>10859859.882904902</v>
          </cell>
          <cell r="P30">
            <v>2516799.961149056</v>
          </cell>
          <cell r="Q30">
            <v>6625115.718436308</v>
          </cell>
          <cell r="R30">
            <v>6295443.712546888</v>
          </cell>
          <cell r="S30">
            <v>12271392.806662273</v>
          </cell>
          <cell r="T30">
            <v>1607668.8054029113</v>
          </cell>
          <cell r="U30">
            <v>329672.00588942086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-748946.2537364352</v>
          </cell>
          <cell r="H31">
            <v>-3925663.7423369936</v>
          </cell>
          <cell r="I31">
            <v>-1007461.5861992602</v>
          </cell>
          <cell r="J31">
            <v>-164393.58989579717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-913339.8436322324</v>
          </cell>
          <cell r="R31">
            <v>-748946.2537364352</v>
          </cell>
          <cell r="S31">
            <v>-3925663.7423369936</v>
          </cell>
          <cell r="T31">
            <v>-1007461.5861992602</v>
          </cell>
          <cell r="U31">
            <v>-164393.58989579717</v>
          </cell>
        </row>
        <row r="32">
          <cell r="A32">
            <v>27</v>
          </cell>
          <cell r="B32" t="str">
            <v>Misc Revenue &amp; Expense</v>
          </cell>
          <cell r="C32">
            <v>-100214.22942302084</v>
          </cell>
          <cell r="D32">
            <v>-1735351.9326201067</v>
          </cell>
          <cell r="E32">
            <v>-534295.0241600623</v>
          </cell>
          <cell r="F32">
            <v>0</v>
          </cell>
          <cell r="G32">
            <v>-1022918.9616689542</v>
          </cell>
          <cell r="H32">
            <v>-3282075.7338068034</v>
          </cell>
          <cell r="I32">
            <v>-385075.5361069096</v>
          </cell>
          <cell r="J32">
            <v>-130756.53908067307</v>
          </cell>
          <cell r="L32">
            <v>27</v>
          </cell>
          <cell r="M32" t="str">
            <v>Misc Revenue &amp; Expense</v>
          </cell>
          <cell r="N32">
            <v>-100214.22942302084</v>
          </cell>
          <cell r="O32">
            <v>-1735351.9326201067</v>
          </cell>
          <cell r="P32">
            <v>-534295.0241600623</v>
          </cell>
          <cell r="Q32">
            <v>-1153675.5007496274</v>
          </cell>
          <cell r="R32">
            <v>-1022918.9616689542</v>
          </cell>
          <cell r="S32">
            <v>-3282075.7338068034</v>
          </cell>
          <cell r="T32">
            <v>-385075.5361069096</v>
          </cell>
          <cell r="U32">
            <v>-130756.53908067307</v>
          </cell>
        </row>
        <row r="33">
          <cell r="A33">
            <v>28</v>
          </cell>
          <cell r="B33" t="str">
            <v>   Total Operating Expenses:</v>
          </cell>
          <cell r="C33">
            <v>95559695.7419129</v>
          </cell>
          <cell r="D33">
            <v>1254464289.515227</v>
          </cell>
          <cell r="E33">
            <v>342967538.11284715</v>
          </cell>
          <cell r="F33">
            <v>0</v>
          </cell>
          <cell r="G33">
            <v>217699036.86810318</v>
          </cell>
          <cell r="H33">
            <v>891372314.9113135</v>
          </cell>
          <cell r="I33">
            <v>125413579.0586588</v>
          </cell>
          <cell r="J33">
            <v>32376775.336738534</v>
          </cell>
          <cell r="L33">
            <v>28</v>
          </cell>
          <cell r="M33" t="str">
            <v>   Total Operating Expenses:</v>
          </cell>
          <cell r="N33">
            <v>95559695.7419129</v>
          </cell>
          <cell r="O33">
            <v>1254464289.515227</v>
          </cell>
          <cell r="P33">
            <v>342967538.11284715</v>
          </cell>
          <cell r="Q33">
            <v>250075812.2048417</v>
          </cell>
          <cell r="R33">
            <v>217699036.86810318</v>
          </cell>
          <cell r="S33">
            <v>891372314.9113135</v>
          </cell>
          <cell r="T33">
            <v>125413579.0586588</v>
          </cell>
          <cell r="U33">
            <v>32376775.336738534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>   Operating Rev For Return:</v>
          </cell>
          <cell r="C35">
            <v>6457448.695974618</v>
          </cell>
          <cell r="D35">
            <v>147484910.76896262</v>
          </cell>
          <cell r="E35">
            <v>25259485.29947728</v>
          </cell>
          <cell r="F35">
            <v>0</v>
          </cell>
          <cell r="G35">
            <v>154024150.17386177</v>
          </cell>
          <cell r="H35">
            <v>436623252.89220285</v>
          </cell>
          <cell r="I35">
            <v>46063310.7356932</v>
          </cell>
          <cell r="J35">
            <v>17681433.02325234</v>
          </cell>
          <cell r="L35">
            <v>30</v>
          </cell>
          <cell r="M35" t="str">
            <v>   Operating Rev For Return:</v>
          </cell>
          <cell r="N35">
            <v>6457448.695974618</v>
          </cell>
          <cell r="O35">
            <v>147484910.76896262</v>
          </cell>
          <cell r="P35">
            <v>25259485.29947728</v>
          </cell>
          <cell r="Q35">
            <v>171705583.1971141</v>
          </cell>
          <cell r="R35">
            <v>154024150.17386177</v>
          </cell>
          <cell r="S35">
            <v>436623252.89220285</v>
          </cell>
          <cell r="T35">
            <v>46063310.7356932</v>
          </cell>
          <cell r="U35">
            <v>17681433.02325234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>   Rate Base:</v>
          </cell>
          <cell r="L37">
            <v>32</v>
          </cell>
          <cell r="M37" t="str">
            <v>   Rate Base:</v>
          </cell>
        </row>
        <row r="38">
          <cell r="A38">
            <v>33</v>
          </cell>
          <cell r="B38" t="str">
            <v>Electric Plant In Service</v>
          </cell>
          <cell r="C38">
            <v>369131909.6584066</v>
          </cell>
          <cell r="D38">
            <v>4136095815.025708</v>
          </cell>
          <cell r="E38">
            <v>1097262612.3906832</v>
          </cell>
          <cell r="F38">
            <v>0</v>
          </cell>
          <cell r="G38">
            <v>1367171625.537979</v>
          </cell>
          <cell r="H38">
            <v>6832614014.146219</v>
          </cell>
          <cell r="I38">
            <v>1428319435.6340961</v>
          </cell>
          <cell r="J38">
            <v>282353933.8885337</v>
          </cell>
          <cell r="L38">
            <v>33</v>
          </cell>
          <cell r="M38" t="str">
            <v>Electric Plant In Service</v>
          </cell>
          <cell r="N38">
            <v>369131909.6584066</v>
          </cell>
          <cell r="O38">
            <v>4136095815.025708</v>
          </cell>
          <cell r="P38">
            <v>1097262612.3906832</v>
          </cell>
          <cell r="Q38">
            <v>1649525559.4265127</v>
          </cell>
          <cell r="R38">
            <v>1367171625.537979</v>
          </cell>
          <cell r="S38">
            <v>6832614014.146219</v>
          </cell>
          <cell r="T38">
            <v>1428319435.6340961</v>
          </cell>
          <cell r="U38">
            <v>282353933.8885337</v>
          </cell>
        </row>
        <row r="39">
          <cell r="A39">
            <v>34</v>
          </cell>
          <cell r="B39" t="str">
            <v>Plant Held for Future Use</v>
          </cell>
          <cell r="C39">
            <v>334.6924949253262</v>
          </cell>
          <cell r="D39">
            <v>5166.550446506523</v>
          </cell>
          <cell r="E39">
            <v>1478.1670585681507</v>
          </cell>
          <cell r="F39">
            <v>0</v>
          </cell>
          <cell r="G39">
            <v>228008.78489096643</v>
          </cell>
          <cell r="H39">
            <v>3455816.671340842</v>
          </cell>
          <cell r="I39">
            <v>127251.1702764911</v>
          </cell>
          <cell r="J39">
            <v>33644.086294191184</v>
          </cell>
          <cell r="L39">
            <v>34</v>
          </cell>
          <cell r="M39" t="str">
            <v>Plant Held for Future Use</v>
          </cell>
          <cell r="N39">
            <v>334.6924949253262</v>
          </cell>
          <cell r="O39">
            <v>5166.550446506523</v>
          </cell>
          <cell r="P39">
            <v>1478.1670585681507</v>
          </cell>
          <cell r="Q39">
            <v>261652.87118515762</v>
          </cell>
          <cell r="R39">
            <v>228008.78489096643</v>
          </cell>
          <cell r="S39">
            <v>3455816.671340842</v>
          </cell>
          <cell r="T39">
            <v>127251.1702764911</v>
          </cell>
          <cell r="U39">
            <v>33644.086294191184</v>
          </cell>
        </row>
        <row r="40">
          <cell r="A40">
            <v>35</v>
          </cell>
          <cell r="B40" t="str">
            <v>Misc Deferred Debits</v>
          </cell>
          <cell r="C40">
            <v>3888266.085298164</v>
          </cell>
          <cell r="D40">
            <v>37863397.71379133</v>
          </cell>
          <cell r="E40">
            <v>10913202.409897283</v>
          </cell>
          <cell r="F40">
            <v>0</v>
          </cell>
          <cell r="G40">
            <v>7412267.074435148</v>
          </cell>
          <cell r="H40">
            <v>32516092.096904438</v>
          </cell>
          <cell r="I40">
            <v>4931210.6743541015</v>
          </cell>
          <cell r="J40">
            <v>1186907.6855585738</v>
          </cell>
          <cell r="L40">
            <v>35</v>
          </cell>
          <cell r="M40" t="str">
            <v>Misc Deferred Debits</v>
          </cell>
          <cell r="N40">
            <v>3888266.085298164</v>
          </cell>
          <cell r="O40">
            <v>37863397.71379133</v>
          </cell>
          <cell r="P40">
            <v>10913202.409897283</v>
          </cell>
          <cell r="Q40">
            <v>8599174.759993723</v>
          </cell>
          <cell r="R40">
            <v>7412267.074435148</v>
          </cell>
          <cell r="S40">
            <v>32516092.096904438</v>
          </cell>
          <cell r="T40">
            <v>4931210.6743541015</v>
          </cell>
          <cell r="U40">
            <v>1186907.6855585738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9538297.067336636</v>
          </cell>
          <cell r="H41">
            <v>49995773.093298405</v>
          </cell>
          <cell r="I41">
            <v>12830650.857999252</v>
          </cell>
          <cell r="J41">
            <v>2093654.7697104006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11631951.837047037</v>
          </cell>
          <cell r="R41">
            <v>9538297.067336636</v>
          </cell>
          <cell r="S41">
            <v>49995773.093298405</v>
          </cell>
          <cell r="T41">
            <v>12830650.857999252</v>
          </cell>
          <cell r="U41">
            <v>2093654.7697104006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805282.6883019961</v>
          </cell>
          <cell r="D43">
            <v>11113304.7488696</v>
          </cell>
          <cell r="E43">
            <v>2467391.614490732</v>
          </cell>
          <cell r="F43">
            <v>0</v>
          </cell>
          <cell r="G43">
            <v>2923852.152493327</v>
          </cell>
          <cell r="H43">
            <v>17996262.397576977</v>
          </cell>
          <cell r="I43">
            <v>3159278.4340957515</v>
          </cell>
          <cell r="J43">
            <v>594429.2236875896</v>
          </cell>
          <cell r="L43">
            <v>38</v>
          </cell>
          <cell r="M43" t="str">
            <v>Prepayments</v>
          </cell>
          <cell r="N43">
            <v>805282.6883019961</v>
          </cell>
          <cell r="O43">
            <v>11113304.7488696</v>
          </cell>
          <cell r="P43">
            <v>2467391.614490732</v>
          </cell>
          <cell r="Q43">
            <v>3518281.3761809166</v>
          </cell>
          <cell r="R43">
            <v>2923852.152493327</v>
          </cell>
          <cell r="S43">
            <v>17996262.397576977</v>
          </cell>
          <cell r="T43">
            <v>3159278.4340957515</v>
          </cell>
          <cell r="U43">
            <v>594429.2236875896</v>
          </cell>
        </row>
        <row r="44">
          <cell r="A44">
            <v>39</v>
          </cell>
          <cell r="B44" t="str">
            <v>Fuel Stock</v>
          </cell>
          <cell r="C44">
            <v>692919.465547584</v>
          </cell>
          <cell r="D44">
            <v>10383028.254178047</v>
          </cell>
          <cell r="E44">
            <v>3017431.9583202917</v>
          </cell>
          <cell r="F44">
            <v>0</v>
          </cell>
          <cell r="G44">
            <v>19705488.31705343</v>
          </cell>
          <cell r="H44">
            <v>57765533.67452551</v>
          </cell>
          <cell r="I44">
            <v>9508882.720817592</v>
          </cell>
          <cell r="J44">
            <v>2771587.6227552057</v>
          </cell>
          <cell r="L44">
            <v>39</v>
          </cell>
          <cell r="M44" t="str">
            <v>Fuel Stock</v>
          </cell>
          <cell r="N44">
            <v>692919.465547584</v>
          </cell>
          <cell r="O44">
            <v>10383028.254178047</v>
          </cell>
          <cell r="P44">
            <v>3017431.9583202917</v>
          </cell>
          <cell r="Q44">
            <v>22477075.939808637</v>
          </cell>
          <cell r="R44">
            <v>19705488.31705343</v>
          </cell>
          <cell r="S44">
            <v>57765533.67452551</v>
          </cell>
          <cell r="T44">
            <v>9508882.720817592</v>
          </cell>
          <cell r="U44">
            <v>2771587.6227552057</v>
          </cell>
        </row>
        <row r="45">
          <cell r="A45">
            <v>40</v>
          </cell>
          <cell r="B45" t="str">
            <v>Material &amp; Supplies</v>
          </cell>
          <cell r="C45">
            <v>1382962.7492472173</v>
          </cell>
          <cell r="D45">
            <v>29673559.885288686</v>
          </cell>
          <cell r="E45">
            <v>6021122.711416109</v>
          </cell>
          <cell r="F45">
            <v>0</v>
          </cell>
          <cell r="G45">
            <v>16318976.589825233</v>
          </cell>
          <cell r="H45">
            <v>76784481.80615401</v>
          </cell>
          <cell r="I45">
            <v>15848233.301894462</v>
          </cell>
          <cell r="J45">
            <v>2847872.384438465</v>
          </cell>
          <cell r="L45">
            <v>40</v>
          </cell>
          <cell r="M45" t="str">
            <v>Material &amp; Supplies</v>
          </cell>
          <cell r="N45">
            <v>1382962.7492472173</v>
          </cell>
          <cell r="O45">
            <v>29673559.885288686</v>
          </cell>
          <cell r="P45">
            <v>6021122.711416109</v>
          </cell>
          <cell r="Q45">
            <v>19166848.974263698</v>
          </cell>
          <cell r="R45">
            <v>16318976.589825233</v>
          </cell>
          <cell r="S45">
            <v>76784481.80615401</v>
          </cell>
          <cell r="T45">
            <v>15848233.301894462</v>
          </cell>
          <cell r="U45">
            <v>2847872.384438465</v>
          </cell>
        </row>
        <row r="46">
          <cell r="A46">
            <v>41</v>
          </cell>
          <cell r="B46" t="str">
            <v>Working Capital</v>
          </cell>
          <cell r="C46">
            <v>4579182.567729468</v>
          </cell>
          <cell r="D46">
            <v>49396114.72219991</v>
          </cell>
          <cell r="E46">
            <v>13211403.857800508</v>
          </cell>
          <cell r="F46">
            <v>0</v>
          </cell>
          <cell r="G46">
            <v>11814395.817725806</v>
          </cell>
          <cell r="H46">
            <v>68389690.08069685</v>
          </cell>
          <cell r="I46">
            <v>13232648.645516358</v>
          </cell>
          <cell r="J46">
            <v>2286951.0205417178</v>
          </cell>
          <cell r="L46">
            <v>41</v>
          </cell>
          <cell r="M46" t="str">
            <v>Working Capital</v>
          </cell>
          <cell r="N46">
            <v>4579182.567729468</v>
          </cell>
          <cell r="O46">
            <v>49396114.72219991</v>
          </cell>
          <cell r="P46">
            <v>13211403.857800508</v>
          </cell>
          <cell r="Q46">
            <v>14101346.838267524</v>
          </cell>
          <cell r="R46">
            <v>11814395.817725806</v>
          </cell>
          <cell r="S46">
            <v>68389690.08069685</v>
          </cell>
          <cell r="T46">
            <v>13232648.645516358</v>
          </cell>
          <cell r="U46">
            <v>2286951.0205417178</v>
          </cell>
        </row>
        <row r="47">
          <cell r="A47">
            <v>42</v>
          </cell>
          <cell r="B47" t="str">
            <v>Weatherization</v>
          </cell>
          <cell r="C47">
            <v>425693.9149767362</v>
          </cell>
          <cell r="D47">
            <v>-656.0467650378636</v>
          </cell>
          <cell r="E47">
            <v>2114691.4126108047</v>
          </cell>
          <cell r="F47">
            <v>0</v>
          </cell>
          <cell r="G47">
            <v>402718.5199037438</v>
          </cell>
          <cell r="H47">
            <v>6947213.08421707</v>
          </cell>
          <cell r="I47">
            <v>3887455.018431649</v>
          </cell>
          <cell r="J47">
            <v>25401.492830548814</v>
          </cell>
          <cell r="L47">
            <v>42</v>
          </cell>
          <cell r="M47" t="str">
            <v>Weatherization</v>
          </cell>
          <cell r="N47">
            <v>425693.9149767362</v>
          </cell>
          <cell r="O47">
            <v>-656.0467650378636</v>
          </cell>
          <cell r="P47">
            <v>2114691.4126108047</v>
          </cell>
          <cell r="Q47">
            <v>428120.01273429266</v>
          </cell>
          <cell r="R47">
            <v>402718.5199037438</v>
          </cell>
          <cell r="S47">
            <v>6947213.08421707</v>
          </cell>
          <cell r="T47">
            <v>3887455.018431649</v>
          </cell>
          <cell r="U47">
            <v>25401.492830548814</v>
          </cell>
        </row>
        <row r="48">
          <cell r="A48">
            <v>43</v>
          </cell>
          <cell r="B48" t="str">
            <v>Misc Rate Base </v>
          </cell>
          <cell r="C48">
            <v>347498.7414935991</v>
          </cell>
          <cell r="D48">
            <v>5093806.66994293</v>
          </cell>
          <cell r="E48">
            <v>542883.7685634716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>Misc Rate Base </v>
          </cell>
          <cell r="N48">
            <v>347498.7414935991</v>
          </cell>
          <cell r="O48">
            <v>5093806.66994293</v>
          </cell>
          <cell r="P48">
            <v>542883.7685634716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>   Total Electric Plant:</v>
          </cell>
          <cell r="C49">
            <v>381254050.56349623</v>
          </cell>
          <cell r="D49">
            <v>4279623537.52366</v>
          </cell>
          <cell r="E49">
            <v>1135552218.2908409</v>
          </cell>
          <cell r="F49">
            <v>0</v>
          </cell>
          <cell r="G49">
            <v>1435515629.8616428</v>
          </cell>
          <cell r="H49">
            <v>7146464877.050934</v>
          </cell>
          <cell r="I49">
            <v>1491845046.4574819</v>
          </cell>
          <cell r="J49">
            <v>294194382.17435044</v>
          </cell>
          <cell r="L49">
            <v>44</v>
          </cell>
          <cell r="M49" t="str">
            <v>   Total Electric Plant:</v>
          </cell>
          <cell r="N49">
            <v>381254050.56349623</v>
          </cell>
          <cell r="O49">
            <v>4279623537.52366</v>
          </cell>
          <cell r="P49">
            <v>1135552218.2908409</v>
          </cell>
          <cell r="Q49">
            <v>1729710012.0359933</v>
          </cell>
          <cell r="R49">
            <v>1435515629.8616428</v>
          </cell>
          <cell r="S49">
            <v>7146464877.050934</v>
          </cell>
          <cell r="T49">
            <v>1491845046.4574819</v>
          </cell>
          <cell r="U49">
            <v>294194382.17435044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-150079236.79586822</v>
          </cell>
          <cell r="D52">
            <v>-1653714864.8312407</v>
          </cell>
          <cell r="E52">
            <v>-443399312.79728293</v>
          </cell>
          <cell r="F52">
            <v>0</v>
          </cell>
          <cell r="G52">
            <v>-555116593.1015332</v>
          </cell>
          <cell r="H52">
            <v>-2575452287.8231707</v>
          </cell>
          <cell r="I52">
            <v>-581227013.8933306</v>
          </cell>
          <cell r="J52">
            <v>-113292725.89526659</v>
          </cell>
          <cell r="L52">
            <v>47</v>
          </cell>
          <cell r="M52" t="str">
            <v>Accum Prov For Deprec</v>
          </cell>
          <cell r="N52">
            <v>-150079236.79586822</v>
          </cell>
          <cell r="O52">
            <v>-1653714864.8312407</v>
          </cell>
          <cell r="P52">
            <v>-443399312.79728293</v>
          </cell>
          <cell r="Q52">
            <v>-668409318.9967997</v>
          </cell>
          <cell r="R52">
            <v>-555116593.1015332</v>
          </cell>
          <cell r="S52">
            <v>-2575452287.8231707</v>
          </cell>
          <cell r="T52">
            <v>-581227013.8933306</v>
          </cell>
          <cell r="U52">
            <v>-113292725.89526659</v>
          </cell>
        </row>
        <row r="53">
          <cell r="A53">
            <v>48</v>
          </cell>
          <cell r="B53" t="str">
            <v>Accum Prov For Amort</v>
          </cell>
          <cell r="C53">
            <v>-10112213.002473814</v>
          </cell>
          <cell r="D53">
            <v>-122433769.8761025</v>
          </cell>
          <cell r="E53">
            <v>-30933191.184150666</v>
          </cell>
          <cell r="F53">
            <v>0</v>
          </cell>
          <cell r="G53">
            <v>-35965465.00071994</v>
          </cell>
          <cell r="H53">
            <v>-154971317.8798399</v>
          </cell>
          <cell r="I53">
            <v>-28731539.489837177</v>
          </cell>
          <cell r="J53">
            <v>-5661582.840435002</v>
          </cell>
          <cell r="L53">
            <v>48</v>
          </cell>
          <cell r="M53" t="str">
            <v>Accum Prov For Amort</v>
          </cell>
          <cell r="N53">
            <v>-10112213.002473814</v>
          </cell>
          <cell r="O53">
            <v>-122433769.8761025</v>
          </cell>
          <cell r="P53">
            <v>-30933191.184150666</v>
          </cell>
          <cell r="Q53">
            <v>-41627047.84115495</v>
          </cell>
          <cell r="R53">
            <v>-35965465.00071994</v>
          </cell>
          <cell r="S53">
            <v>-154971317.8798399</v>
          </cell>
          <cell r="T53">
            <v>-28731539.489837177</v>
          </cell>
          <cell r="U53">
            <v>-5661582.840435002</v>
          </cell>
        </row>
        <row r="54">
          <cell r="A54">
            <v>49</v>
          </cell>
          <cell r="B54" t="str">
            <v>Accum Def Income Tax</v>
          </cell>
          <cell r="C54">
            <v>-34858763.21407782</v>
          </cell>
          <cell r="D54">
            <v>-371124519.53461856</v>
          </cell>
          <cell r="E54">
            <v>-86658589.70687789</v>
          </cell>
          <cell r="F54">
            <v>0</v>
          </cell>
          <cell r="G54">
            <v>-120891520.56341894</v>
          </cell>
          <cell r="H54">
            <v>-516104085.4559218</v>
          </cell>
          <cell r="I54">
            <v>-70847331.35567917</v>
          </cell>
          <cell r="J54">
            <v>-23324120.705798212</v>
          </cell>
          <cell r="L54">
            <v>49</v>
          </cell>
          <cell r="M54" t="str">
            <v>Accum Def Income Tax</v>
          </cell>
          <cell r="N54">
            <v>-34858763.21407782</v>
          </cell>
          <cell r="O54">
            <v>-371124519.53461856</v>
          </cell>
          <cell r="P54">
            <v>-86658589.70687789</v>
          </cell>
          <cell r="Q54">
            <v>-144215641.26921716</v>
          </cell>
          <cell r="R54">
            <v>-120891520.56341894</v>
          </cell>
          <cell r="S54">
            <v>-516104085.4559218</v>
          </cell>
          <cell r="T54">
            <v>-70847331.35567917</v>
          </cell>
          <cell r="U54">
            <v>-23324120.705798212</v>
          </cell>
        </row>
        <row r="55">
          <cell r="A55">
            <v>50</v>
          </cell>
          <cell r="B55" t="str">
            <v>Unamortized ITC</v>
          </cell>
          <cell r="C55">
            <v>-511968.497714</v>
          </cell>
          <cell r="D55">
            <v>-7435151.365251999</v>
          </cell>
          <cell r="E55">
            <v>-1518612.2619079999</v>
          </cell>
          <cell r="F55">
            <v>0</v>
          </cell>
          <cell r="G55">
            <v>-1420990.305758</v>
          </cell>
          <cell r="H55">
            <v>-182037.45933</v>
          </cell>
          <cell r="I55">
            <v>-54226.68849</v>
          </cell>
          <cell r="J55">
            <v>-52508.142864</v>
          </cell>
          <cell r="L55">
            <v>50</v>
          </cell>
          <cell r="M55" t="str">
            <v>Unamortized ITC</v>
          </cell>
          <cell r="N55">
            <v>-511968.497714</v>
          </cell>
          <cell r="O55">
            <v>-7435151.365251999</v>
          </cell>
          <cell r="P55">
            <v>-1518612.2619079999</v>
          </cell>
          <cell r="Q55">
            <v>-1473498.448622</v>
          </cell>
          <cell r="R55">
            <v>-1420990.305758</v>
          </cell>
          <cell r="S55">
            <v>-182037.45933</v>
          </cell>
          <cell r="T55">
            <v>-54226.68849</v>
          </cell>
          <cell r="U55">
            <v>-52508.142864</v>
          </cell>
        </row>
        <row r="56">
          <cell r="A56">
            <v>51</v>
          </cell>
          <cell r="B56" t="str">
            <v>Customer Adv For Const</v>
          </cell>
          <cell r="C56">
            <v>-2052.7094326858532</v>
          </cell>
          <cell r="D56">
            <v>-320860.77442890144</v>
          </cell>
          <cell r="E56">
            <v>-2182.8603251579225</v>
          </cell>
          <cell r="F56">
            <v>0</v>
          </cell>
          <cell r="G56">
            <v>-1577811.7292444827</v>
          </cell>
          <cell r="H56">
            <v>-9541244.270304315</v>
          </cell>
          <cell r="I56">
            <v>-407111.8284493194</v>
          </cell>
          <cell r="J56">
            <v>-696824.6040017538</v>
          </cell>
          <cell r="L56">
            <v>51</v>
          </cell>
          <cell r="M56" t="str">
            <v>Customer Adv For Const</v>
          </cell>
          <cell r="N56">
            <v>-2052.7094326858532</v>
          </cell>
          <cell r="O56">
            <v>-320860.77442890144</v>
          </cell>
          <cell r="P56">
            <v>-2182.8603251579225</v>
          </cell>
          <cell r="Q56">
            <v>-2274636.3332462367</v>
          </cell>
          <cell r="R56">
            <v>-1577811.7292444827</v>
          </cell>
          <cell r="S56">
            <v>-9541244.270304315</v>
          </cell>
          <cell r="T56">
            <v>-407111.8284493194</v>
          </cell>
          <cell r="U56">
            <v>-696824.6040017538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-1426935.3601079974</v>
          </cell>
          <cell r="D58">
            <v>-18644796.08737159</v>
          </cell>
          <cell r="E58">
            <v>-5093548.738554912</v>
          </cell>
          <cell r="F58">
            <v>0</v>
          </cell>
          <cell r="G58">
            <v>-5762998.002163924</v>
          </cell>
          <cell r="H58">
            <v>-24793128.686517537</v>
          </cell>
          <cell r="I58">
            <v>-4904327.076028397</v>
          </cell>
          <cell r="J58">
            <v>-1037557.7888420445</v>
          </cell>
          <cell r="L58">
            <v>53</v>
          </cell>
          <cell r="M58" t="str">
            <v>Misc Rate Base Deductions</v>
          </cell>
          <cell r="N58">
            <v>-1426935.3601079974</v>
          </cell>
          <cell r="O58">
            <v>-18644796.08737159</v>
          </cell>
          <cell r="P58">
            <v>-5093548.738554912</v>
          </cell>
          <cell r="Q58">
            <v>-6800555.791005969</v>
          </cell>
          <cell r="R58">
            <v>-5762998.002163924</v>
          </cell>
          <cell r="S58">
            <v>-24793128.686517537</v>
          </cell>
          <cell r="T58">
            <v>-4904327.076028397</v>
          </cell>
          <cell r="U58">
            <v>-1037557.7888420445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>     Total Rate Base Deductions</v>
          </cell>
          <cell r="C60">
            <v>-196991169.57967454</v>
          </cell>
          <cell r="D60">
            <v>-2173673962.469014</v>
          </cell>
          <cell r="E60">
            <v>-567605437.5490998</v>
          </cell>
          <cell r="F60">
            <v>0</v>
          </cell>
          <cell r="G60">
            <v>-720735378.7028384</v>
          </cell>
          <cell r="H60">
            <v>-3281044101.575084</v>
          </cell>
          <cell r="I60">
            <v>-686171550.3318146</v>
          </cell>
          <cell r="J60">
            <v>-144065319.9772076</v>
          </cell>
          <cell r="L60">
            <v>55</v>
          </cell>
          <cell r="M60" t="str">
            <v>     Total Rate Base Deductions</v>
          </cell>
          <cell r="N60">
            <v>-196991169.57967454</v>
          </cell>
          <cell r="O60">
            <v>-2173673962.469014</v>
          </cell>
          <cell r="P60">
            <v>-567605437.5490998</v>
          </cell>
          <cell r="Q60">
            <v>-864800698.6800461</v>
          </cell>
          <cell r="R60">
            <v>-720735378.7028384</v>
          </cell>
          <cell r="S60">
            <v>-3281044101.575084</v>
          </cell>
          <cell r="T60">
            <v>-686171550.3318146</v>
          </cell>
          <cell r="U60">
            <v>-144065319.9772076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>   Total Rate Base:</v>
          </cell>
          <cell r="C62">
            <v>184262880.9838217</v>
          </cell>
          <cell r="D62">
            <v>2105949575.054646</v>
          </cell>
          <cell r="E62">
            <v>567946780.7417411</v>
          </cell>
          <cell r="F62">
            <v>0</v>
          </cell>
          <cell r="G62">
            <v>714780251.1588044</v>
          </cell>
          <cell r="H62">
            <v>3865420775.4758496</v>
          </cell>
          <cell r="I62">
            <v>805673496.1256672</v>
          </cell>
          <cell r="J62">
            <v>150129062.19714284</v>
          </cell>
          <cell r="L62">
            <v>57</v>
          </cell>
          <cell r="M62" t="str">
            <v>   Total Rate Base:</v>
          </cell>
          <cell r="N62">
            <v>184262880.9838217</v>
          </cell>
          <cell r="O62">
            <v>2105949575.054646</v>
          </cell>
          <cell r="P62">
            <v>567946780.7417411</v>
          </cell>
          <cell r="Q62">
            <v>864909313.3559473</v>
          </cell>
          <cell r="R62">
            <v>714780251.1588044</v>
          </cell>
          <cell r="S62">
            <v>3865420775.4758496</v>
          </cell>
          <cell r="T62">
            <v>805673496.1256672</v>
          </cell>
          <cell r="U62">
            <v>150129062.19714284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65</v>
          </cell>
          <cell r="M70" t="str">
            <v>Interest (AFUDC)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A71">
            <v>66</v>
          </cell>
          <cell r="B71" t="str">
            <v>Interest</v>
          </cell>
          <cell r="C71">
            <v>5641189.675031606</v>
          </cell>
          <cell r="D71">
            <v>64473435.64534048</v>
          </cell>
          <cell r="E71">
            <v>17387633.897730336</v>
          </cell>
          <cell r="F71">
            <v>0</v>
          </cell>
          <cell r="G71">
            <v>21882925.911201682</v>
          </cell>
          <cell r="H71">
            <v>118339470.49911559</v>
          </cell>
          <cell r="I71">
            <v>24665613.516537696</v>
          </cell>
          <cell r="J71">
            <v>4596186.226259307</v>
          </cell>
          <cell r="L71">
            <v>66</v>
          </cell>
          <cell r="M71" t="str">
            <v>Interest</v>
          </cell>
          <cell r="N71">
            <v>5641189.675031606</v>
          </cell>
          <cell r="O71">
            <v>64473435.64534048</v>
          </cell>
          <cell r="P71">
            <v>17387633.897730336</v>
          </cell>
          <cell r="Q71">
            <v>26479112.137460988</v>
          </cell>
          <cell r="R71">
            <v>21882925.911201682</v>
          </cell>
          <cell r="S71">
            <v>118339470.49911559</v>
          </cell>
          <cell r="T71">
            <v>24665613.516537696</v>
          </cell>
          <cell r="U71">
            <v>4596186.226259307</v>
          </cell>
        </row>
        <row r="72">
          <cell r="A72">
            <v>67</v>
          </cell>
          <cell r="B72" t="str">
            <v>Schedule "M" Additions</v>
          </cell>
          <cell r="C72">
            <v>17927391.77607537</v>
          </cell>
          <cell r="D72">
            <v>190574398.64481422</v>
          </cell>
          <cell r="E72">
            <v>49124517.44000812</v>
          </cell>
          <cell r="F72">
            <v>0</v>
          </cell>
          <cell r="G72">
            <v>56230628.79215966</v>
          </cell>
          <cell r="H72">
            <v>282046563.12599194</v>
          </cell>
          <cell r="I72">
            <v>54615829.85384335</v>
          </cell>
          <cell r="J72">
            <v>11296964.216534868</v>
          </cell>
          <cell r="L72">
            <v>67</v>
          </cell>
          <cell r="M72" t="str">
            <v>Schedule "M" Additions</v>
          </cell>
          <cell r="N72">
            <v>17927391.77607537</v>
          </cell>
          <cell r="O72">
            <v>190574398.64481422</v>
          </cell>
          <cell r="P72">
            <v>49124517.44000812</v>
          </cell>
          <cell r="Q72">
            <v>67527593.00869453</v>
          </cell>
          <cell r="R72">
            <v>56230628.79215966</v>
          </cell>
          <cell r="S72">
            <v>282046563.12599194</v>
          </cell>
          <cell r="T72">
            <v>54615829.85384335</v>
          </cell>
          <cell r="U72">
            <v>11296964.216534868</v>
          </cell>
        </row>
        <row r="73">
          <cell r="A73">
            <v>68</v>
          </cell>
          <cell r="B73" t="str">
            <v>Schedule "M" Deductions</v>
          </cell>
          <cell r="C73">
            <v>19330855.968064543</v>
          </cell>
          <cell r="D73">
            <v>204579125.85406718</v>
          </cell>
          <cell r="E73">
            <v>54181701.284033455</v>
          </cell>
          <cell r="F73">
            <v>0</v>
          </cell>
          <cell r="G73">
            <v>66907243.32253236</v>
          </cell>
          <cell r="H73">
            <v>311584447.73091185</v>
          </cell>
          <cell r="I73">
            <v>65904970.9817194</v>
          </cell>
          <cell r="J73">
            <v>13201368.333746359</v>
          </cell>
          <cell r="L73">
            <v>68</v>
          </cell>
          <cell r="M73" t="str">
            <v>Schedule "M" Deductions</v>
          </cell>
          <cell r="N73">
            <v>19330855.968064543</v>
          </cell>
          <cell r="O73">
            <v>204579125.85406718</v>
          </cell>
          <cell r="P73">
            <v>54181701.284033455</v>
          </cell>
          <cell r="Q73">
            <v>80108611.65627873</v>
          </cell>
          <cell r="R73">
            <v>66907243.32253236</v>
          </cell>
          <cell r="S73">
            <v>311584447.73091185</v>
          </cell>
          <cell r="T73">
            <v>65904970.9817194</v>
          </cell>
          <cell r="U73">
            <v>13201368.333746359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68564147.11999969</v>
          </cell>
          <cell r="O89">
            <v>878129153.689996</v>
          </cell>
          <cell r="P89">
            <v>221480429.9599992</v>
          </cell>
          <cell r="Q89">
            <v>411498656.3099993</v>
          </cell>
          <cell r="R89">
            <v>363038057.6899993</v>
          </cell>
          <cell r="S89">
            <v>1283926370.8700037</v>
          </cell>
          <cell r="T89">
            <v>163171025.95000032</v>
          </cell>
          <cell r="U89">
            <v>48460598.62000003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11411655.137189904</v>
          </cell>
          <cell r="O91">
            <v>174053757.65160835</v>
          </cell>
          <cell r="P91">
            <v>49738181.59522801</v>
          </cell>
          <cell r="Q91">
            <v>91188827.5997067</v>
          </cell>
          <cell r="R91">
            <v>80014771.4074891</v>
          </cell>
          <cell r="S91">
            <v>253287883.83489054</v>
          </cell>
          <cell r="T91">
            <v>39892099.2043006</v>
          </cell>
          <cell r="U91">
            <v>11174056.192217592</v>
          </cell>
        </row>
        <row r="92">
          <cell r="L92">
            <v>5</v>
          </cell>
          <cell r="M92" t="str">
            <v>Other Operating Revenues</v>
          </cell>
          <cell r="N92">
            <v>2346772.7184962174</v>
          </cell>
          <cell r="O92">
            <v>42443247.21117897</v>
          </cell>
          <cell r="P92">
            <v>9294163.274940038</v>
          </cell>
          <cell r="Q92">
            <v>14023289.614300217</v>
          </cell>
          <cell r="R92">
            <v>12291185.56420091</v>
          </cell>
          <cell r="S92">
            <v>46509937.24575776</v>
          </cell>
          <cell r="T92">
            <v>6224826.373681307</v>
          </cell>
          <cell r="U92">
            <v>1732104.0500993074</v>
          </cell>
        </row>
        <row r="93">
          <cell r="L93">
            <v>6</v>
          </cell>
          <cell r="M93" t="str">
            <v>   Total Operating Revenues</v>
          </cell>
          <cell r="N93">
            <v>82322574.97568582</v>
          </cell>
          <cell r="O93">
            <v>1094626158.5527833</v>
          </cell>
          <cell r="P93">
            <v>280512774.83016723</v>
          </cell>
          <cell r="Q93">
            <v>516710773.52400625</v>
          </cell>
          <cell r="R93">
            <v>455344014.66168934</v>
          </cell>
          <cell r="S93">
            <v>1583724191.9506521</v>
          </cell>
          <cell r="T93">
            <v>209287951.52798223</v>
          </cell>
          <cell r="U93">
            <v>61366758.86231693</v>
          </cell>
        </row>
        <row r="94">
          <cell r="L94">
            <v>7</v>
          </cell>
        </row>
        <row r="95">
          <cell r="L95">
            <v>8</v>
          </cell>
          <cell r="M95" t="str">
            <v>   Operating Expenses:</v>
          </cell>
        </row>
        <row r="96">
          <cell r="L96">
            <v>9</v>
          </cell>
          <cell r="M96" t="str">
            <v>Steam Production</v>
          </cell>
          <cell r="N96">
            <v>6427399.48675448</v>
          </cell>
          <cell r="O96">
            <v>97225114.86092353</v>
          </cell>
          <cell r="P96">
            <v>28008080.76060845</v>
          </cell>
          <cell r="Q96">
            <v>53968917.16588611</v>
          </cell>
          <cell r="R96">
            <v>45934706.80695027</v>
          </cell>
          <cell r="S96">
            <v>176166723.5856756</v>
          </cell>
          <cell r="T96">
            <v>28228961.108678095</v>
          </cell>
          <cell r="U96">
            <v>8034210.358935838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1007290.3597678427</v>
          </cell>
          <cell r="O98">
            <v>15329688.323704092</v>
          </cell>
          <cell r="P98">
            <v>4391294.48040711</v>
          </cell>
          <cell r="Q98">
            <v>7175959.26109142</v>
          </cell>
          <cell r="R98">
            <v>6916119.2793137925</v>
          </cell>
          <cell r="S98">
            <v>6022020.96845609</v>
          </cell>
          <cell r="T98">
            <v>937720.1486597476</v>
          </cell>
          <cell r="U98">
            <v>259839.9817776278</v>
          </cell>
        </row>
        <row r="99">
          <cell r="L99">
            <v>12</v>
          </cell>
          <cell r="M99" t="str">
            <v>Other Power Supply</v>
          </cell>
          <cell r="N99">
            <v>17736357.642116874</v>
          </cell>
          <cell r="O99">
            <v>226787061.6600545</v>
          </cell>
          <cell r="P99">
            <v>64008697.187608734</v>
          </cell>
          <cell r="Q99">
            <v>142901482.24097326</v>
          </cell>
          <cell r="R99">
            <v>125372974.42555965</v>
          </cell>
          <cell r="S99">
            <v>393714770.3300817</v>
          </cell>
          <cell r="T99">
            <v>42738667.66856952</v>
          </cell>
          <cell r="U99">
            <v>17528507.815413617</v>
          </cell>
        </row>
        <row r="100">
          <cell r="L100">
            <v>13</v>
          </cell>
          <cell r="M100" t="str">
            <v>Transmission</v>
          </cell>
          <cell r="N100">
            <v>2419976.536290095</v>
          </cell>
          <cell r="O100">
            <v>36452003.51502851</v>
          </cell>
          <cell r="P100">
            <v>10542116.679386223</v>
          </cell>
          <cell r="Q100">
            <v>20256657.471398212</v>
          </cell>
          <cell r="R100">
            <v>17764754.139639515</v>
          </cell>
          <cell r="S100">
            <v>53748060.6901719</v>
          </cell>
          <cell r="T100">
            <v>8687502.778258158</v>
          </cell>
          <cell r="U100">
            <v>2491903.3317586975</v>
          </cell>
        </row>
        <row r="101">
          <cell r="L101">
            <v>14</v>
          </cell>
          <cell r="M101" t="str">
            <v>Distribution</v>
          </cell>
          <cell r="N101">
            <v>12101702.924902223</v>
          </cell>
          <cell r="O101">
            <v>67813544.75285463</v>
          </cell>
          <cell r="P101">
            <v>13427172.83510991</v>
          </cell>
          <cell r="Q101">
            <v>19202794.635396663</v>
          </cell>
          <cell r="R101">
            <v>16800617.81369368</v>
          </cell>
          <cell r="S101">
            <v>95484245.32347155</v>
          </cell>
          <cell r="T101">
            <v>11475945.738269106</v>
          </cell>
          <cell r="U101">
            <v>2402176.8217029828</v>
          </cell>
        </row>
        <row r="102">
          <cell r="L102">
            <v>15</v>
          </cell>
          <cell r="M102" t="str">
            <v>Customer Accounting</v>
          </cell>
          <cell r="N102">
            <v>3182341.4294744125</v>
          </cell>
          <cell r="O102">
            <v>35615539.46746488</v>
          </cell>
          <cell r="P102">
            <v>8508925.462888503</v>
          </cell>
          <cell r="Q102">
            <v>8819673.444510037</v>
          </cell>
          <cell r="R102">
            <v>7857347.987169692</v>
          </cell>
          <cell r="S102">
            <v>46728000.84684057</v>
          </cell>
          <cell r="T102">
            <v>4737906.478821042</v>
          </cell>
          <cell r="U102">
            <v>962325.4573403451</v>
          </cell>
        </row>
        <row r="103">
          <cell r="L103">
            <v>16</v>
          </cell>
          <cell r="M103" t="str">
            <v>Customer Service &amp; Info</v>
          </cell>
          <cell r="N103">
            <v>526166.5025552998</v>
          </cell>
          <cell r="O103">
            <v>4479767.846260447</v>
          </cell>
          <cell r="P103">
            <v>6738708.707359503</v>
          </cell>
          <cell r="Q103">
            <v>1612311.4252153859</v>
          </cell>
          <cell r="R103">
            <v>1530340.6417106902</v>
          </cell>
          <cell r="S103">
            <v>31942643.668154933</v>
          </cell>
          <cell r="T103">
            <v>3873251.4204544844</v>
          </cell>
          <cell r="U103">
            <v>81970.7835046957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4960331.64300698</v>
          </cell>
          <cell r="O105">
            <v>67403387.5261754</v>
          </cell>
          <cell r="P105">
            <v>15679234.306683369</v>
          </cell>
          <cell r="Q105">
            <v>26049755.46518875</v>
          </cell>
          <cell r="R105">
            <v>22861122.69655923</v>
          </cell>
          <cell r="S105">
            <v>83970780.14566644</v>
          </cell>
          <cell r="T105">
            <v>11310663.155591598</v>
          </cell>
          <cell r="U105">
            <v>3188632.7686295155</v>
          </cell>
        </row>
        <row r="106">
          <cell r="L106">
            <v>19</v>
          </cell>
        </row>
        <row r="107">
          <cell r="L107">
            <v>20</v>
          </cell>
          <cell r="M107" t="str">
            <v>   Total O&amp;M Expenses</v>
          </cell>
          <cell r="N107">
            <v>48361566.52486821</v>
          </cell>
          <cell r="O107">
            <v>551106107.9524659</v>
          </cell>
          <cell r="P107">
            <v>151304230.4200518</v>
          </cell>
          <cell r="Q107">
            <v>279987551.10965985</v>
          </cell>
          <cell r="R107">
            <v>245037983.79059651</v>
          </cell>
          <cell r="S107">
            <v>887777245.558519</v>
          </cell>
          <cell r="T107">
            <v>111990618.49730174</v>
          </cell>
          <cell r="U107">
            <v>34949567.31906331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11076686.105570203</v>
          </cell>
          <cell r="O109">
            <v>124178781.7644145</v>
          </cell>
          <cell r="P109">
            <v>33557413.84804976</v>
          </cell>
          <cell r="Q109">
            <v>53339371.97418781</v>
          </cell>
          <cell r="R109">
            <v>46437544.95443432</v>
          </cell>
          <cell r="S109">
            <v>157699015.50948113</v>
          </cell>
          <cell r="T109">
            <v>23333444.033015914</v>
          </cell>
          <cell r="U109">
            <v>6901827.019753494</v>
          </cell>
        </row>
        <row r="110">
          <cell r="L110">
            <v>23</v>
          </cell>
          <cell r="M110" t="str">
            <v>Amortization </v>
          </cell>
          <cell r="N110">
            <v>1377443.2676784599</v>
          </cell>
          <cell r="O110">
            <v>17120406.853779595</v>
          </cell>
          <cell r="P110">
            <v>4504981.812965744</v>
          </cell>
          <cell r="Q110">
            <v>7476694.65450334</v>
          </cell>
          <cell r="R110">
            <v>6597913.197273399</v>
          </cell>
          <cell r="S110">
            <v>21867238.269468144</v>
          </cell>
          <cell r="T110">
            <v>3126609.657163676</v>
          </cell>
          <cell r="U110">
            <v>878781.4572299415</v>
          </cell>
        </row>
        <row r="111">
          <cell r="L111">
            <v>24</v>
          </cell>
          <cell r="M111" t="str">
            <v>Taxes Other Than Income</v>
          </cell>
          <cell r="N111">
            <v>2809852.537063291</v>
          </cell>
          <cell r="O111">
            <v>41019142.69017748</v>
          </cell>
          <cell r="P111">
            <v>14207903.360766366</v>
          </cell>
          <cell r="Q111">
            <v>10719288.893746123</v>
          </cell>
          <cell r="R111">
            <v>9512177.465401426</v>
          </cell>
          <cell r="S111">
            <v>28555365.828775786</v>
          </cell>
          <cell r="T111">
            <v>4140113.7599327057</v>
          </cell>
          <cell r="U111">
            <v>1207111.4283446958</v>
          </cell>
        </row>
        <row r="112">
          <cell r="L112">
            <v>25</v>
          </cell>
          <cell r="M112" t="str">
            <v>Income Taxes - Federal</v>
          </cell>
          <cell r="N112">
            <v>3675898.1061714343</v>
          </cell>
          <cell r="O112">
            <v>91329899.02640414</v>
          </cell>
          <cell r="P112">
            <v>17441783.162468728</v>
          </cell>
          <cell r="Q112">
            <v>39980357.600231424</v>
          </cell>
          <cell r="R112">
            <v>35763549.133872226</v>
          </cell>
          <cell r="S112">
            <v>123502926.11652493</v>
          </cell>
          <cell r="T112">
            <v>16082359.225208268</v>
          </cell>
          <cell r="U112">
            <v>4216808.466359194</v>
          </cell>
        </row>
        <row r="113">
          <cell r="L113">
            <v>26</v>
          </cell>
          <cell r="M113" t="str">
            <v>Income Taxes - State</v>
          </cell>
          <cell r="N113">
            <v>499493.50220042246</v>
          </cell>
          <cell r="O113">
            <v>12410216.44308386</v>
          </cell>
          <cell r="P113">
            <v>2370048.653365899</v>
          </cell>
          <cell r="Q113">
            <v>5432666.591992178</v>
          </cell>
          <cell r="R113">
            <v>4859672.35544521</v>
          </cell>
          <cell r="S113">
            <v>16781996.485260043</v>
          </cell>
          <cell r="T113">
            <v>2185325.518016388</v>
          </cell>
          <cell r="U113">
            <v>572994.2365469679</v>
          </cell>
        </row>
        <row r="114">
          <cell r="L114">
            <v>27</v>
          </cell>
          <cell r="M114" t="str">
            <v>Income Taxes - Def Net</v>
          </cell>
          <cell r="N114">
            <v>1375531.859304126</v>
          </cell>
          <cell r="O114">
            <v>7148417.305242797</v>
          </cell>
          <cell r="P114">
            <v>1537098.8803043608</v>
          </cell>
          <cell r="Q114">
            <v>4164283.9356730552</v>
          </cell>
          <cell r="R114">
            <v>4126595.0127398456</v>
          </cell>
          <cell r="S114">
            <v>5479929.4396940395</v>
          </cell>
          <cell r="T114">
            <v>739623.829632225</v>
          </cell>
          <cell r="U114">
            <v>37688.92293320964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-209044.81904426092</v>
          </cell>
          <cell r="R115">
            <v>0</v>
          </cell>
          <cell r="S115">
            <v>-4844798.229354081</v>
          </cell>
          <cell r="T115">
            <v>-754408.6843359384</v>
          </cell>
          <cell r="U115">
            <v>-209044.81904426092</v>
          </cell>
        </row>
        <row r="116">
          <cell r="L116">
            <v>29</v>
          </cell>
          <cell r="M116" t="str">
            <v>Misc Revenue &amp; Expense</v>
          </cell>
          <cell r="N116">
            <v>-96661.82444562655</v>
          </cell>
          <cell r="O116">
            <v>-1691278.4636777432</v>
          </cell>
          <cell r="P116">
            <v>-521535.2418019163</v>
          </cell>
          <cell r="Q116">
            <v>-1088654.9407418955</v>
          </cell>
          <cell r="R116">
            <v>-956107.4214346206</v>
          </cell>
          <cell r="S116">
            <v>-3341514.168943837</v>
          </cell>
          <cell r="T116">
            <v>-454965.5571156515</v>
          </cell>
          <cell r="U116">
            <v>-132547.51930727487</v>
          </cell>
        </row>
        <row r="117">
          <cell r="L117">
            <v>30</v>
          </cell>
        </row>
        <row r="118">
          <cell r="L118">
            <v>31</v>
          </cell>
          <cell r="M118" t="str">
            <v>   Total Operating Expenses:</v>
          </cell>
          <cell r="N118">
            <v>69079810.07841054</v>
          </cell>
          <cell r="O118">
            <v>842621693.5718905</v>
          </cell>
          <cell r="P118">
            <v>224401924.89617077</v>
          </cell>
          <cell r="Q118">
            <v>399802515.0002075</v>
          </cell>
          <cell r="R118">
            <v>351379328.4883282</v>
          </cell>
          <cell r="S118">
            <v>1233477404.8094249</v>
          </cell>
          <cell r="T118">
            <v>160388720.27881935</v>
          </cell>
          <cell r="U118">
            <v>48423186.51187928</v>
          </cell>
        </row>
        <row r="119">
          <cell r="L119">
            <v>32</v>
          </cell>
        </row>
        <row r="120">
          <cell r="L120">
            <v>33</v>
          </cell>
          <cell r="M120" t="str">
            <v>   Operating Rev For Return:</v>
          </cell>
          <cell r="N120">
            <v>13242764.897275284</v>
          </cell>
          <cell r="O120">
            <v>252004464.98089278</v>
          </cell>
          <cell r="P120">
            <v>56110849.93399647</v>
          </cell>
          <cell r="Q120">
            <v>116908258.52379876</v>
          </cell>
          <cell r="R120">
            <v>103964686.17336112</v>
          </cell>
          <cell r="S120">
            <v>350246787.14122725</v>
          </cell>
          <cell r="T120">
            <v>48899231.24916288</v>
          </cell>
          <cell r="U120">
            <v>12943572.350437649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>   Rate Base:</v>
          </cell>
        </row>
        <row r="124">
          <cell r="L124">
            <v>37</v>
          </cell>
          <cell r="M124" t="str">
            <v>Electric Plant In Service</v>
          </cell>
          <cell r="N124">
            <v>397456531.43213254</v>
          </cell>
          <cell r="O124">
            <v>4547456359.533215</v>
          </cell>
          <cell r="P124">
            <v>1218219846.6666803</v>
          </cell>
          <cell r="Q124">
            <v>1982158185.768271</v>
          </cell>
          <cell r="R124">
            <v>1727499600.175024</v>
          </cell>
          <cell r="S124">
            <v>6057802280.473103</v>
          </cell>
          <cell r="T124">
            <v>873418441.992326</v>
          </cell>
          <cell r="U124">
            <v>254658585.59324682</v>
          </cell>
        </row>
        <row r="125">
          <cell r="L125">
            <v>38</v>
          </cell>
          <cell r="M125" t="str">
            <v>Plant Held for Future Use</v>
          </cell>
          <cell r="N125">
            <v>19308.001716927538</v>
          </cell>
          <cell r="O125">
            <v>284872.13584527926</v>
          </cell>
          <cell r="P125">
            <v>82607.41307433657</v>
          </cell>
          <cell r="Q125">
            <v>161148.7258438134</v>
          </cell>
          <cell r="R125">
            <v>140817.8469671079</v>
          </cell>
          <cell r="S125">
            <v>2911340.344816762</v>
          </cell>
          <cell r="T125">
            <v>68753.29807718913</v>
          </cell>
          <cell r="U125">
            <v>20330.878876705472</v>
          </cell>
        </row>
        <row r="126">
          <cell r="L126">
            <v>39</v>
          </cell>
          <cell r="M126" t="str">
            <v>Misc Deferred Debits</v>
          </cell>
          <cell r="N126">
            <v>2920010.2683526017</v>
          </cell>
          <cell r="O126">
            <v>35750909.58159099</v>
          </cell>
          <cell r="P126">
            <v>7483687.992521454</v>
          </cell>
          <cell r="Q126">
            <v>9161166.149502229</v>
          </cell>
          <cell r="R126">
            <v>8033956.73651875</v>
          </cell>
          <cell r="S126">
            <v>32880714.317721087</v>
          </cell>
          <cell r="T126">
            <v>3703952.4908982604</v>
          </cell>
          <cell r="U126">
            <v>1127209.4129834794</v>
          </cell>
        </row>
        <row r="127">
          <cell r="L127">
            <v>40</v>
          </cell>
          <cell r="M127" t="str">
            <v>Elec Plant Acq Adj</v>
          </cell>
          <cell r="N127">
            <v>1424722.4602490366</v>
          </cell>
          <cell r="O127">
            <v>21682478.196686383</v>
          </cell>
          <cell r="P127">
            <v>6211094.760447808</v>
          </cell>
          <cell r="Q127">
            <v>11146304.547350798</v>
          </cell>
          <cell r="R127">
            <v>9782234.466406249</v>
          </cell>
          <cell r="S127">
            <v>31613528.348080155</v>
          </cell>
          <cell r="T127">
            <v>4922706.622494722</v>
          </cell>
          <cell r="U127">
            <v>1364070.0809445488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1271398.6842600775</v>
          </cell>
          <cell r="O129">
            <v>16860711.413924336</v>
          </cell>
          <cell r="P129">
            <v>3995993.506869234</v>
          </cell>
          <cell r="Q129">
            <v>6588487.7183976965</v>
          </cell>
          <cell r="R129">
            <v>5745576.355941269</v>
          </cell>
          <cell r="S129">
            <v>23308628.958591875</v>
          </cell>
          <cell r="T129">
            <v>3062228.8396765934</v>
          </cell>
          <cell r="U129">
            <v>842911.362456428</v>
          </cell>
        </row>
        <row r="130">
          <cell r="L130">
            <v>43</v>
          </cell>
          <cell r="M130" t="str">
            <v>Fuel Stock</v>
          </cell>
          <cell r="N130">
            <v>1703725.315496994</v>
          </cell>
          <cell r="O130">
            <v>25529414.264880255</v>
          </cell>
          <cell r="P130">
            <v>7419152.543387333</v>
          </cell>
          <cell r="Q130">
            <v>14730861.533804337</v>
          </cell>
          <cell r="R130">
            <v>12914438.721115274</v>
          </cell>
          <cell r="S130">
            <v>37857952.709884</v>
          </cell>
          <cell r="T130">
            <v>6231861.968018118</v>
          </cell>
          <cell r="U130">
            <v>1816422.8126890624</v>
          </cell>
        </row>
        <row r="131">
          <cell r="L131">
            <v>44</v>
          </cell>
          <cell r="M131" t="str">
            <v>Material &amp; Supplies</v>
          </cell>
          <cell r="N131">
            <v>2146868.4605463366</v>
          </cell>
          <cell r="O131">
            <v>40233681.41867497</v>
          </cell>
          <cell r="P131">
            <v>9133649.068437938</v>
          </cell>
          <cell r="Q131">
            <v>17310838.939219892</v>
          </cell>
          <cell r="R131">
            <v>15210044.643593717</v>
          </cell>
          <cell r="S131">
            <v>57189305.947413824</v>
          </cell>
          <cell r="T131">
            <v>8331141.229667882</v>
          </cell>
          <cell r="U131">
            <v>2100794.2956261733</v>
          </cell>
        </row>
        <row r="132">
          <cell r="L132">
            <v>45</v>
          </cell>
          <cell r="M132" t="str">
            <v>Working Capital</v>
          </cell>
          <cell r="N132">
            <v>949964.2012511737</v>
          </cell>
          <cell r="O132">
            <v>21163435.384256005</v>
          </cell>
          <cell r="P132">
            <v>3958348.489582263</v>
          </cell>
          <cell r="Q132">
            <v>5784747.811463273</v>
          </cell>
          <cell r="R132">
            <v>5050899.859234718</v>
          </cell>
          <cell r="S132">
            <v>31259675.801766288</v>
          </cell>
          <cell r="T132">
            <v>3141103.0413893973</v>
          </cell>
          <cell r="U132">
            <v>733847.9522285557</v>
          </cell>
        </row>
        <row r="133">
          <cell r="L133">
            <v>46</v>
          </cell>
          <cell r="M133" t="str">
            <v>Weatherization</v>
          </cell>
          <cell r="N133">
            <v>455060.92734966107</v>
          </cell>
          <cell r="O133">
            <v>83.08977537086709</v>
          </cell>
          <cell r="P133">
            <v>2144050.1034107623</v>
          </cell>
          <cell r="Q133">
            <v>449332.98830705317</v>
          </cell>
          <cell r="R133">
            <v>417339.8747808609</v>
          </cell>
          <cell r="S133">
            <v>7411214.1049065115</v>
          </cell>
          <cell r="T133">
            <v>4985831.061191543</v>
          </cell>
          <cell r="U133">
            <v>31993.11352619226</v>
          </cell>
        </row>
        <row r="134">
          <cell r="L134">
            <v>47</v>
          </cell>
          <cell r="M134" t="str">
            <v>Misc Rate Base </v>
          </cell>
          <cell r="N134">
            <v>244982.46373372476</v>
          </cell>
          <cell r="O134">
            <v>3444968.718731511</v>
          </cell>
          <cell r="P134">
            <v>-58160.50244528649</v>
          </cell>
          <cell r="Q134">
            <v>1755924.1188733224</v>
          </cell>
          <cell r="R134">
            <v>1699985.1447837758</v>
          </cell>
          <cell r="S134">
            <v>1233990.1334558162</v>
          </cell>
          <cell r="T134">
            <v>197112.19305672095</v>
          </cell>
          <cell r="U134">
            <v>55938.97408954664</v>
          </cell>
        </row>
        <row r="135">
          <cell r="L135">
            <v>48</v>
          </cell>
        </row>
        <row r="136">
          <cell r="L136">
            <v>49</v>
          </cell>
          <cell r="M136" t="str">
            <v>   Total Electric Plant:</v>
          </cell>
          <cell r="N136">
            <v>408592572.2150891</v>
          </cell>
          <cell r="O136">
            <v>4712406913.73758</v>
          </cell>
          <cell r="P136">
            <v>1258590270.0419664</v>
          </cell>
          <cell r="Q136">
            <v>2049246998.3010337</v>
          </cell>
          <cell r="R136">
            <v>1786494893.8243663</v>
          </cell>
          <cell r="S136">
            <v>6283468631.139738</v>
          </cell>
          <cell r="T136">
            <v>908063132.7367965</v>
          </cell>
          <cell r="U136">
            <v>262752104.4766675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-161852099.38984728</v>
          </cell>
          <cell r="O139">
            <v>-1833565980.3262591</v>
          </cell>
          <cell r="P139">
            <v>-496003895.3277321</v>
          </cell>
          <cell r="Q139">
            <v>-806979386.728061</v>
          </cell>
          <cell r="R139">
            <v>-704973238.3785436</v>
          </cell>
          <cell r="S139">
            <v>-2270557952.018585</v>
          </cell>
          <cell r="T139">
            <v>-357610806.29798275</v>
          </cell>
          <cell r="U139">
            <v>-102006148.34951735</v>
          </cell>
        </row>
        <row r="140">
          <cell r="L140">
            <v>53</v>
          </cell>
          <cell r="M140" t="str">
            <v>Accum Prov For Amort</v>
          </cell>
          <cell r="N140">
            <v>-9791769.371543955</v>
          </cell>
          <cell r="O140">
            <v>-117546537.2642552</v>
          </cell>
          <cell r="P140">
            <v>-29664683.704018526</v>
          </cell>
          <cell r="Q140">
            <v>-49693505.32732754</v>
          </cell>
          <cell r="R140">
            <v>-44179388.277458616</v>
          </cell>
          <cell r="S140">
            <v>-148757209.30491543</v>
          </cell>
          <cell r="T140">
            <v>-20412760.13328886</v>
          </cell>
          <cell r="U140">
            <v>-5514117.0498689255</v>
          </cell>
        </row>
        <row r="141">
          <cell r="L141">
            <v>54</v>
          </cell>
          <cell r="M141" t="str">
            <v>Accum Def Income Tax</v>
          </cell>
          <cell r="N141">
            <v>-30726825.8440972</v>
          </cell>
          <cell r="O141">
            <v>-331592147.7145303</v>
          </cell>
          <cell r="P141">
            <v>-80541831.43288185</v>
          </cell>
          <cell r="Q141">
            <v>-137667982.78730565</v>
          </cell>
          <cell r="R141">
            <v>-112492875.22949511</v>
          </cell>
          <cell r="S141">
            <v>-528098595.27096796</v>
          </cell>
          <cell r="T141">
            <v>-77284379.95210496</v>
          </cell>
          <cell r="U141">
            <v>-25175107.55781053</v>
          </cell>
        </row>
        <row r="142">
          <cell r="L142">
            <v>55</v>
          </cell>
          <cell r="M142" t="str">
            <v>Unamortized ITC</v>
          </cell>
          <cell r="N142">
            <v>-548115.752594</v>
          </cell>
          <cell r="O142">
            <v>-7978959.152991999</v>
          </cell>
          <cell r="P142">
            <v>-1628662.4561959996</v>
          </cell>
          <cell r="Q142">
            <v>-1574914.422026</v>
          </cell>
          <cell r="R142">
            <v>-1520458.37417</v>
          </cell>
          <cell r="S142">
            <v>-188790.53907</v>
          </cell>
          <cell r="T142">
            <v>-56238.34671</v>
          </cell>
          <cell r="U142">
            <v>-54456.047856000005</v>
          </cell>
        </row>
        <row r="143">
          <cell r="L143">
            <v>56</v>
          </cell>
          <cell r="M143" t="str">
            <v>Customer Adv For Const</v>
          </cell>
          <cell r="N143">
            <v>-69656.091345466</v>
          </cell>
          <cell r="O143">
            <v>-1216329.5275929682</v>
          </cell>
          <cell r="P143">
            <v>-227838.41203918052</v>
          </cell>
          <cell r="Q143">
            <v>-1540480.6063584886</v>
          </cell>
          <cell r="R143">
            <v>-1089448.782191669</v>
          </cell>
          <cell r="S143">
            <v>-5579873.4012469845</v>
          </cell>
          <cell r="T143">
            <v>-162424.32324398463</v>
          </cell>
          <cell r="U143">
            <v>-451031.82416681934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-1673577.214503502</v>
          </cell>
          <cell r="O145">
            <v>-21166267.147205774</v>
          </cell>
          <cell r="P145">
            <v>-5766590.827938298</v>
          </cell>
          <cell r="Q145">
            <v>-9580971.496748626</v>
          </cell>
          <cell r="R145">
            <v>-8487864.83754722</v>
          </cell>
          <cell r="S145">
            <v>-25824812.965773717</v>
          </cell>
          <cell r="T145">
            <v>-3818635.171561234</v>
          </cell>
          <cell r="U145">
            <v>-1093106.6592014052</v>
          </cell>
        </row>
        <row r="146">
          <cell r="L146">
            <v>59</v>
          </cell>
        </row>
        <row r="147">
          <cell r="L147">
            <v>60</v>
          </cell>
          <cell r="M147" t="str">
            <v>     Total Rate Base Deductions</v>
          </cell>
          <cell r="N147">
            <v>-204662043.66393137</v>
          </cell>
          <cell r="O147">
            <v>-2313066221.1328354</v>
          </cell>
          <cell r="P147">
            <v>-613833502.160806</v>
          </cell>
          <cell r="Q147">
            <v>-1007037241.3678272</v>
          </cell>
          <cell r="R147">
            <v>-872743273.8794061</v>
          </cell>
          <cell r="S147">
            <v>-2979007233.5005593</v>
          </cell>
          <cell r="T147">
            <v>-459345244.22489184</v>
          </cell>
          <cell r="U147">
            <v>-134293967.48842102</v>
          </cell>
        </row>
        <row r="148">
          <cell r="L148">
            <v>61</v>
          </cell>
        </row>
        <row r="149">
          <cell r="L149">
            <v>62</v>
          </cell>
          <cell r="M149" t="str">
            <v>   Total Rate Base:</v>
          </cell>
          <cell r="N149">
            <v>203930528.5511577</v>
          </cell>
          <cell r="O149">
            <v>2399340692.604745</v>
          </cell>
          <cell r="P149">
            <v>644756767.8811605</v>
          </cell>
          <cell r="Q149">
            <v>1042209756.9332067</v>
          </cell>
          <cell r="R149">
            <v>913751619.9449602</v>
          </cell>
          <cell r="S149">
            <v>3304461397.6391788</v>
          </cell>
          <cell r="T149">
            <v>448717888.51190466</v>
          </cell>
          <cell r="U149">
            <v>128458136.98824647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6095973.858380281</v>
          </cell>
          <cell r="O158">
            <v>70178693.14162691</v>
          </cell>
          <cell r="P158">
            <v>18726672.15413579</v>
          </cell>
          <cell r="Q158">
            <v>30450839.660227686</v>
          </cell>
          <cell r="R158">
            <v>26471458.51038094</v>
          </cell>
          <cell r="S158">
            <v>98368141.30498034</v>
          </cell>
          <cell r="T158">
            <v>13403552.094855886</v>
          </cell>
          <cell r="U158">
            <v>3979381.149846746</v>
          </cell>
        </row>
        <row r="159">
          <cell r="L159">
            <v>72</v>
          </cell>
          <cell r="M159" t="str">
            <v>Schedule "M" Addition</v>
          </cell>
          <cell r="N159">
            <v>19059142.619968705</v>
          </cell>
          <cell r="O159">
            <v>205388310.24534458</v>
          </cell>
          <cell r="P159">
            <v>53471199.17074913</v>
          </cell>
          <cell r="Q159">
            <v>82889853.80796933</v>
          </cell>
          <cell r="R159">
            <v>71408065.31037596</v>
          </cell>
          <cell r="S159">
            <v>264676288.03086305</v>
          </cell>
          <cell r="T159">
            <v>36682887.542315364</v>
          </cell>
          <cell r="U159">
            <v>11481788.497593377</v>
          </cell>
        </row>
        <row r="160">
          <cell r="L160">
            <v>73</v>
          </cell>
          <cell r="M160" t="str">
            <v>Schedule "M" Deduction</v>
          </cell>
          <cell r="N160">
            <v>20754797.60670661</v>
          </cell>
          <cell r="O160">
            <v>224749829.76938835</v>
          </cell>
          <cell r="P160">
            <v>60000592.81490083</v>
          </cell>
          <cell r="Q160">
            <v>99053276.24488217</v>
          </cell>
          <cell r="R160">
            <v>86609868.16604745</v>
          </cell>
          <cell r="S160">
            <v>287827488.00390303</v>
          </cell>
          <cell r="T160">
            <v>42296543.28081759</v>
          </cell>
          <cell r="U160">
            <v>12443408.07883472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263845.0700447341</v>
          </cell>
          <cell r="O168">
            <v>13879177.713140598</v>
          </cell>
          <cell r="P168">
            <v>2066489.1506256904</v>
          </cell>
          <cell r="Q168">
            <v>2965221.815643635</v>
          </cell>
          <cell r="R168">
            <v>2603995.321753192</v>
          </cell>
          <cell r="S168">
            <v>21711319.19155643</v>
          </cell>
          <cell r="T168">
            <v>1874213.5411844861</v>
          </cell>
          <cell r="U168">
            <v>361226.4938904428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68564147.11999999</v>
          </cell>
          <cell r="O176">
            <v>878129153.6900021</v>
          </cell>
          <cell r="P176">
            <v>221480429.9599998</v>
          </cell>
          <cell r="Q176">
            <v>411498656.309999</v>
          </cell>
          <cell r="R176">
            <v>363038057.6899987</v>
          </cell>
          <cell r="S176">
            <v>1283926370.870007</v>
          </cell>
          <cell r="T176">
            <v>163171025.9499993</v>
          </cell>
          <cell r="U176">
            <v>48460598.62000029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30915168.721577786</v>
          </cell>
          <cell r="O178">
            <v>478146064.1594806</v>
          </cell>
          <cell r="P178">
            <v>136536626.0289417</v>
          </cell>
          <cell r="Q178">
            <v>31405.09</v>
          </cell>
          <cell r="R178">
            <v>31405.09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2537828.5963097555</v>
          </cell>
          <cell r="O179">
            <v>45673982.434707284</v>
          </cell>
          <cell r="P179">
            <v>10209967.423382923</v>
          </cell>
          <cell r="Q179">
            <v>10251334.001956858</v>
          </cell>
          <cell r="R179">
            <v>8653724.261966275</v>
          </cell>
          <cell r="S179">
            <v>44069196.93350941</v>
          </cell>
          <cell r="T179">
            <v>8305863.844352687</v>
          </cell>
          <cell r="U179">
            <v>1597609.7399905834</v>
          </cell>
        </row>
        <row r="180">
          <cell r="L180">
            <v>6</v>
          </cell>
          <cell r="M180" t="str">
            <v>   Total Operating Revenues</v>
          </cell>
          <cell r="N180">
            <v>102017144.43788752</v>
          </cell>
          <cell r="O180">
            <v>1401949200.2841897</v>
          </cell>
          <cell r="P180">
            <v>368227023.4123244</v>
          </cell>
          <cell r="Q180">
            <v>421781395.40195584</v>
          </cell>
          <cell r="R180">
            <v>371723187.04196495</v>
          </cell>
          <cell r="S180">
            <v>1327995567.8035164</v>
          </cell>
          <cell r="T180">
            <v>171476889.794352</v>
          </cell>
          <cell r="U180">
            <v>50058208.35999087</v>
          </cell>
        </row>
        <row r="181">
          <cell r="L181">
            <v>7</v>
          </cell>
        </row>
        <row r="182">
          <cell r="L182">
            <v>8</v>
          </cell>
          <cell r="M182" t="str">
            <v>   Operating Expenses:</v>
          </cell>
        </row>
        <row r="183">
          <cell r="L183">
            <v>9</v>
          </cell>
          <cell r="M183" t="str">
            <v>Steam Production</v>
          </cell>
          <cell r="N183">
            <v>9014684.28541253</v>
          </cell>
          <cell r="O183">
            <v>136335555.94207206</v>
          </cell>
          <cell r="P183">
            <v>39428100.94273107</v>
          </cell>
          <cell r="Q183">
            <v>32700557.479638275</v>
          </cell>
          <cell r="R183">
            <v>26807197.604364775</v>
          </cell>
          <cell r="S183">
            <v>140734449.81536514</v>
          </cell>
          <cell r="T183">
            <v>36156046.913162805</v>
          </cell>
          <cell r="U183">
            <v>5893359.875273501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1137687.972108358</v>
          </cell>
          <cell r="O185">
            <v>17562157.47112277</v>
          </cell>
          <cell r="P185">
            <v>5024590.956767588</v>
          </cell>
          <cell r="Q185">
            <v>1746770.3849476248</v>
          </cell>
          <cell r="R185">
            <v>1432366.216217599</v>
          </cell>
          <cell r="S185">
            <v>7507866.0086771315</v>
          </cell>
          <cell r="T185">
            <v>1926779.0352238626</v>
          </cell>
          <cell r="U185">
            <v>314404.1687300256</v>
          </cell>
        </row>
        <row r="186">
          <cell r="L186">
            <v>12</v>
          </cell>
          <cell r="M186" t="str">
            <v>Other Power Supply</v>
          </cell>
          <cell r="N186">
            <v>43663372.62340456</v>
          </cell>
          <cell r="O186">
            <v>629712220.0927519</v>
          </cell>
          <cell r="P186">
            <v>181283731.99245852</v>
          </cell>
          <cell r="Q186">
            <v>12935137.115044313</v>
          </cell>
          <cell r="R186">
            <v>10974450.837318024</v>
          </cell>
          <cell r="S186">
            <v>46271094.24609774</v>
          </cell>
          <cell r="T186">
            <v>-9514899.277808148</v>
          </cell>
          <cell r="U186">
            <v>1960686.2777262884</v>
          </cell>
        </row>
        <row r="187">
          <cell r="L187">
            <v>13</v>
          </cell>
          <cell r="M187" t="str">
            <v>Transmission</v>
          </cell>
          <cell r="N187">
            <v>5034505.251383769</v>
          </cell>
          <cell r="O187">
            <v>77643929.66842037</v>
          </cell>
          <cell r="P187">
            <v>22215967.279836968</v>
          </cell>
          <cell r="Q187">
            <v>4996815.054189086</v>
          </cell>
          <cell r="R187">
            <v>4246854.067047228</v>
          </cell>
          <cell r="S187">
            <v>17685436.725944605</v>
          </cell>
          <cell r="T187">
            <v>3796331.5983288856</v>
          </cell>
          <cell r="U187">
            <v>749960.9871418576</v>
          </cell>
        </row>
        <row r="188">
          <cell r="L188">
            <v>14</v>
          </cell>
          <cell r="M188" t="str">
            <v>Distribution</v>
          </cell>
          <cell r="N188">
            <v>12075706.431764714</v>
          </cell>
          <cell r="O188">
            <v>67707286.45826128</v>
          </cell>
          <cell r="P188">
            <v>13386928.563924769</v>
          </cell>
          <cell r="Q188">
            <v>19237499.107177768</v>
          </cell>
          <cell r="R188">
            <v>16839015.294598345</v>
          </cell>
          <cell r="S188">
            <v>95636048.31537648</v>
          </cell>
          <cell r="T188">
            <v>11461937.333487548</v>
          </cell>
          <cell r="U188">
            <v>2398483.812579424</v>
          </cell>
        </row>
        <row r="189">
          <cell r="L189">
            <v>15</v>
          </cell>
          <cell r="M189" t="str">
            <v>Customer Accounting</v>
          </cell>
          <cell r="N189">
            <v>3182341.4294743934</v>
          </cell>
          <cell r="O189">
            <v>35615539.46746433</v>
          </cell>
          <cell r="P189">
            <v>8508925.46288842</v>
          </cell>
          <cell r="Q189">
            <v>8819673.44450997</v>
          </cell>
          <cell r="R189">
            <v>7857347.9871696355</v>
          </cell>
          <cell r="S189">
            <v>46728000.84684026</v>
          </cell>
          <cell r="T189">
            <v>4737906.478820982</v>
          </cell>
          <cell r="U189">
            <v>962325.457340334</v>
          </cell>
        </row>
        <row r="190">
          <cell r="L190">
            <v>16</v>
          </cell>
          <cell r="M190" t="str">
            <v>Customer Service &amp; Info</v>
          </cell>
          <cell r="N190">
            <v>526166.5025552998</v>
          </cell>
          <cell r="O190">
            <v>4479767.8462604545</v>
          </cell>
          <cell r="P190">
            <v>6738708.707359483</v>
          </cell>
          <cell r="Q190">
            <v>1612311.4252153835</v>
          </cell>
          <cell r="R190">
            <v>1530340.641710688</v>
          </cell>
          <cell r="S190">
            <v>31942643.66815433</v>
          </cell>
          <cell r="T190">
            <v>3873251.420454514</v>
          </cell>
          <cell r="U190">
            <v>81970.78350469569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4493877.224338621</v>
          </cell>
          <cell r="O192">
            <v>61033722.2468243</v>
          </cell>
          <cell r="P192">
            <v>13844652.929954274</v>
          </cell>
          <cell r="Q192">
            <v>21382165.128373414</v>
          </cell>
          <cell r="R192">
            <v>17946231.72764415</v>
          </cell>
          <cell r="S192">
            <v>91249839.35698022</v>
          </cell>
          <cell r="T192">
            <v>17688590.388603702</v>
          </cell>
          <cell r="U192">
            <v>3435933.4007292655</v>
          </cell>
        </row>
        <row r="193">
          <cell r="L193">
            <v>19</v>
          </cell>
        </row>
        <row r="194">
          <cell r="L194">
            <v>20</v>
          </cell>
          <cell r="M194" t="str">
            <v>   Total O&amp;M Expenses</v>
          </cell>
          <cell r="N194">
            <v>79128341.72044224</v>
          </cell>
          <cell r="O194">
            <v>1030090179.1931772</v>
          </cell>
          <cell r="P194">
            <v>290431606.8359211</v>
          </cell>
          <cell r="Q194">
            <v>103430929.13909583</v>
          </cell>
          <cell r="R194">
            <v>87633804.37607044</v>
          </cell>
          <cell r="S194">
            <v>477755378.98343587</v>
          </cell>
          <cell r="T194">
            <v>70125943.89027415</v>
          </cell>
          <cell r="U194">
            <v>15797124.76302539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10166963.583136572</v>
          </cell>
          <cell r="O196">
            <v>111222353.06390579</v>
          </cell>
          <cell r="P196">
            <v>29824488.108094607</v>
          </cell>
          <cell r="Q196">
            <v>42743106.38746588</v>
          </cell>
          <cell r="R196">
            <v>35343317.48906921</v>
          </cell>
          <cell r="S196">
            <v>172641364.3571939</v>
          </cell>
          <cell r="T196">
            <v>37306055.01637852</v>
          </cell>
          <cell r="U196">
            <v>7399788.898396667</v>
          </cell>
        </row>
        <row r="197">
          <cell r="L197">
            <v>23</v>
          </cell>
          <cell r="M197" t="str">
            <v>Amortization </v>
          </cell>
          <cell r="N197">
            <v>1331916.152557088</v>
          </cell>
          <cell r="O197">
            <v>16612419.187196158</v>
          </cell>
          <cell r="P197">
            <v>4356727.3498586435</v>
          </cell>
          <cell r="Q197">
            <v>5773292.856911793</v>
          </cell>
          <cell r="R197">
            <v>4869919.639515173</v>
          </cell>
          <cell r="S197">
            <v>22849309.827455156</v>
          </cell>
          <cell r="T197">
            <v>4641201.430995141</v>
          </cell>
          <cell r="U197">
            <v>903373.2173966209</v>
          </cell>
        </row>
        <row r="198">
          <cell r="L198">
            <v>24</v>
          </cell>
          <cell r="M198" t="str">
            <v>Taxes Other Than Income</v>
          </cell>
          <cell r="N198">
            <v>2630427.5238045957</v>
          </cell>
          <cell r="O198">
            <v>38566055.24090128</v>
          </cell>
          <cell r="P198">
            <v>13501420.679514993</v>
          </cell>
          <cell r="Q198">
            <v>8947018.514516862</v>
          </cell>
          <cell r="R198">
            <v>7644674.517367285</v>
          </cell>
          <cell r="S198">
            <v>31352599.698968373</v>
          </cell>
          <cell r="T198">
            <v>6575451.289455042</v>
          </cell>
          <cell r="U198">
            <v>1302343.9971495776</v>
          </cell>
        </row>
        <row r="199">
          <cell r="L199">
            <v>25</v>
          </cell>
          <cell r="M199" t="str">
            <v>Income Taxes - Federal</v>
          </cell>
          <cell r="N199">
            <v>606428.3001368891</v>
          </cell>
          <cell r="O199">
            <v>43005096.50622438</v>
          </cell>
          <cell r="P199">
            <v>2870790.2024688306</v>
          </cell>
          <cell r="Q199">
            <v>74500046.00062391</v>
          </cell>
          <cell r="R199">
            <v>68390596.17982191</v>
          </cell>
          <cell r="S199">
            <v>159972414.45903462</v>
          </cell>
          <cell r="T199">
            <v>5766257.167183218</v>
          </cell>
          <cell r="U199">
            <v>6109449.820802011</v>
          </cell>
        </row>
        <row r="200">
          <cell r="L200">
            <v>26</v>
          </cell>
          <cell r="M200" t="str">
            <v>Income Taxes - State</v>
          </cell>
          <cell r="N200">
            <v>82403.53424385612</v>
          </cell>
          <cell r="O200">
            <v>5843678.373537419</v>
          </cell>
          <cell r="P200">
            <v>0</v>
          </cell>
          <cell r="Q200">
            <v>10123318.932173016</v>
          </cell>
          <cell r="R200">
            <v>9293146.1691177</v>
          </cell>
          <cell r="S200">
            <v>21737594.254707053</v>
          </cell>
          <cell r="T200">
            <v>783538.5812759813</v>
          </cell>
          <cell r="U200">
            <v>830172.763055315</v>
          </cell>
        </row>
        <row r="201">
          <cell r="L201">
            <v>27</v>
          </cell>
          <cell r="M201" t="str">
            <v>Income Taxes - Def Net</v>
          </cell>
          <cell r="N201">
            <v>1713429.1570146775</v>
          </cell>
          <cell r="O201">
            <v>10859859.882904902</v>
          </cell>
          <cell r="P201">
            <v>2516799.961149056</v>
          </cell>
          <cell r="Q201">
            <v>6625115.718436308</v>
          </cell>
          <cell r="R201">
            <v>6295443.712546888</v>
          </cell>
          <cell r="S201">
            <v>12271392.806662273</v>
          </cell>
          <cell r="T201">
            <v>1607668.8054029113</v>
          </cell>
          <cell r="U201">
            <v>329672.00588942086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-913339.8436322324</v>
          </cell>
          <cell r="R202">
            <v>-748946.2537364352</v>
          </cell>
          <cell r="S202">
            <v>-3925663.7423369936</v>
          </cell>
          <cell r="T202">
            <v>-1007461.5861992602</v>
          </cell>
          <cell r="U202">
            <v>-164393.58989579717</v>
          </cell>
        </row>
        <row r="203">
          <cell r="L203">
            <v>29</v>
          </cell>
          <cell r="M203" t="str">
            <v>Misc Revenue &amp; Expense</v>
          </cell>
          <cell r="N203">
            <v>-100214.22942302084</v>
          </cell>
          <cell r="O203">
            <v>-1735351.9326201067</v>
          </cell>
          <cell r="P203">
            <v>-534295.0241600623</v>
          </cell>
          <cell r="Q203">
            <v>-1153675.5007496274</v>
          </cell>
          <cell r="R203">
            <v>-1022918.9616689542</v>
          </cell>
          <cell r="S203">
            <v>-3282075.7338068034</v>
          </cell>
          <cell r="T203">
            <v>-385075.5361069096</v>
          </cell>
          <cell r="U203">
            <v>-130756.53908067307</v>
          </cell>
        </row>
        <row r="204">
          <cell r="L204">
            <v>30</v>
          </cell>
        </row>
        <row r="205">
          <cell r="L205">
            <v>31</v>
          </cell>
          <cell r="M205" t="str">
            <v>   Total Operating Expenses:</v>
          </cell>
          <cell r="N205">
            <v>95559695.7419129</v>
          </cell>
          <cell r="O205">
            <v>1254464289.515227</v>
          </cell>
          <cell r="P205">
            <v>342967538.11284715</v>
          </cell>
          <cell r="Q205">
            <v>250075812.2048417</v>
          </cell>
          <cell r="R205">
            <v>217699036.86810318</v>
          </cell>
          <cell r="S205">
            <v>891372314.9113135</v>
          </cell>
          <cell r="T205">
            <v>125413579.0586588</v>
          </cell>
          <cell r="U205">
            <v>32376775.336738534</v>
          </cell>
        </row>
        <row r="206">
          <cell r="L206">
            <v>32</v>
          </cell>
        </row>
        <row r="207">
          <cell r="L207">
            <v>33</v>
          </cell>
          <cell r="M207" t="str">
            <v>   Operating Rev For Return:</v>
          </cell>
          <cell r="N207">
            <v>6457448.695974618</v>
          </cell>
          <cell r="O207">
            <v>147484910.76896262</v>
          </cell>
          <cell r="P207">
            <v>25259485.29947728</v>
          </cell>
          <cell r="Q207">
            <v>171705583.1971141</v>
          </cell>
          <cell r="R207">
            <v>154024150.17386177</v>
          </cell>
          <cell r="S207">
            <v>436623252.89220285</v>
          </cell>
          <cell r="T207">
            <v>46063310.7356932</v>
          </cell>
          <cell r="U207">
            <v>17681433.02325234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>   Rate Base:</v>
          </cell>
        </row>
        <row r="211">
          <cell r="L211">
            <v>37</v>
          </cell>
          <cell r="M211" t="str">
            <v>Electric Plant In Service</v>
          </cell>
          <cell r="N211">
            <v>369131909.6584066</v>
          </cell>
          <cell r="O211">
            <v>4136095815.025708</v>
          </cell>
          <cell r="P211">
            <v>1097262612.3906832</v>
          </cell>
          <cell r="Q211">
            <v>1649525559.4265127</v>
          </cell>
          <cell r="R211">
            <v>1367171625.537979</v>
          </cell>
          <cell r="S211">
            <v>6832614014.146219</v>
          </cell>
          <cell r="T211">
            <v>1428319435.6340961</v>
          </cell>
          <cell r="U211">
            <v>282353933.8885337</v>
          </cell>
        </row>
        <row r="212">
          <cell r="L212">
            <v>38</v>
          </cell>
          <cell r="M212" t="str">
            <v>Plant Held for Future Use</v>
          </cell>
          <cell r="N212">
            <v>334.6924949253262</v>
          </cell>
          <cell r="O212">
            <v>5166.550446506523</v>
          </cell>
          <cell r="P212">
            <v>1478.1670585681507</v>
          </cell>
          <cell r="Q212">
            <v>261652.87118515762</v>
          </cell>
          <cell r="R212">
            <v>228008.78489096643</v>
          </cell>
          <cell r="S212">
            <v>3455816.671340842</v>
          </cell>
          <cell r="T212">
            <v>127251.1702764911</v>
          </cell>
          <cell r="U212">
            <v>33644.086294191184</v>
          </cell>
        </row>
        <row r="213">
          <cell r="L213">
            <v>39</v>
          </cell>
          <cell r="M213" t="str">
            <v>Misc Deferred Debits</v>
          </cell>
          <cell r="N213">
            <v>3888266.085298164</v>
          </cell>
          <cell r="O213">
            <v>37863397.71379133</v>
          </cell>
          <cell r="P213">
            <v>10913202.409897283</v>
          </cell>
          <cell r="Q213">
            <v>8599174.759993723</v>
          </cell>
          <cell r="R213">
            <v>7412267.074435148</v>
          </cell>
          <cell r="S213">
            <v>32516092.096904438</v>
          </cell>
          <cell r="T213">
            <v>4931210.6743541015</v>
          </cell>
          <cell r="U213">
            <v>1186907.6855585738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11631951.837047037</v>
          </cell>
          <cell r="R214">
            <v>9538297.067336636</v>
          </cell>
          <cell r="S214">
            <v>49995773.093298405</v>
          </cell>
          <cell r="T214">
            <v>12830650.857999252</v>
          </cell>
          <cell r="U214">
            <v>2093654.7697104006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805282.6883019961</v>
          </cell>
          <cell r="O216">
            <v>11113304.7488696</v>
          </cell>
          <cell r="P216">
            <v>2467391.614490732</v>
          </cell>
          <cell r="Q216">
            <v>3518281.3761809166</v>
          </cell>
          <cell r="R216">
            <v>2923852.152493327</v>
          </cell>
          <cell r="S216">
            <v>17996262.397576977</v>
          </cell>
          <cell r="T216">
            <v>3159278.4340957515</v>
          </cell>
          <cell r="U216">
            <v>594429.2236875896</v>
          </cell>
        </row>
        <row r="217">
          <cell r="L217">
            <v>43</v>
          </cell>
          <cell r="M217" t="str">
            <v>Fuel Stock</v>
          </cell>
          <cell r="N217">
            <v>692919.465547584</v>
          </cell>
          <cell r="O217">
            <v>10383028.254178047</v>
          </cell>
          <cell r="P217">
            <v>3017431.9583202917</v>
          </cell>
          <cell r="Q217">
            <v>22477075.939808637</v>
          </cell>
          <cell r="R217">
            <v>19705488.31705343</v>
          </cell>
          <cell r="S217">
            <v>57765533.67452551</v>
          </cell>
          <cell r="T217">
            <v>9508882.720817592</v>
          </cell>
          <cell r="U217">
            <v>2771587.6227552057</v>
          </cell>
        </row>
        <row r="218">
          <cell r="L218">
            <v>44</v>
          </cell>
          <cell r="M218" t="str">
            <v>Material &amp; Supplies</v>
          </cell>
          <cell r="N218">
            <v>1382962.7492472173</v>
          </cell>
          <cell r="O218">
            <v>29673559.885288686</v>
          </cell>
          <cell r="P218">
            <v>6021122.711416109</v>
          </cell>
          <cell r="Q218">
            <v>19166848.974263698</v>
          </cell>
          <cell r="R218">
            <v>16318976.589825233</v>
          </cell>
          <cell r="S218">
            <v>76784481.80615401</v>
          </cell>
          <cell r="T218">
            <v>15848233.301894462</v>
          </cell>
          <cell r="U218">
            <v>2847872.384438465</v>
          </cell>
        </row>
        <row r="219">
          <cell r="L219">
            <v>45</v>
          </cell>
          <cell r="M219" t="str">
            <v>Working Capital</v>
          </cell>
          <cell r="N219">
            <v>4579182.567729468</v>
          </cell>
          <cell r="O219">
            <v>49396114.72219991</v>
          </cell>
          <cell r="P219">
            <v>13211403.857800508</v>
          </cell>
          <cell r="Q219">
            <v>14101346.838267524</v>
          </cell>
          <cell r="R219">
            <v>11814395.817725806</v>
          </cell>
          <cell r="S219">
            <v>68389690.08069685</v>
          </cell>
          <cell r="T219">
            <v>13232648.645516358</v>
          </cell>
          <cell r="U219">
            <v>2286951.0205417178</v>
          </cell>
        </row>
        <row r="220">
          <cell r="L220">
            <v>46</v>
          </cell>
          <cell r="M220" t="str">
            <v>Weatherization</v>
          </cell>
          <cell r="N220">
            <v>425693.9149767362</v>
          </cell>
          <cell r="O220">
            <v>-656.0467650378636</v>
          </cell>
          <cell r="P220">
            <v>2114691.4126108047</v>
          </cell>
          <cell r="Q220">
            <v>428120.01273429266</v>
          </cell>
          <cell r="R220">
            <v>402718.5199037438</v>
          </cell>
          <cell r="S220">
            <v>6947213.08421707</v>
          </cell>
          <cell r="T220">
            <v>3887455.018431649</v>
          </cell>
          <cell r="U220">
            <v>25401.492830548814</v>
          </cell>
        </row>
        <row r="221">
          <cell r="L221">
            <v>47</v>
          </cell>
          <cell r="M221" t="str">
            <v>Misc Rate Base </v>
          </cell>
          <cell r="N221">
            <v>347498.7414935991</v>
          </cell>
          <cell r="O221">
            <v>5093806.66994293</v>
          </cell>
          <cell r="P221">
            <v>542883.7685634716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>   Total Electric Plant:</v>
          </cell>
          <cell r="N223">
            <v>381254050.56349623</v>
          </cell>
          <cell r="O223">
            <v>4279623537.52366</v>
          </cell>
          <cell r="P223">
            <v>1135552218.2908409</v>
          </cell>
          <cell r="Q223">
            <v>1729710012.0359933</v>
          </cell>
          <cell r="R223">
            <v>1435515629.8616428</v>
          </cell>
          <cell r="S223">
            <v>7146464877.050934</v>
          </cell>
          <cell r="T223">
            <v>1491845046.4574819</v>
          </cell>
          <cell r="U223">
            <v>294194382.17435044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-150079236.79586822</v>
          </cell>
          <cell r="O226">
            <v>-1653714864.8312407</v>
          </cell>
          <cell r="P226">
            <v>-443399312.79728293</v>
          </cell>
          <cell r="Q226">
            <v>-668409318.9967997</v>
          </cell>
          <cell r="R226">
            <v>-555116593.1015332</v>
          </cell>
          <cell r="S226">
            <v>-2575452287.8231707</v>
          </cell>
          <cell r="T226">
            <v>-581227013.8933306</v>
          </cell>
          <cell r="U226">
            <v>-113292725.89526659</v>
          </cell>
        </row>
        <row r="227">
          <cell r="L227">
            <v>53</v>
          </cell>
          <cell r="M227" t="str">
            <v>Accum Prov For Amort</v>
          </cell>
          <cell r="N227">
            <v>-10112213.002473814</v>
          </cell>
          <cell r="O227">
            <v>-122433769.8761025</v>
          </cell>
          <cell r="P227">
            <v>-30933191.184150666</v>
          </cell>
          <cell r="Q227">
            <v>-41627047.84115495</v>
          </cell>
          <cell r="R227">
            <v>-35965465.00071994</v>
          </cell>
          <cell r="S227">
            <v>-154971317.8798399</v>
          </cell>
          <cell r="T227">
            <v>-28731539.489837177</v>
          </cell>
          <cell r="U227">
            <v>-5661582.840435002</v>
          </cell>
        </row>
        <row r="228">
          <cell r="L228">
            <v>54</v>
          </cell>
          <cell r="M228" t="str">
            <v>Accum Def Income Tax</v>
          </cell>
          <cell r="N228">
            <v>-34858763.21407782</v>
          </cell>
          <cell r="O228">
            <v>-371124519.53461856</v>
          </cell>
          <cell r="P228">
            <v>-86658589.70687789</v>
          </cell>
          <cell r="Q228">
            <v>-144215641.26921716</v>
          </cell>
          <cell r="R228">
            <v>-120891520.56341894</v>
          </cell>
          <cell r="S228">
            <v>-516104085.4559218</v>
          </cell>
          <cell r="T228">
            <v>-70847331.35567917</v>
          </cell>
          <cell r="U228">
            <v>-23324120.705798212</v>
          </cell>
        </row>
        <row r="229">
          <cell r="L229">
            <v>55</v>
          </cell>
          <cell r="M229" t="str">
            <v>Unamortized ITC</v>
          </cell>
          <cell r="N229">
            <v>-511968.497714</v>
          </cell>
          <cell r="O229">
            <v>-7435151.365251999</v>
          </cell>
          <cell r="P229">
            <v>-1518612.2619079999</v>
          </cell>
          <cell r="Q229">
            <v>-1473498.448622</v>
          </cell>
          <cell r="R229">
            <v>-1420990.305758</v>
          </cell>
          <cell r="S229">
            <v>-182037.45933</v>
          </cell>
          <cell r="T229">
            <v>-54226.68849</v>
          </cell>
          <cell r="U229">
            <v>-52508.142864</v>
          </cell>
        </row>
        <row r="230">
          <cell r="L230">
            <v>56</v>
          </cell>
          <cell r="M230" t="str">
            <v>Customer Adv For Const</v>
          </cell>
          <cell r="N230">
            <v>-2052.7094326858532</v>
          </cell>
          <cell r="O230">
            <v>-320860.77442890144</v>
          </cell>
          <cell r="P230">
            <v>-2182.8603251579225</v>
          </cell>
          <cell r="Q230">
            <v>-2274636.3332462367</v>
          </cell>
          <cell r="R230">
            <v>-1577811.7292444827</v>
          </cell>
          <cell r="S230">
            <v>-9541244.270304315</v>
          </cell>
          <cell r="T230">
            <v>-407111.8284493194</v>
          </cell>
          <cell r="U230">
            <v>-696824.6040017538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-1426935.3601079974</v>
          </cell>
          <cell r="O232">
            <v>-18644796.08737159</v>
          </cell>
          <cell r="P232">
            <v>-5093548.738554912</v>
          </cell>
          <cell r="Q232">
            <v>-6800555.791005969</v>
          </cell>
          <cell r="R232">
            <v>-5762998.002163924</v>
          </cell>
          <cell r="S232">
            <v>-24793128.686517537</v>
          </cell>
          <cell r="T232">
            <v>-4904327.076028397</v>
          </cell>
          <cell r="U232">
            <v>-1037557.7888420445</v>
          </cell>
        </row>
        <row r="233">
          <cell r="L233">
            <v>59</v>
          </cell>
        </row>
        <row r="234">
          <cell r="L234">
            <v>60</v>
          </cell>
          <cell r="M234" t="str">
            <v>     Total Rate Base Deductions</v>
          </cell>
          <cell r="N234">
            <v>-196991169.57967454</v>
          </cell>
          <cell r="O234">
            <v>-2173673962.469014</v>
          </cell>
          <cell r="P234">
            <v>-567605437.5490998</v>
          </cell>
          <cell r="Q234">
            <v>-864800698.6800461</v>
          </cell>
          <cell r="R234">
            <v>-720735378.7028384</v>
          </cell>
          <cell r="S234">
            <v>-3281044101.575084</v>
          </cell>
          <cell r="T234">
            <v>-686171550.3318146</v>
          </cell>
          <cell r="U234">
            <v>-144065319.9772076</v>
          </cell>
        </row>
        <row r="235">
          <cell r="L235">
            <v>61</v>
          </cell>
        </row>
        <row r="236">
          <cell r="L236">
            <v>62</v>
          </cell>
          <cell r="M236" t="str">
            <v>   Total Rate Base:</v>
          </cell>
          <cell r="N236">
            <v>184262880.9838217</v>
          </cell>
          <cell r="O236">
            <v>2105949575.054646</v>
          </cell>
          <cell r="P236">
            <v>567946780.7417411</v>
          </cell>
          <cell r="Q236">
            <v>864909313.3559473</v>
          </cell>
          <cell r="R236">
            <v>714780251.1588044</v>
          </cell>
          <cell r="S236">
            <v>3865420775.4758496</v>
          </cell>
          <cell r="T236">
            <v>805673496.1256672</v>
          </cell>
          <cell r="U236">
            <v>150129062.19714284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</row>
        <row r="245">
          <cell r="L245">
            <v>71</v>
          </cell>
          <cell r="M245" t="str">
            <v>Interest</v>
          </cell>
          <cell r="N245">
            <v>5641189.675031606</v>
          </cell>
          <cell r="O245">
            <v>64473435.64534048</v>
          </cell>
          <cell r="P245">
            <v>17387633.897730336</v>
          </cell>
          <cell r="Q245">
            <v>26479112.137460988</v>
          </cell>
          <cell r="R245">
            <v>21882925.911201682</v>
          </cell>
          <cell r="S245">
            <v>118339470.49911559</v>
          </cell>
          <cell r="T245">
            <v>24665613.516537696</v>
          </cell>
          <cell r="U245">
            <v>4596186.226259307</v>
          </cell>
        </row>
        <row r="246">
          <cell r="L246">
            <v>72</v>
          </cell>
          <cell r="M246" t="str">
            <v>Schedule "M" Addition</v>
          </cell>
          <cell r="N246">
            <v>17927391.77607537</v>
          </cell>
          <cell r="O246">
            <v>190574398.64481422</v>
          </cell>
          <cell r="P246">
            <v>49124517.44000812</v>
          </cell>
          <cell r="Q246">
            <v>67527593.00869453</v>
          </cell>
          <cell r="R246">
            <v>56230628.79215966</v>
          </cell>
          <cell r="S246">
            <v>282046563.12599194</v>
          </cell>
          <cell r="T246">
            <v>54615829.85384335</v>
          </cell>
          <cell r="U246">
            <v>11296964.216534868</v>
          </cell>
        </row>
        <row r="247">
          <cell r="L247">
            <v>73</v>
          </cell>
          <cell r="M247" t="str">
            <v>Schedule "M" Deduction</v>
          </cell>
          <cell r="N247">
            <v>19330855.968064543</v>
          </cell>
          <cell r="O247">
            <v>204579125.85406718</v>
          </cell>
          <cell r="P247">
            <v>54181701.284033455</v>
          </cell>
          <cell r="Q247">
            <v>80108611.65627873</v>
          </cell>
          <cell r="R247">
            <v>66907243.32253236</v>
          </cell>
          <cell r="S247">
            <v>311584447.73091185</v>
          </cell>
          <cell r="T247">
            <v>65904970.9817194</v>
          </cell>
          <cell r="U247">
            <v>13201368.333746359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port"/>
      <sheetName val="Results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4">
        <row r="152">
          <cell r="K152">
            <v>1398743840.7185168</v>
          </cell>
        </row>
        <row r="153">
          <cell r="K153">
            <v>37310.24459140328</v>
          </cell>
        </row>
        <row r="154">
          <cell r="K154">
            <v>6671729.2360732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2850427.943054324</v>
          </cell>
        </row>
        <row r="158">
          <cell r="K158">
            <v>3524551.0469494397</v>
          </cell>
        </row>
        <row r="159">
          <cell r="K159">
            <v>7763142.71576435</v>
          </cell>
        </row>
        <row r="160">
          <cell r="K160">
            <v>2159291.1506739343</v>
          </cell>
        </row>
        <row r="161">
          <cell r="K161">
            <v>2046740.5986772478</v>
          </cell>
        </row>
        <row r="162">
          <cell r="K162">
            <v>268576.608075657</v>
          </cell>
        </row>
        <row r="164">
          <cell r="K164">
            <v>1424065610.2623763</v>
          </cell>
        </row>
        <row r="167">
          <cell r="K167">
            <v>-503192583.8477585</v>
          </cell>
        </row>
        <row r="168">
          <cell r="K168">
            <v>-34606345.321051545</v>
          </cell>
        </row>
        <row r="169">
          <cell r="K169">
            <v>-128569574.10448816</v>
          </cell>
        </row>
        <row r="170">
          <cell r="K170">
            <v>-1096753.183804</v>
          </cell>
        </row>
        <row r="171">
          <cell r="K171">
            <v>-334499.9861159</v>
          </cell>
        </row>
        <row r="172">
          <cell r="K172">
            <v>0</v>
          </cell>
        </row>
        <row r="173">
          <cell r="K173">
            <v>-4865967.074070436</v>
          </cell>
        </row>
        <row r="175">
          <cell r="K175">
            <v>-672665723.5172886</v>
          </cell>
        </row>
        <row r="177">
          <cell r="K177">
            <v>751399886.7450877</v>
          </cell>
        </row>
        <row r="1633">
          <cell r="K1633">
            <v>0</v>
          </cell>
        </row>
        <row r="1634">
          <cell r="K1634">
            <v>0</v>
          </cell>
        </row>
        <row r="1635">
          <cell r="K1635">
            <v>0</v>
          </cell>
        </row>
        <row r="1636">
          <cell r="K1636">
            <v>299468.3348685271</v>
          </cell>
        </row>
        <row r="1637">
          <cell r="K1637">
            <v>0</v>
          </cell>
        </row>
        <row r="1638">
          <cell r="K1638">
            <v>246113.26067601336</v>
          </cell>
        </row>
        <row r="1639">
          <cell r="K1639">
            <v>0</v>
          </cell>
        </row>
        <row r="1640">
          <cell r="K1640">
            <v>0</v>
          </cell>
        </row>
        <row r="1641">
          <cell r="K1641">
            <v>545581.5955445404</v>
          </cell>
        </row>
        <row r="1644">
          <cell r="K1644">
            <v>0</v>
          </cell>
        </row>
        <row r="1645">
          <cell r="K1645">
            <v>0</v>
          </cell>
        </row>
        <row r="1646">
          <cell r="K1646">
            <v>0</v>
          </cell>
        </row>
        <row r="1647">
          <cell r="K1647">
            <v>14048146.765969893</v>
          </cell>
        </row>
        <row r="1648">
          <cell r="K1648">
            <v>0</v>
          </cell>
        </row>
        <row r="1649">
          <cell r="K1649">
            <v>29022763.152709495</v>
          </cell>
        </row>
        <row r="1650">
          <cell r="K1650">
            <v>0</v>
          </cell>
        </row>
        <row r="1651">
          <cell r="K1651">
            <v>43070909.91867939</v>
          </cell>
        </row>
        <row r="1654">
          <cell r="K1654">
            <v>0</v>
          </cell>
        </row>
        <row r="1655">
          <cell r="K1655">
            <v>0</v>
          </cell>
        </row>
        <row r="1656">
          <cell r="K1656">
            <v>0</v>
          </cell>
        </row>
        <row r="1657">
          <cell r="K1657">
            <v>25874694.15752924</v>
          </cell>
        </row>
        <row r="1658">
          <cell r="K1658">
            <v>0</v>
          </cell>
        </row>
        <row r="1659">
          <cell r="K1659">
            <v>130757545.41477424</v>
          </cell>
        </row>
        <row r="1660">
          <cell r="K1660">
            <v>0</v>
          </cell>
        </row>
        <row r="1661">
          <cell r="K1661">
            <v>156632239.57230347</v>
          </cell>
        </row>
        <row r="1664">
          <cell r="K1664">
            <v>0</v>
          </cell>
        </row>
        <row r="1665">
          <cell r="K1665">
            <v>0</v>
          </cell>
        </row>
        <row r="1666">
          <cell r="K1666">
            <v>0</v>
          </cell>
        </row>
        <row r="1667">
          <cell r="K1667">
            <v>11319741.798867945</v>
          </cell>
        </row>
        <row r="1668">
          <cell r="K1668">
            <v>0</v>
          </cell>
        </row>
        <row r="1669">
          <cell r="K1669">
            <v>32588560.712054335</v>
          </cell>
        </row>
        <row r="1670">
          <cell r="K1670">
            <v>0</v>
          </cell>
        </row>
        <row r="1671">
          <cell r="K1671">
            <v>43908302.51092228</v>
          </cell>
        </row>
        <row r="1674">
          <cell r="K1674">
            <v>0</v>
          </cell>
        </row>
        <row r="1675">
          <cell r="K1675">
            <v>0</v>
          </cell>
        </row>
        <row r="1676">
          <cell r="K1676">
            <v>0</v>
          </cell>
        </row>
        <row r="1677">
          <cell r="K1677">
            <v>2919135.034218186</v>
          </cell>
        </row>
        <row r="1678">
          <cell r="K1678">
            <v>0</v>
          </cell>
        </row>
        <row r="1679">
          <cell r="K1679">
            <v>11612121.180557722</v>
          </cell>
        </row>
        <row r="1680">
          <cell r="K1680">
            <v>0</v>
          </cell>
        </row>
        <row r="1681">
          <cell r="K1681">
            <v>14531256.214775909</v>
          </cell>
        </row>
        <row r="1686">
          <cell r="K1686">
            <v>0</v>
          </cell>
        </row>
        <row r="1687">
          <cell r="K1687">
            <v>0</v>
          </cell>
        </row>
        <row r="1688">
          <cell r="K1688">
            <v>0</v>
          </cell>
        </row>
        <row r="1689">
          <cell r="K1689">
            <v>486432.38277211454</v>
          </cell>
        </row>
        <row r="1690">
          <cell r="K1690">
            <v>0</v>
          </cell>
        </row>
        <row r="1691">
          <cell r="K1691">
            <v>710523.554285056</v>
          </cell>
        </row>
        <row r="1692">
          <cell r="K1692">
            <v>0</v>
          </cell>
        </row>
        <row r="1693">
          <cell r="K1693">
            <v>1196955.9370571706</v>
          </cell>
        </row>
        <row r="1696">
          <cell r="K1696">
            <v>0</v>
          </cell>
        </row>
        <row r="1697">
          <cell r="K1697">
            <v>0</v>
          </cell>
        </row>
        <row r="1700">
          <cell r="K1700">
            <v>-801704.4782421729</v>
          </cell>
        </row>
        <row r="1701">
          <cell r="K1701">
            <v>0</v>
          </cell>
        </row>
        <row r="1702">
          <cell r="K1702">
            <v>229678.99938179294</v>
          </cell>
        </row>
        <row r="1703">
          <cell r="K1703">
            <v>-572025.4788603799</v>
          </cell>
        </row>
        <row r="1706">
          <cell r="K1706">
            <v>259313220.2704224</v>
          </cell>
        </row>
        <row r="1710">
          <cell r="K1710">
            <v>0</v>
          </cell>
        </row>
        <row r="1711">
          <cell r="K1711">
            <v>204937627.27505687</v>
          </cell>
        </row>
        <row r="1712">
          <cell r="K1712">
            <v>0</v>
          </cell>
        </row>
        <row r="1713">
          <cell r="K1713">
            <v>229678.99938179294</v>
          </cell>
        </row>
        <row r="1714">
          <cell r="K1714">
            <v>54145913.99598373</v>
          </cell>
        </row>
        <row r="1715">
          <cell r="K1715">
            <v>0</v>
          </cell>
        </row>
        <row r="1716">
          <cell r="K1716">
            <v>0</v>
          </cell>
        </row>
        <row r="1717">
          <cell r="K1717">
            <v>259313220.27042237</v>
          </cell>
        </row>
        <row r="1719">
          <cell r="K1719">
            <v>0</v>
          </cell>
        </row>
        <row r="1720">
          <cell r="K1720">
            <v>0</v>
          </cell>
        </row>
        <row r="1721">
          <cell r="K1721">
            <v>0</v>
          </cell>
        </row>
        <row r="1724">
          <cell r="K1724">
            <v>0</v>
          </cell>
        </row>
        <row r="1725">
          <cell r="K1725">
            <v>0</v>
          </cell>
        </row>
        <row r="1726">
          <cell r="K1726">
            <v>0</v>
          </cell>
        </row>
        <row r="1729">
          <cell r="K1729">
            <v>0</v>
          </cell>
        </row>
        <row r="1730">
          <cell r="K1730">
            <v>0</v>
          </cell>
        </row>
        <row r="1731">
          <cell r="K1731">
            <v>0</v>
          </cell>
        </row>
        <row r="1734">
          <cell r="K1734">
            <v>0</v>
          </cell>
        </row>
        <row r="1735">
          <cell r="K1735">
            <v>0</v>
          </cell>
        </row>
        <row r="1736">
          <cell r="K1736">
            <v>0</v>
          </cell>
        </row>
        <row r="1739">
          <cell r="K1739">
            <v>0</v>
          </cell>
        </row>
        <row r="1740">
          <cell r="K1740">
            <v>0</v>
          </cell>
        </row>
        <row r="1741">
          <cell r="K1741">
            <v>0</v>
          </cell>
        </row>
        <row r="1744">
          <cell r="K1744">
            <v>0</v>
          </cell>
        </row>
        <row r="1745">
          <cell r="K1745">
            <v>0</v>
          </cell>
        </row>
        <row r="1746">
          <cell r="K1746">
            <v>0</v>
          </cell>
        </row>
        <row r="1750">
          <cell r="K1750">
            <v>0</v>
          </cell>
        </row>
        <row r="1751">
          <cell r="K1751">
            <v>0</v>
          </cell>
        </row>
        <row r="1754">
          <cell r="K1754">
            <v>0</v>
          </cell>
        </row>
        <row r="1759">
          <cell r="K1759">
            <v>0</v>
          </cell>
        </row>
        <row r="1760">
          <cell r="K1760">
            <v>0</v>
          </cell>
        </row>
        <row r="1761">
          <cell r="K1761">
            <v>0</v>
          </cell>
        </row>
        <row r="1763">
          <cell r="K1763">
            <v>0</v>
          </cell>
        </row>
        <row r="1766">
          <cell r="K1766">
            <v>0</v>
          </cell>
        </row>
        <row r="1767">
          <cell r="K1767">
            <v>0</v>
          </cell>
        </row>
        <row r="1768">
          <cell r="K1768">
            <v>3039456.1768495594</v>
          </cell>
        </row>
        <row r="1769">
          <cell r="K1769">
            <v>0</v>
          </cell>
        </row>
        <row r="1770">
          <cell r="K1770">
            <v>0</v>
          </cell>
        </row>
        <row r="1771">
          <cell r="K1771">
            <v>0</v>
          </cell>
        </row>
        <row r="1772">
          <cell r="K1772">
            <v>3039456.1768495594</v>
          </cell>
        </row>
        <row r="1775">
          <cell r="K1775">
            <v>0</v>
          </cell>
        </row>
        <row r="1776">
          <cell r="K1776">
            <v>0</v>
          </cell>
        </row>
        <row r="1777">
          <cell r="K1777">
            <v>17451547.121844206</v>
          </cell>
        </row>
        <row r="1778">
          <cell r="K1778">
            <v>0</v>
          </cell>
        </row>
        <row r="1779">
          <cell r="K1779">
            <v>0</v>
          </cell>
        </row>
        <row r="1780">
          <cell r="K1780">
            <v>0</v>
          </cell>
        </row>
        <row r="1781">
          <cell r="K1781">
            <v>17451547.121844206</v>
          </cell>
        </row>
        <row r="1784">
          <cell r="K1784">
            <v>0</v>
          </cell>
        </row>
        <row r="1785">
          <cell r="K1785">
            <v>0</v>
          </cell>
        </row>
        <row r="1786">
          <cell r="K1786">
            <v>52958210.06281102</v>
          </cell>
        </row>
        <row r="1787">
          <cell r="K1787">
            <v>0</v>
          </cell>
        </row>
        <row r="1788">
          <cell r="K1788">
            <v>0</v>
          </cell>
        </row>
        <row r="1789">
          <cell r="K1789">
            <v>0</v>
          </cell>
        </row>
        <row r="1790">
          <cell r="K1790">
            <v>52958210.06281102</v>
          </cell>
        </row>
        <row r="1793">
          <cell r="K1793">
            <v>0</v>
          </cell>
        </row>
        <row r="1794">
          <cell r="K1794">
            <v>0</v>
          </cell>
        </row>
        <row r="1795">
          <cell r="K1795">
            <v>15115786.818737706</v>
          </cell>
        </row>
        <row r="1796">
          <cell r="K1796">
            <v>0</v>
          </cell>
        </row>
        <row r="1797">
          <cell r="K1797">
            <v>0</v>
          </cell>
        </row>
        <row r="1798">
          <cell r="K1798">
            <v>0</v>
          </cell>
        </row>
        <row r="1799">
          <cell r="K1799">
            <v>15115786.818737706</v>
          </cell>
        </row>
        <row r="1802">
          <cell r="K1802">
            <v>0</v>
          </cell>
        </row>
        <row r="1803">
          <cell r="K1803">
            <v>0</v>
          </cell>
        </row>
        <row r="1804">
          <cell r="K1804">
            <v>9694311.07248846</v>
          </cell>
        </row>
        <row r="1805">
          <cell r="K1805">
            <v>0</v>
          </cell>
        </row>
        <row r="1806">
          <cell r="K1806">
            <v>0</v>
          </cell>
        </row>
        <row r="1807">
          <cell r="K1807">
            <v>0</v>
          </cell>
        </row>
        <row r="1808">
          <cell r="K1808">
            <v>9694311.07248846</v>
          </cell>
        </row>
        <row r="1813">
          <cell r="K1813">
            <v>0</v>
          </cell>
        </row>
        <row r="1814">
          <cell r="K1814">
            <v>0</v>
          </cell>
        </row>
        <row r="1815">
          <cell r="K1815">
            <v>485353.62974187976</v>
          </cell>
        </row>
        <row r="1816">
          <cell r="K1816">
            <v>0</v>
          </cell>
        </row>
        <row r="1817">
          <cell r="K1817">
            <v>0</v>
          </cell>
        </row>
        <row r="1818">
          <cell r="K1818">
            <v>0</v>
          </cell>
        </row>
        <row r="1819">
          <cell r="K1819">
            <v>485353.62974187976</v>
          </cell>
        </row>
        <row r="1822">
          <cell r="K1822">
            <v>0</v>
          </cell>
        </row>
        <row r="1823">
          <cell r="K1823">
            <v>0</v>
          </cell>
        </row>
        <row r="1824">
          <cell r="K1824">
            <v>2993108.36298655</v>
          </cell>
        </row>
        <row r="1825">
          <cell r="K1825">
            <v>0</v>
          </cell>
        </row>
        <row r="1826">
          <cell r="K1826">
            <v>0</v>
          </cell>
        </row>
        <row r="1827">
          <cell r="K1827">
            <v>0</v>
          </cell>
        </row>
        <row r="1828">
          <cell r="K1828">
            <v>2993108.36298655</v>
          </cell>
        </row>
        <row r="1831">
          <cell r="K1831">
            <v>0</v>
          </cell>
        </row>
        <row r="1832">
          <cell r="K1832">
            <v>0</v>
          </cell>
        </row>
        <row r="1835">
          <cell r="K1835">
            <v>0</v>
          </cell>
        </row>
        <row r="1836">
          <cell r="K1836">
            <v>0</v>
          </cell>
        </row>
        <row r="1837">
          <cell r="K1837">
            <v>0</v>
          </cell>
        </row>
        <row r="1838">
          <cell r="K1838">
            <v>0</v>
          </cell>
        </row>
        <row r="1839">
          <cell r="K1839">
            <v>0</v>
          </cell>
        </row>
        <row r="1840">
          <cell r="K1840">
            <v>0</v>
          </cell>
        </row>
        <row r="1841">
          <cell r="K1841">
            <v>0</v>
          </cell>
        </row>
        <row r="1843">
          <cell r="K1843">
            <v>101737773.24545936</v>
          </cell>
        </row>
        <row r="1846">
          <cell r="K1846">
            <v>0</v>
          </cell>
        </row>
        <row r="1847">
          <cell r="K1847">
            <v>0</v>
          </cell>
        </row>
        <row r="1848">
          <cell r="K1848">
            <v>101737773.24545936</v>
          </cell>
        </row>
        <row r="1849">
          <cell r="K1849">
            <v>0</v>
          </cell>
        </row>
        <row r="1850">
          <cell r="K1850">
            <v>0</v>
          </cell>
        </row>
        <row r="1851">
          <cell r="K1851">
            <v>0</v>
          </cell>
        </row>
        <row r="1852">
          <cell r="K1852">
            <v>101737773.24545936</v>
          </cell>
        </row>
        <row r="1855">
          <cell r="K1855">
            <v>0</v>
          </cell>
        </row>
        <row r="1856">
          <cell r="K1856">
            <v>0</v>
          </cell>
        </row>
        <row r="1857">
          <cell r="K1857">
            <v>458497.77710710064</v>
          </cell>
        </row>
        <row r="1858">
          <cell r="K1858">
            <v>0</v>
          </cell>
        </row>
        <row r="1859">
          <cell r="K1859">
            <v>0</v>
          </cell>
        </row>
        <row r="1860">
          <cell r="K1860">
            <v>458497.77710710064</v>
          </cell>
        </row>
        <row r="1863">
          <cell r="K1863">
            <v>0</v>
          </cell>
        </row>
        <row r="1864">
          <cell r="K1864">
            <v>0</v>
          </cell>
        </row>
        <row r="1865">
          <cell r="K1865">
            <v>10466069.697450053</v>
          </cell>
        </row>
        <row r="1866">
          <cell r="K1866">
            <v>0</v>
          </cell>
        </row>
        <row r="1867">
          <cell r="K1867">
            <v>0</v>
          </cell>
        </row>
        <row r="1868">
          <cell r="K1868">
            <v>10466069.697450053</v>
          </cell>
        </row>
        <row r="1871">
          <cell r="K1871">
            <v>0</v>
          </cell>
        </row>
        <row r="1872">
          <cell r="K1872">
            <v>0</v>
          </cell>
        </row>
        <row r="1873">
          <cell r="K1873">
            <v>226097.18598908262</v>
          </cell>
        </row>
        <row r="1874">
          <cell r="K1874">
            <v>0</v>
          </cell>
        </row>
        <row r="1875">
          <cell r="K1875">
            <v>0</v>
          </cell>
        </row>
        <row r="1876">
          <cell r="K1876">
            <v>226097.18598908262</v>
          </cell>
        </row>
        <row r="1879">
          <cell r="K1879">
            <v>0</v>
          </cell>
        </row>
        <row r="1880">
          <cell r="K1880">
            <v>0</v>
          </cell>
        </row>
        <row r="1881">
          <cell r="K1881">
            <v>0</v>
          </cell>
        </row>
        <row r="1882">
          <cell r="K1882">
            <v>191929425.54357597</v>
          </cell>
        </row>
        <row r="1883">
          <cell r="K1883">
            <v>0</v>
          </cell>
        </row>
        <row r="1884">
          <cell r="K1884">
            <v>0</v>
          </cell>
        </row>
        <row r="1885">
          <cell r="K1885">
            <v>191929425.54357597</v>
          </cell>
        </row>
        <row r="1888">
          <cell r="K1888">
            <v>0</v>
          </cell>
        </row>
        <row r="1889">
          <cell r="K1889">
            <v>0</v>
          </cell>
        </row>
        <row r="1890">
          <cell r="K1890">
            <v>0</v>
          </cell>
        </row>
        <row r="1891">
          <cell r="K1891">
            <v>24437838.997428972</v>
          </cell>
        </row>
        <row r="1892">
          <cell r="K1892">
            <v>0</v>
          </cell>
        </row>
        <row r="1893">
          <cell r="K1893">
            <v>0</v>
          </cell>
        </row>
        <row r="1894">
          <cell r="K1894">
            <v>24437838.997428972</v>
          </cell>
        </row>
        <row r="1897">
          <cell r="K1897">
            <v>0</v>
          </cell>
        </row>
        <row r="1898">
          <cell r="K1898">
            <v>0</v>
          </cell>
        </row>
        <row r="1899">
          <cell r="K1899">
            <v>15210415.48887743</v>
          </cell>
        </row>
        <row r="1900">
          <cell r="K1900">
            <v>0</v>
          </cell>
        </row>
        <row r="1901">
          <cell r="K1901">
            <v>0</v>
          </cell>
        </row>
        <row r="1902">
          <cell r="K1902">
            <v>15210415.48887743</v>
          </cell>
        </row>
        <row r="1907">
          <cell r="K1907">
            <v>0</v>
          </cell>
        </row>
        <row r="1908">
          <cell r="K1908">
            <v>0</v>
          </cell>
        </row>
        <row r="1909">
          <cell r="K1909">
            <v>683812.3719684004</v>
          </cell>
        </row>
        <row r="1910">
          <cell r="K1910">
            <v>0</v>
          </cell>
        </row>
        <row r="1911">
          <cell r="K1911">
            <v>683812.3719684004</v>
          </cell>
        </row>
        <row r="1914">
          <cell r="K1914">
            <v>0</v>
          </cell>
        </row>
        <row r="1915">
          <cell r="K1915">
            <v>0</v>
          </cell>
        </row>
        <row r="1918">
          <cell r="K1918">
            <v>0</v>
          </cell>
        </row>
        <row r="1919">
          <cell r="K1919">
            <v>0</v>
          </cell>
        </row>
        <row r="1920">
          <cell r="K1920">
            <v>25769812.42424214</v>
          </cell>
        </row>
        <row r="1921">
          <cell r="K1921">
            <v>0</v>
          </cell>
        </row>
        <row r="1922">
          <cell r="K1922">
            <v>25769812.42424214</v>
          </cell>
        </row>
        <row r="1924">
          <cell r="K1924">
            <v>269181969.48663914</v>
          </cell>
        </row>
        <row r="1927">
          <cell r="K1927">
            <v>0</v>
          </cell>
        </row>
        <row r="1928">
          <cell r="K1928">
            <v>0</v>
          </cell>
        </row>
        <row r="1929">
          <cell r="K1929">
            <v>0</v>
          </cell>
        </row>
        <row r="1930">
          <cell r="K1930">
            <v>269181969.48663914</v>
          </cell>
        </row>
        <row r="1931">
          <cell r="K1931">
            <v>0</v>
          </cell>
        </row>
        <row r="1932">
          <cell r="K1932">
            <v>0</v>
          </cell>
        </row>
        <row r="1933">
          <cell r="K1933">
            <v>269181969.48663914</v>
          </cell>
        </row>
        <row r="1937">
          <cell r="K1937">
            <v>0</v>
          </cell>
        </row>
        <row r="1938">
          <cell r="K1938">
            <v>0</v>
          </cell>
        </row>
        <row r="1940">
          <cell r="K1940">
            <v>630232963.0025209</v>
          </cell>
        </row>
        <row r="1942">
          <cell r="K1942">
            <v>0</v>
          </cell>
        </row>
        <row r="1943">
          <cell r="K1943">
            <v>0</v>
          </cell>
        </row>
        <row r="1944">
          <cell r="K1944">
            <v>5930063.093957067</v>
          </cell>
        </row>
        <row r="1945">
          <cell r="K1945">
            <v>0</v>
          </cell>
        </row>
        <row r="1946">
          <cell r="K1946">
            <v>222628.38128035527</v>
          </cell>
        </row>
        <row r="1947">
          <cell r="K1947">
            <v>8323.79712326894</v>
          </cell>
        </row>
        <row r="1948">
          <cell r="K1948">
            <v>6161015.272360691</v>
          </cell>
        </row>
        <row r="1951">
          <cell r="K1951">
            <v>0</v>
          </cell>
        </row>
        <row r="1952">
          <cell r="K1952">
            <v>0</v>
          </cell>
        </row>
        <row r="1953">
          <cell r="K1953">
            <v>0</v>
          </cell>
        </row>
        <row r="1954">
          <cell r="K1954">
            <v>4784719.9037819225</v>
          </cell>
        </row>
        <row r="1955">
          <cell r="K1955">
            <v>0</v>
          </cell>
        </row>
        <row r="1956">
          <cell r="K1956">
            <v>266358.7702880394</v>
          </cell>
        </row>
        <row r="1957">
          <cell r="K1957">
            <v>262.6361847863729</v>
          </cell>
        </row>
        <row r="1958">
          <cell r="K1958">
            <v>5051341.310254748</v>
          </cell>
        </row>
        <row r="1961">
          <cell r="K1961">
            <v>0</v>
          </cell>
        </row>
        <row r="1962">
          <cell r="K1962">
            <v>0</v>
          </cell>
        </row>
        <row r="1963">
          <cell r="K1963">
            <v>74514544.37279524</v>
          </cell>
        </row>
        <row r="1964">
          <cell r="K1964">
            <v>0</v>
          </cell>
        </row>
        <row r="1965">
          <cell r="K1965">
            <v>4851287.310635676</v>
          </cell>
        </row>
        <row r="1966">
          <cell r="K1966">
            <v>2885950.186053836</v>
          </cell>
        </row>
        <row r="1967">
          <cell r="K1967">
            <v>82251781.86948475</v>
          </cell>
        </row>
        <row r="1970">
          <cell r="K1970">
            <v>0</v>
          </cell>
        </row>
        <row r="1971">
          <cell r="K1971">
            <v>0</v>
          </cell>
        </row>
        <row r="1972">
          <cell r="K1972">
            <v>35802611.97972223</v>
          </cell>
        </row>
        <row r="1973">
          <cell r="K1973">
            <v>0</v>
          </cell>
        </row>
        <row r="1974">
          <cell r="K1974">
            <v>3104861.1511212243</v>
          </cell>
        </row>
        <row r="1975">
          <cell r="K1975">
            <v>10250.952772514001</v>
          </cell>
        </row>
        <row r="1976">
          <cell r="K1976">
            <v>38917724.083615966</v>
          </cell>
        </row>
        <row r="1979">
          <cell r="K1979">
            <v>0</v>
          </cell>
        </row>
        <row r="1980">
          <cell r="K1980">
            <v>0</v>
          </cell>
        </row>
        <row r="1981">
          <cell r="K1981">
            <v>42400113.15244789</v>
          </cell>
        </row>
        <row r="1982">
          <cell r="K1982">
            <v>0</v>
          </cell>
        </row>
        <row r="1983">
          <cell r="K1983">
            <v>0</v>
          </cell>
        </row>
        <row r="1984">
          <cell r="K1984">
            <v>47314.83957147666</v>
          </cell>
        </row>
        <row r="1985">
          <cell r="K1985">
            <v>42447427.99201936</v>
          </cell>
        </row>
        <row r="1988">
          <cell r="K1988">
            <v>0</v>
          </cell>
        </row>
        <row r="1989">
          <cell r="K1989">
            <v>0</v>
          </cell>
        </row>
        <row r="1990">
          <cell r="K1990">
            <v>61679156.355778426</v>
          </cell>
        </row>
        <row r="1991">
          <cell r="K1991">
            <v>0</v>
          </cell>
        </row>
        <row r="1992">
          <cell r="K1992">
            <v>2508917.634148909</v>
          </cell>
        </row>
        <row r="1993">
          <cell r="K1993">
            <v>69602.7464335463</v>
          </cell>
        </row>
        <row r="1994">
          <cell r="K1994">
            <v>64257676.736360885</v>
          </cell>
        </row>
        <row r="1997">
          <cell r="K1997">
            <v>0</v>
          </cell>
        </row>
        <row r="1998">
          <cell r="K1998">
            <v>0</v>
          </cell>
        </row>
        <row r="1999">
          <cell r="K1999">
            <v>33908.218549048746</v>
          </cell>
        </row>
        <row r="2000">
          <cell r="K2000">
            <v>0</v>
          </cell>
        </row>
        <row r="2001">
          <cell r="K2001">
            <v>0</v>
          </cell>
        </row>
        <row r="2002">
          <cell r="K2002">
            <v>33908.218549048746</v>
          </cell>
        </row>
        <row r="2005">
          <cell r="K2005">
            <v>0</v>
          </cell>
        </row>
        <row r="2006">
          <cell r="K2006">
            <v>0</v>
          </cell>
        </row>
        <row r="2007">
          <cell r="K2007">
            <v>65890.94239234406</v>
          </cell>
        </row>
        <row r="2008">
          <cell r="K2008">
            <v>0</v>
          </cell>
        </row>
        <row r="2009">
          <cell r="K2009">
            <v>0</v>
          </cell>
        </row>
        <row r="2010">
          <cell r="K2010">
            <v>65890.94239234406</v>
          </cell>
        </row>
        <row r="2013">
          <cell r="K2013">
            <v>0</v>
          </cell>
        </row>
        <row r="2014">
          <cell r="K2014">
            <v>0</v>
          </cell>
        </row>
        <row r="2015">
          <cell r="K2015">
            <v>1454996.882727392</v>
          </cell>
        </row>
        <row r="2016">
          <cell r="K2016">
            <v>0</v>
          </cell>
        </row>
        <row r="2017">
          <cell r="K2017">
            <v>1316.9627430398325</v>
          </cell>
        </row>
        <row r="2018">
          <cell r="K2018">
            <v>1456313.845470432</v>
          </cell>
        </row>
        <row r="2021">
          <cell r="K2021">
            <v>4291.803999625271</v>
          </cell>
        </row>
        <row r="2022">
          <cell r="K2022">
            <v>577332.0164924805</v>
          </cell>
        </row>
        <row r="2023">
          <cell r="K2023">
            <v>0</v>
          </cell>
        </row>
        <row r="2024">
          <cell r="K2024">
            <v>581623.8204921058</v>
          </cell>
        </row>
        <row r="2027">
          <cell r="K2027">
            <v>0</v>
          </cell>
        </row>
        <row r="2028">
          <cell r="K2028">
            <v>0</v>
          </cell>
        </row>
        <row r="2030">
          <cell r="K2030">
            <v>241224704.09100035</v>
          </cell>
        </row>
        <row r="2032">
          <cell r="K2032">
            <v>10954053.247474203</v>
          </cell>
        </row>
        <row r="2033">
          <cell r="K2033">
            <v>0</v>
          </cell>
        </row>
        <row r="2034">
          <cell r="K2034">
            <v>227243336.91864404</v>
          </cell>
        </row>
        <row r="2035">
          <cell r="K2035">
            <v>0</v>
          </cell>
        </row>
        <row r="2036">
          <cell r="K2036">
            <v>3027313.9248820925</v>
          </cell>
        </row>
        <row r="2037">
          <cell r="K2037">
            <v>241224704.09100032</v>
          </cell>
        </row>
        <row r="2039">
          <cell r="K2039">
            <v>1497299.84041666</v>
          </cell>
        </row>
        <row r="2040">
          <cell r="K2040">
            <v>1497299.84041666</v>
          </cell>
        </row>
        <row r="2043">
          <cell r="K2043">
            <v>2238416.34083333</v>
          </cell>
        </row>
        <row r="2044">
          <cell r="K2044">
            <v>2238416.34083333</v>
          </cell>
        </row>
        <row r="2047">
          <cell r="K2047">
            <v>46561260.6616666</v>
          </cell>
        </row>
        <row r="2048">
          <cell r="K2048">
            <v>46561260.6616666</v>
          </cell>
        </row>
        <row r="2051">
          <cell r="K2051">
            <v>0</v>
          </cell>
        </row>
        <row r="2052">
          <cell r="K2052">
            <v>0</v>
          </cell>
        </row>
        <row r="2055">
          <cell r="K2055">
            <v>85866890.1445833</v>
          </cell>
        </row>
        <row r="2056">
          <cell r="K2056">
            <v>85866890.1445833</v>
          </cell>
        </row>
        <row r="2059">
          <cell r="K2059">
            <v>56062924.2620833</v>
          </cell>
        </row>
        <row r="2060">
          <cell r="K2060">
            <v>56062924.2620833</v>
          </cell>
        </row>
        <row r="2063">
          <cell r="K2063">
            <v>14895616.9137499</v>
          </cell>
        </row>
        <row r="2064">
          <cell r="K2064">
            <v>14895616.9137499</v>
          </cell>
        </row>
        <row r="2070">
          <cell r="K2070">
            <v>20132255.1783333</v>
          </cell>
        </row>
        <row r="2071">
          <cell r="K2071">
            <v>20132255.1783333</v>
          </cell>
        </row>
        <row r="2074">
          <cell r="K2074">
            <v>90998025.4404166</v>
          </cell>
        </row>
        <row r="2075">
          <cell r="K2075">
            <v>90998025.4404166</v>
          </cell>
        </row>
        <row r="2078">
          <cell r="K2078">
            <v>46116328.7645833</v>
          </cell>
        </row>
        <row r="2079">
          <cell r="K2079">
            <v>46116328.7645833</v>
          </cell>
        </row>
        <row r="2082">
          <cell r="K2082">
            <v>13792908.4066666</v>
          </cell>
        </row>
        <row r="2083">
          <cell r="K2083">
            <v>13792908.4066666</v>
          </cell>
        </row>
        <row r="2086">
          <cell r="K2086">
            <v>525318.797083333</v>
          </cell>
        </row>
        <row r="2087">
          <cell r="K2087">
            <v>525318.797083333</v>
          </cell>
        </row>
        <row r="2090">
          <cell r="K2090">
            <v>0</v>
          </cell>
        </row>
        <row r="2091">
          <cell r="K2091">
            <v>0</v>
          </cell>
        </row>
        <row r="2094">
          <cell r="K2094">
            <v>3799038.68416666</v>
          </cell>
        </row>
        <row r="2095">
          <cell r="K2095">
            <v>3799038.68416666</v>
          </cell>
        </row>
        <row r="2098">
          <cell r="K2098">
            <v>1406373.99916666</v>
          </cell>
        </row>
        <row r="2099">
          <cell r="K2099">
            <v>1406373.99916666</v>
          </cell>
        </row>
        <row r="2102">
          <cell r="K2102">
            <v>0</v>
          </cell>
        </row>
        <row r="2103">
          <cell r="K2103">
            <v>0</v>
          </cell>
        </row>
        <row r="2106">
          <cell r="K2106">
            <v>383892657.43374956</v>
          </cell>
        </row>
        <row r="2109">
          <cell r="K2109">
            <v>383892657.43374956</v>
          </cell>
        </row>
        <row r="2111">
          <cell r="K2111">
            <v>383892657.43374956</v>
          </cell>
        </row>
        <row r="2113">
          <cell r="K2113">
            <v>1098826.35</v>
          </cell>
        </row>
        <row r="2114">
          <cell r="K2114">
            <v>80047.84289118327</v>
          </cell>
        </row>
        <row r="2115">
          <cell r="K2115">
            <v>0</v>
          </cell>
        </row>
        <row r="2116">
          <cell r="K2116">
            <v>0</v>
          </cell>
        </row>
        <row r="2117">
          <cell r="K2117">
            <v>0</v>
          </cell>
        </row>
        <row r="2118">
          <cell r="K2118">
            <v>0</v>
          </cell>
        </row>
        <row r="2119">
          <cell r="K2119">
            <v>414724.6015052202</v>
          </cell>
        </row>
        <row r="2120">
          <cell r="K2120">
            <v>1593598.7943964035</v>
          </cell>
        </row>
        <row r="2123">
          <cell r="K2123">
            <v>13639216.4558333</v>
          </cell>
        </row>
        <row r="2124">
          <cell r="K2124">
            <v>0</v>
          </cell>
        </row>
        <row r="2125">
          <cell r="K2125">
            <v>0</v>
          </cell>
        </row>
        <row r="2126">
          <cell r="K2126">
            <v>864984.9136185986</v>
          </cell>
        </row>
        <row r="2127">
          <cell r="K2127">
            <v>0</v>
          </cell>
        </row>
        <row r="2128">
          <cell r="K2128">
            <v>474003.43297127465</v>
          </cell>
        </row>
        <row r="2129">
          <cell r="K2129">
            <v>0</v>
          </cell>
        </row>
        <row r="2130">
          <cell r="K2130">
            <v>4064.9099136400882</v>
          </cell>
        </row>
        <row r="2131">
          <cell r="K2131">
            <v>7516158.367609042</v>
          </cell>
        </row>
        <row r="2132">
          <cell r="K2132">
            <v>22498428.079945855</v>
          </cell>
        </row>
        <row r="2135">
          <cell r="K2135">
            <v>1469634.17791666</v>
          </cell>
        </row>
        <row r="2136">
          <cell r="K2136">
            <v>0</v>
          </cell>
        </row>
        <row r="2137">
          <cell r="K2137">
            <v>0</v>
          </cell>
        </row>
        <row r="2138">
          <cell r="K2138">
            <v>603194.8018072423</v>
          </cell>
        </row>
        <row r="2139">
          <cell r="K2139">
            <v>0</v>
          </cell>
        </row>
        <row r="2140">
          <cell r="K2140">
            <v>0</v>
          </cell>
        </row>
        <row r="2141">
          <cell r="K2141">
            <v>4394479.416234968</v>
          </cell>
        </row>
        <row r="2142">
          <cell r="K2142">
            <v>96509.13029863349</v>
          </cell>
        </row>
        <row r="2143">
          <cell r="K2143">
            <v>0</v>
          </cell>
        </row>
        <row r="2144">
          <cell r="K2144">
            <v>111733.97032914383</v>
          </cell>
        </row>
        <row r="2145">
          <cell r="K2145">
            <v>1064.3510011888516</v>
          </cell>
        </row>
        <row r="2146">
          <cell r="K2146">
            <v>0</v>
          </cell>
        </row>
        <row r="2147">
          <cell r="K2147">
            <v>0</v>
          </cell>
        </row>
        <row r="2148">
          <cell r="K2148">
            <v>0</v>
          </cell>
        </row>
        <row r="2149">
          <cell r="K2149">
            <v>6676615.847587837</v>
          </cell>
        </row>
        <row r="2152">
          <cell r="K2152">
            <v>5010533.89791666</v>
          </cell>
        </row>
        <row r="2153">
          <cell r="K2153">
            <v>606750.0037572512</v>
          </cell>
        </row>
        <row r="2154">
          <cell r="K2154">
            <v>0</v>
          </cell>
        </row>
        <row r="2155">
          <cell r="K2155">
            <v>0</v>
          </cell>
        </row>
        <row r="2156">
          <cell r="K2156">
            <v>0</v>
          </cell>
        </row>
        <row r="2157">
          <cell r="K2157">
            <v>0</v>
          </cell>
        </row>
        <row r="2158">
          <cell r="K2158">
            <v>0</v>
          </cell>
        </row>
        <row r="2159">
          <cell r="K2159">
            <v>775072.3265136387</v>
          </cell>
        </row>
        <row r="2160">
          <cell r="K2160">
            <v>0</v>
          </cell>
        </row>
        <row r="2161">
          <cell r="K2161">
            <v>313330.9382114775</v>
          </cell>
        </row>
        <row r="2162">
          <cell r="K2162">
            <v>0</v>
          </cell>
        </row>
        <row r="2163">
          <cell r="K2163">
            <v>0</v>
          </cell>
        </row>
        <row r="2164">
          <cell r="K2164">
            <v>0</v>
          </cell>
        </row>
        <row r="2165">
          <cell r="K2165">
            <v>0</v>
          </cell>
        </row>
        <row r="2166">
          <cell r="K2166">
            <v>6705687.166399027</v>
          </cell>
        </row>
        <row r="2169">
          <cell r="K2169">
            <v>516943.975</v>
          </cell>
        </row>
        <row r="2170">
          <cell r="K2170">
            <v>0</v>
          </cell>
        </row>
        <row r="2171">
          <cell r="K2171">
            <v>0</v>
          </cell>
        </row>
        <row r="2172">
          <cell r="K2172">
            <v>27999.476746845503</v>
          </cell>
        </row>
        <row r="2173">
          <cell r="K2173">
            <v>0</v>
          </cell>
        </row>
        <row r="2174">
          <cell r="K2174">
            <v>35177.27552990695</v>
          </cell>
        </row>
        <row r="2175">
          <cell r="K2175">
            <v>0</v>
          </cell>
        </row>
        <row r="2176">
          <cell r="K2176">
            <v>125307.40524836123</v>
          </cell>
        </row>
        <row r="2177">
          <cell r="K2177">
            <v>0</v>
          </cell>
        </row>
        <row r="2178">
          <cell r="K2178">
            <v>705428.1325251136</v>
          </cell>
        </row>
        <row r="2181">
          <cell r="K2181">
            <v>2590863.31583333</v>
          </cell>
        </row>
        <row r="2182">
          <cell r="K2182">
            <v>0</v>
          </cell>
        </row>
        <row r="2183">
          <cell r="K2183">
            <v>0</v>
          </cell>
        </row>
        <row r="2184">
          <cell r="K2184">
            <v>296917.0458852852</v>
          </cell>
        </row>
        <row r="2185">
          <cell r="K2185">
            <v>0</v>
          </cell>
        </row>
        <row r="2186">
          <cell r="K2186">
            <v>0</v>
          </cell>
        </row>
        <row r="2187">
          <cell r="K2187">
            <v>488906.83357435884</v>
          </cell>
        </row>
        <row r="2188">
          <cell r="K2188">
            <v>0</v>
          </cell>
        </row>
        <row r="2189">
          <cell r="K2189">
            <v>766415.5542406249</v>
          </cell>
        </row>
        <row r="2190">
          <cell r="K2190">
            <v>0</v>
          </cell>
        </row>
        <row r="2191">
          <cell r="K2191">
            <v>0</v>
          </cell>
        </row>
        <row r="2192">
          <cell r="K2192">
            <v>0</v>
          </cell>
        </row>
        <row r="2193">
          <cell r="K2193">
            <v>0</v>
          </cell>
        </row>
        <row r="2194">
          <cell r="K2194">
            <v>4143102.7495335992</v>
          </cell>
        </row>
        <row r="2197">
          <cell r="K2197">
            <v>1992624.00083333</v>
          </cell>
        </row>
        <row r="2198">
          <cell r="K2198">
            <v>0</v>
          </cell>
        </row>
        <row r="2199">
          <cell r="K2199">
            <v>0</v>
          </cell>
        </row>
        <row r="2200">
          <cell r="K2200">
            <v>388806.7958384746</v>
          </cell>
        </row>
        <row r="2201">
          <cell r="K2201">
            <v>0</v>
          </cell>
        </row>
        <row r="2202">
          <cell r="K2202">
            <v>0</v>
          </cell>
        </row>
        <row r="2203">
          <cell r="K2203">
            <v>294458.2137640431</v>
          </cell>
        </row>
        <row r="2204">
          <cell r="K2204">
            <v>0</v>
          </cell>
        </row>
        <row r="2205">
          <cell r="K2205">
            <v>93505.63030118748</v>
          </cell>
        </row>
        <row r="2206">
          <cell r="K2206">
            <v>0</v>
          </cell>
        </row>
        <row r="2207">
          <cell r="K2207">
            <v>0</v>
          </cell>
        </row>
        <row r="2208">
          <cell r="K2208">
            <v>0</v>
          </cell>
        </row>
        <row r="2209">
          <cell r="K2209">
            <v>0</v>
          </cell>
        </row>
        <row r="2210">
          <cell r="K2210">
            <v>2769394.640737035</v>
          </cell>
        </row>
        <row r="2213">
          <cell r="K2213">
            <v>6568567.19541666</v>
          </cell>
        </row>
        <row r="2214">
          <cell r="K2214">
            <v>0</v>
          </cell>
        </row>
        <row r="2215">
          <cell r="K2215">
            <v>0</v>
          </cell>
        </row>
        <row r="2216">
          <cell r="K2216">
            <v>110189.93414481774</v>
          </cell>
        </row>
        <row r="2217">
          <cell r="K2217">
            <v>0</v>
          </cell>
        </row>
        <row r="2218">
          <cell r="K2218">
            <v>0</v>
          </cell>
        </row>
        <row r="2219">
          <cell r="K2219">
            <v>501688.31031321903</v>
          </cell>
        </row>
        <row r="2220">
          <cell r="K2220">
            <v>0</v>
          </cell>
        </row>
        <row r="2221">
          <cell r="K2221">
            <v>1369737.8694080622</v>
          </cell>
        </row>
        <row r="2222">
          <cell r="K2222">
            <v>0</v>
          </cell>
        </row>
        <row r="2223">
          <cell r="K2223">
            <v>0</v>
          </cell>
        </row>
        <row r="2224">
          <cell r="K2224">
            <v>0</v>
          </cell>
        </row>
        <row r="2225">
          <cell r="K2225">
            <v>0</v>
          </cell>
        </row>
        <row r="2226">
          <cell r="K2226">
            <v>8550183.30928276</v>
          </cell>
        </row>
        <row r="2228">
          <cell r="K2228">
            <v>8678344.19249999</v>
          </cell>
        </row>
        <row r="2229">
          <cell r="K2229">
            <v>0</v>
          </cell>
        </row>
        <row r="2230">
          <cell r="K2230">
            <v>0</v>
          </cell>
        </row>
        <row r="2231">
          <cell r="K2231">
            <v>3804526.410763116</v>
          </cell>
        </row>
        <row r="2232">
          <cell r="K2232">
            <v>246568.16315628262</v>
          </cell>
        </row>
        <row r="2233">
          <cell r="K2233">
            <v>11495.83894371793</v>
          </cell>
        </row>
        <row r="2234">
          <cell r="K2234">
            <v>0</v>
          </cell>
        </row>
        <row r="2235">
          <cell r="K2235">
            <v>5629138.705329377</v>
          </cell>
        </row>
        <row r="2236">
          <cell r="K2236">
            <v>0</v>
          </cell>
        </row>
        <row r="2237">
          <cell r="K2237">
            <v>399765.4381213947</v>
          </cell>
        </row>
        <row r="2238">
          <cell r="K2238">
            <v>0</v>
          </cell>
        </row>
        <row r="2239">
          <cell r="K2239">
            <v>0</v>
          </cell>
        </row>
        <row r="2240">
          <cell r="K2240">
            <v>0</v>
          </cell>
        </row>
        <row r="2241">
          <cell r="K2241">
            <v>0</v>
          </cell>
        </row>
        <row r="2242">
          <cell r="K2242">
            <v>18769838.748813875</v>
          </cell>
        </row>
        <row r="2245">
          <cell r="K2245">
            <v>120018.660833333</v>
          </cell>
        </row>
        <row r="2246">
          <cell r="K2246">
            <v>0</v>
          </cell>
        </row>
        <row r="2247">
          <cell r="K2247">
            <v>0</v>
          </cell>
        </row>
        <row r="2248">
          <cell r="K2248">
            <v>14162.449484541678</v>
          </cell>
        </row>
        <row r="2249">
          <cell r="K2249">
            <v>250201.79006756927</v>
          </cell>
        </row>
        <row r="2250">
          <cell r="K2250">
            <v>0</v>
          </cell>
        </row>
        <row r="2251">
          <cell r="K2251">
            <v>0</v>
          </cell>
        </row>
        <row r="2252">
          <cell r="K2252">
            <v>72917.88902076539</v>
          </cell>
        </row>
        <row r="2253">
          <cell r="K2253">
            <v>0</v>
          </cell>
        </row>
        <row r="2254">
          <cell r="K2254">
            <v>26148.043500968924</v>
          </cell>
        </row>
        <row r="2255">
          <cell r="K2255">
            <v>0</v>
          </cell>
        </row>
        <row r="2256">
          <cell r="K2256">
            <v>0</v>
          </cell>
        </row>
        <row r="2257">
          <cell r="K2257">
            <v>0</v>
          </cell>
        </row>
        <row r="2258">
          <cell r="K2258">
            <v>483448.8329071782</v>
          </cell>
        </row>
        <row r="2261">
          <cell r="K2261">
            <v>0</v>
          </cell>
        </row>
        <row r="2262">
          <cell r="K2262">
            <v>0</v>
          </cell>
        </row>
        <row r="2263">
          <cell r="K2263">
            <v>0</v>
          </cell>
        </row>
        <row r="2264">
          <cell r="K2264">
            <v>0</v>
          </cell>
        </row>
        <row r="2265">
          <cell r="K2265">
            <v>0</v>
          </cell>
        </row>
        <row r="2268">
          <cell r="K2268">
            <v>0</v>
          </cell>
        </row>
        <row r="2269">
          <cell r="K2269">
            <v>0</v>
          </cell>
        </row>
        <row r="2271">
          <cell r="K2271">
            <v>0</v>
          </cell>
        </row>
        <row r="2272">
          <cell r="K2272">
            <v>0</v>
          </cell>
        </row>
        <row r="2275">
          <cell r="K2275">
            <v>0</v>
          </cell>
        </row>
        <row r="2276">
          <cell r="K2276">
            <v>1007882.6802964096</v>
          </cell>
        </row>
        <row r="2277">
          <cell r="K2277">
            <v>0</v>
          </cell>
        </row>
        <row r="2278">
          <cell r="K2278">
            <v>952181.8130056758</v>
          </cell>
        </row>
        <row r="2279">
          <cell r="K2279">
            <v>1960064.4933020854</v>
          </cell>
        </row>
        <row r="2281">
          <cell r="K2281">
            <v>-1960064.4933020854</v>
          </cell>
        </row>
        <row r="2282">
          <cell r="K2282">
            <v>0</v>
          </cell>
        </row>
        <row r="2285">
          <cell r="K2285">
            <v>0</v>
          </cell>
        </row>
        <row r="2286">
          <cell r="K2286">
            <v>0</v>
          </cell>
        </row>
        <row r="2288">
          <cell r="K2288">
            <v>0</v>
          </cell>
        </row>
        <row r="2289">
          <cell r="K2289">
            <v>0</v>
          </cell>
        </row>
        <row r="2292">
          <cell r="K2292">
            <v>0</v>
          </cell>
        </row>
        <row r="2293">
          <cell r="K2293">
            <v>-20199.00355702917</v>
          </cell>
        </row>
        <row r="2294">
          <cell r="K2294">
            <v>0</v>
          </cell>
        </row>
        <row r="2295">
          <cell r="K2295">
            <v>0</v>
          </cell>
        </row>
        <row r="2296">
          <cell r="K2296">
            <v>0</v>
          </cell>
        </row>
        <row r="2297">
          <cell r="K2297">
            <v>0</v>
          </cell>
        </row>
        <row r="2298">
          <cell r="K2298">
            <v>-20199.00355702917</v>
          </cell>
        </row>
        <row r="2301">
          <cell r="K2301">
            <v>0</v>
          </cell>
        </row>
        <row r="2302">
          <cell r="K2302">
            <v>0</v>
          </cell>
        </row>
        <row r="2303">
          <cell r="K2303">
            <v>0</v>
          </cell>
        </row>
        <row r="2304">
          <cell r="K2304">
            <v>0</v>
          </cell>
        </row>
        <row r="2305">
          <cell r="K2305">
            <v>0</v>
          </cell>
        </row>
        <row r="2306">
          <cell r="K2306">
            <v>0</v>
          </cell>
        </row>
        <row r="2308">
          <cell r="K2308">
            <v>72875527.29857166</v>
          </cell>
        </row>
        <row r="2311">
          <cell r="K2311">
            <v>41685572.22208326</v>
          </cell>
        </row>
        <row r="2312">
          <cell r="K2312">
            <v>3210009.759274861</v>
          </cell>
        </row>
        <row r="2313">
          <cell r="K2313">
            <v>1064.3510011888516</v>
          </cell>
        </row>
        <row r="2314">
          <cell r="K2314">
            <v>11495.83894371793</v>
          </cell>
        </row>
        <row r="2315">
          <cell r="K2315">
            <v>18742736.652001232</v>
          </cell>
        </row>
        <row r="2316">
          <cell r="K2316">
            <v>0</v>
          </cell>
        </row>
        <row r="2317">
          <cell r="K2317">
            <v>1808958.1709578487</v>
          </cell>
        </row>
        <row r="2318">
          <cell r="K2318">
            <v>0</v>
          </cell>
        </row>
        <row r="2319">
          <cell r="K2319">
            <v>9375754.797611628</v>
          </cell>
        </row>
        <row r="2320">
          <cell r="K2320">
            <v>0</v>
          </cell>
        </row>
        <row r="2321">
          <cell r="K2321">
            <v>0</v>
          </cell>
        </row>
        <row r="2322">
          <cell r="K2322">
            <v>0</v>
          </cell>
        </row>
        <row r="2323">
          <cell r="K2323">
            <v>0</v>
          </cell>
        </row>
        <row r="2324">
          <cell r="K2324">
            <v>0</v>
          </cell>
        </row>
        <row r="2325">
          <cell r="K2325">
            <v>-1960064.4933020854</v>
          </cell>
        </row>
        <row r="2326">
          <cell r="K2326">
            <v>72875527.29857165</v>
          </cell>
        </row>
        <row r="2328">
          <cell r="K2328">
            <v>0</v>
          </cell>
        </row>
        <row r="2329">
          <cell r="K2329">
            <v>0</v>
          </cell>
        </row>
        <row r="2330">
          <cell r="K2330">
            <v>0</v>
          </cell>
        </row>
        <row r="2331">
          <cell r="K2331">
            <v>0</v>
          </cell>
        </row>
        <row r="2332">
          <cell r="K2332">
            <v>0</v>
          </cell>
        </row>
        <row r="2333">
          <cell r="K2333">
            <v>0</v>
          </cell>
        </row>
        <row r="2335">
          <cell r="K2335">
            <v>0</v>
          </cell>
        </row>
        <row r="2336">
          <cell r="K2336">
            <v>0</v>
          </cell>
        </row>
        <row r="2337">
          <cell r="K2337">
            <v>0</v>
          </cell>
        </row>
        <row r="2338">
          <cell r="K2338">
            <v>0</v>
          </cell>
        </row>
        <row r="2339">
          <cell r="K2339">
            <v>23227484.903364543</v>
          </cell>
        </row>
        <row r="2340">
          <cell r="K2340">
            <v>0</v>
          </cell>
        </row>
        <row r="2341">
          <cell r="K2341">
            <v>0</v>
          </cell>
        </row>
        <row r="2342">
          <cell r="K2342">
            <v>0</v>
          </cell>
        </row>
        <row r="2343">
          <cell r="K2343">
            <v>23227484.903364543</v>
          </cell>
        </row>
        <row r="2346">
          <cell r="K2346">
            <v>114102.084166667</v>
          </cell>
        </row>
        <row r="2347">
          <cell r="K2347">
            <v>131212.23959972855</v>
          </cell>
        </row>
        <row r="2348">
          <cell r="K2348">
            <v>26962425.234004933</v>
          </cell>
        </row>
        <row r="2349">
          <cell r="K2349">
            <v>0</v>
          </cell>
        </row>
        <row r="2350">
          <cell r="K2350">
            <v>8265053.604195821</v>
          </cell>
        </row>
        <row r="2351">
          <cell r="K2351">
            <v>11806994.894334238</v>
          </cell>
        </row>
        <row r="2352">
          <cell r="K2352">
            <v>0</v>
          </cell>
        </row>
        <row r="2353">
          <cell r="K2353">
            <v>10715.933008571687</v>
          </cell>
        </row>
        <row r="2354">
          <cell r="K2354">
            <v>0</v>
          </cell>
        </row>
        <row r="2355">
          <cell r="K2355">
            <v>0</v>
          </cell>
        </row>
        <row r="2356">
          <cell r="K2356">
            <v>0</v>
          </cell>
        </row>
        <row r="2357">
          <cell r="K2357">
            <v>0</v>
          </cell>
        </row>
        <row r="2358">
          <cell r="K2358">
            <v>47290503.98930996</v>
          </cell>
        </row>
        <row r="2360">
          <cell r="K2360">
            <v>0</v>
          </cell>
        </row>
        <row r="2361">
          <cell r="K2361">
            <v>47290503.98930996</v>
          </cell>
        </row>
        <row r="2363">
          <cell r="K2363">
            <v>0</v>
          </cell>
        </row>
        <row r="2364">
          <cell r="K2364">
            <v>0</v>
          </cell>
        </row>
        <row r="2365">
          <cell r="K2365">
            <v>0</v>
          </cell>
        </row>
        <row r="2366">
          <cell r="K2366">
            <v>0</v>
          </cell>
        </row>
        <row r="2367">
          <cell r="K2367">
            <v>0</v>
          </cell>
        </row>
        <row r="2369">
          <cell r="K2369">
            <v>70517988.89267449</v>
          </cell>
        </row>
        <row r="2372">
          <cell r="K2372">
            <v>114102.084166667</v>
          </cell>
        </row>
        <row r="2373">
          <cell r="K2373">
            <v>10715.933008571687</v>
          </cell>
        </row>
        <row r="2374">
          <cell r="K2374">
            <v>0</v>
          </cell>
        </row>
        <row r="2375">
          <cell r="K2375">
            <v>131212.23959972855</v>
          </cell>
        </row>
        <row r="2376">
          <cell r="K2376">
            <v>26962425.234004933</v>
          </cell>
        </row>
        <row r="2377">
          <cell r="K2377">
            <v>8265053.604195821</v>
          </cell>
        </row>
        <row r="2378">
          <cell r="K2378">
            <v>35034479.79769878</v>
          </cell>
        </row>
        <row r="2379">
          <cell r="K2379">
            <v>0</v>
          </cell>
        </row>
        <row r="2380">
          <cell r="K2380">
            <v>0</v>
          </cell>
        </row>
        <row r="2381">
          <cell r="K2381">
            <v>0</v>
          </cell>
        </row>
        <row r="2382">
          <cell r="K2382">
            <v>0</v>
          </cell>
        </row>
        <row r="2383">
          <cell r="K2383">
            <v>0</v>
          </cell>
        </row>
        <row r="2384">
          <cell r="K2384">
            <v>0</v>
          </cell>
        </row>
        <row r="2385">
          <cell r="K2385">
            <v>70517988.8926745</v>
          </cell>
        </row>
        <row r="2387">
          <cell r="K2387">
            <v>1406373.99916666</v>
          </cell>
        </row>
        <row r="2388">
          <cell r="K2388">
            <v>0</v>
          </cell>
        </row>
        <row r="2389">
          <cell r="K2389">
            <v>-20199.00355702917</v>
          </cell>
        </row>
        <row r="2390">
          <cell r="K2390">
            <v>0</v>
          </cell>
        </row>
        <row r="2391">
          <cell r="K2391">
            <v>0</v>
          </cell>
        </row>
        <row r="2392">
          <cell r="K2392">
            <v>25769812.42424214</v>
          </cell>
        </row>
        <row r="2393">
          <cell r="K2393">
            <v>581623.8204921058</v>
          </cell>
        </row>
        <row r="2394">
          <cell r="K2394">
            <v>0</v>
          </cell>
        </row>
        <row r="2395">
          <cell r="K2395">
            <v>0</v>
          </cell>
        </row>
        <row r="2397">
          <cell r="K2397">
            <v>-572025.4788603799</v>
          </cell>
        </row>
        <row r="2398">
          <cell r="K2398">
            <v>27165585.761483498</v>
          </cell>
        </row>
        <row r="2400">
          <cell r="K2400">
            <v>1398743840.7185168</v>
          </cell>
        </row>
        <row r="2402">
          <cell r="K2402">
            <v>425692331.7399996</v>
          </cell>
        </row>
        <row r="2403">
          <cell r="K2403">
            <v>0</v>
          </cell>
        </row>
        <row r="2404">
          <cell r="K2404">
            <v>219112406.2148145</v>
          </cell>
        </row>
        <row r="2405">
          <cell r="K2405">
            <v>1064.3510011888516</v>
          </cell>
        </row>
        <row r="2406">
          <cell r="K2406">
            <v>3399701.002807332</v>
          </cell>
        </row>
        <row r="2407">
          <cell r="K2407">
            <v>45705161.88600616</v>
          </cell>
        </row>
        <row r="2408">
          <cell r="K2408">
            <v>10074011.77515367</v>
          </cell>
        </row>
        <row r="2409">
          <cell r="K2409">
            <v>0</v>
          </cell>
        </row>
        <row r="2410">
          <cell r="K2410">
            <v>696719228.2420368</v>
          </cell>
        </row>
        <row r="2411">
          <cell r="K2411">
            <v>0</v>
          </cell>
        </row>
        <row r="2412">
          <cell r="K2412">
            <v>0</v>
          </cell>
        </row>
        <row r="2413">
          <cell r="K2413">
            <v>0</v>
          </cell>
        </row>
        <row r="2414">
          <cell r="K2414">
            <v>0</v>
          </cell>
        </row>
        <row r="2415">
          <cell r="K2415">
            <v>0</v>
          </cell>
        </row>
        <row r="2416">
          <cell r="K2416">
            <v>-1960064.4933020854</v>
          </cell>
        </row>
        <row r="2417">
          <cell r="K2417">
            <v>1398743840.718517</v>
          </cell>
        </row>
        <row r="2419">
          <cell r="K2419">
            <v>0</v>
          </cell>
        </row>
        <row r="2420">
          <cell r="K2420">
            <v>0</v>
          </cell>
        </row>
        <row r="2421">
          <cell r="K2421">
            <v>0</v>
          </cell>
        </row>
        <row r="2422">
          <cell r="K2422">
            <v>0</v>
          </cell>
        </row>
        <row r="2423">
          <cell r="K2423">
            <v>0</v>
          </cell>
        </row>
        <row r="2424">
          <cell r="K2424">
            <v>0</v>
          </cell>
        </row>
        <row r="2425">
          <cell r="K2425">
            <v>37310.24459140328</v>
          </cell>
        </row>
        <row r="2426">
          <cell r="K2426">
            <v>0</v>
          </cell>
        </row>
        <row r="2427">
          <cell r="K2427">
            <v>0</v>
          </cell>
        </row>
        <row r="2428">
          <cell r="K2428">
            <v>0</v>
          </cell>
        </row>
        <row r="2429">
          <cell r="K2429">
            <v>37310.24459140328</v>
          </cell>
        </row>
        <row r="2432">
          <cell r="K2432">
            <v>0</v>
          </cell>
        </row>
        <row r="2433">
          <cell r="K2433">
            <v>0</v>
          </cell>
        </row>
        <row r="2434">
          <cell r="K2434">
            <v>0</v>
          </cell>
        </row>
        <row r="2435">
          <cell r="K2435">
            <v>0</v>
          </cell>
        </row>
        <row r="2436">
          <cell r="K2436">
            <v>0</v>
          </cell>
        </row>
        <row r="2437">
          <cell r="K2437">
            <v>0</v>
          </cell>
        </row>
        <row r="2440">
          <cell r="K2440">
            <v>0</v>
          </cell>
        </row>
        <row r="2441">
          <cell r="K2441">
            <v>0</v>
          </cell>
        </row>
        <row r="2442">
          <cell r="K2442">
            <v>0</v>
          </cell>
        </row>
        <row r="2443">
          <cell r="K2443">
            <v>0</v>
          </cell>
        </row>
        <row r="2444">
          <cell r="K2444">
            <v>0</v>
          </cell>
        </row>
        <row r="2445">
          <cell r="K2445">
            <v>0</v>
          </cell>
        </row>
        <row r="2448">
          <cell r="K2448">
            <v>0</v>
          </cell>
        </row>
        <row r="2449">
          <cell r="K2449">
            <v>0</v>
          </cell>
        </row>
        <row r="2452">
          <cell r="K2452">
            <v>2046941.58</v>
          </cell>
        </row>
        <row r="2453">
          <cell r="K2453">
            <v>-200.98132275226754</v>
          </cell>
        </row>
        <row r="2454">
          <cell r="K2454">
            <v>2046740.5986772478</v>
          </cell>
        </row>
        <row r="2457">
          <cell r="K2457">
            <v>0</v>
          </cell>
        </row>
        <row r="2458">
          <cell r="K2458">
            <v>0</v>
          </cell>
        </row>
        <row r="2459">
          <cell r="K2459">
            <v>0</v>
          </cell>
        </row>
        <row r="2460">
          <cell r="K2460">
            <v>0</v>
          </cell>
        </row>
        <row r="2461">
          <cell r="K2461">
            <v>0</v>
          </cell>
        </row>
        <row r="2464">
          <cell r="K2464">
            <v>0</v>
          </cell>
        </row>
        <row r="2465">
          <cell r="K2465">
            <v>0</v>
          </cell>
        </row>
        <row r="2466">
          <cell r="K2466">
            <v>0</v>
          </cell>
        </row>
        <row r="2467">
          <cell r="K2467">
            <v>0</v>
          </cell>
        </row>
        <row r="2468">
          <cell r="K2468">
            <v>0</v>
          </cell>
        </row>
        <row r="2469">
          <cell r="K2469">
            <v>0</v>
          </cell>
        </row>
        <row r="2471">
          <cell r="K2471">
            <v>2046740.5986772478</v>
          </cell>
        </row>
        <row r="2474">
          <cell r="K2474">
            <v>0</v>
          </cell>
        </row>
        <row r="2475">
          <cell r="K2475">
            <v>0</v>
          </cell>
        </row>
        <row r="2476">
          <cell r="K2476">
            <v>315012.46025759174</v>
          </cell>
        </row>
        <row r="2477">
          <cell r="K2477">
            <v>0</v>
          </cell>
        </row>
        <row r="2478">
          <cell r="K2478">
            <v>3209538.586691848</v>
          </cell>
        </row>
        <row r="2479">
          <cell r="K2479">
            <v>0</v>
          </cell>
        </row>
        <row r="2480">
          <cell r="K2480">
            <v>0</v>
          </cell>
        </row>
        <row r="2481">
          <cell r="K2481">
            <v>3524551.0469494397</v>
          </cell>
        </row>
        <row r="2484">
          <cell r="K2484">
            <v>0</v>
          </cell>
        </row>
        <row r="2485">
          <cell r="K2485">
            <v>0</v>
          </cell>
        </row>
        <row r="2486">
          <cell r="K2486">
            <v>0</v>
          </cell>
        </row>
        <row r="2487">
          <cell r="K2487">
            <v>0</v>
          </cell>
        </row>
        <row r="2490">
          <cell r="K2490">
            <v>0</v>
          </cell>
        </row>
        <row r="2491">
          <cell r="K2491">
            <v>0</v>
          </cell>
        </row>
        <row r="2492">
          <cell r="K2492">
            <v>0</v>
          </cell>
        </row>
        <row r="2493">
          <cell r="K2493">
            <v>0</v>
          </cell>
        </row>
        <row r="2496">
          <cell r="K2496">
            <v>0</v>
          </cell>
        </row>
        <row r="2497">
          <cell r="K2497">
            <v>0</v>
          </cell>
        </row>
        <row r="2498">
          <cell r="K2498">
            <v>0</v>
          </cell>
        </row>
        <row r="2499">
          <cell r="K2499">
            <v>0</v>
          </cell>
        </row>
        <row r="2502">
          <cell r="K2502">
            <v>0</v>
          </cell>
        </row>
        <row r="2503">
          <cell r="K2503">
            <v>0</v>
          </cell>
        </row>
        <row r="2504">
          <cell r="K2504">
            <v>0</v>
          </cell>
        </row>
        <row r="2505">
          <cell r="K2505">
            <v>0</v>
          </cell>
        </row>
        <row r="2507">
          <cell r="K2507">
            <v>3524551.0469494397</v>
          </cell>
        </row>
        <row r="2509">
          <cell r="K2509">
            <v>5522800.23666666</v>
          </cell>
        </row>
        <row r="2510">
          <cell r="K2510">
            <v>76004.57291478632</v>
          </cell>
        </row>
        <row r="2511">
          <cell r="K2511">
            <v>0</v>
          </cell>
        </row>
        <row r="2512">
          <cell r="K2512">
            <v>-46005.44096116797</v>
          </cell>
        </row>
        <row r="2513">
          <cell r="K2513">
            <v>0</v>
          </cell>
        </row>
        <row r="2514">
          <cell r="K2514">
            <v>0</v>
          </cell>
        </row>
        <row r="2515">
          <cell r="K2515">
            <v>-259693.62753008681</v>
          </cell>
        </row>
        <row r="2516">
          <cell r="K2516">
            <v>0</v>
          </cell>
        </row>
        <row r="2517">
          <cell r="K2517">
            <v>0</v>
          </cell>
        </row>
        <row r="2518">
          <cell r="K2518">
            <v>0</v>
          </cell>
        </row>
        <row r="2519">
          <cell r="K2519">
            <v>0</v>
          </cell>
        </row>
        <row r="2520">
          <cell r="K2520">
            <v>0</v>
          </cell>
        </row>
        <row r="2521">
          <cell r="K2521">
            <v>863850.5912156752</v>
          </cell>
        </row>
        <row r="2522">
          <cell r="K2522">
            <v>0</v>
          </cell>
        </row>
        <row r="2523">
          <cell r="K2523">
            <v>1618746.3403799396</v>
          </cell>
        </row>
        <row r="2524">
          <cell r="K2524">
            <v>0</v>
          </cell>
        </row>
        <row r="2525">
          <cell r="K2525">
            <v>0</v>
          </cell>
        </row>
        <row r="2526">
          <cell r="K2526">
            <v>0</v>
          </cell>
        </row>
        <row r="2527">
          <cell r="K2527">
            <v>7775702.672685807</v>
          </cell>
        </row>
        <row r="2530">
          <cell r="K2530">
            <v>0</v>
          </cell>
        </row>
        <row r="2532">
          <cell r="K2532">
            <v>0</v>
          </cell>
        </row>
        <row r="2535">
          <cell r="K2535">
            <v>-12559.956921456682</v>
          </cell>
        </row>
        <row r="2536">
          <cell r="K2536">
            <v>0</v>
          </cell>
        </row>
        <row r="2537">
          <cell r="K2537">
            <v>0</v>
          </cell>
        </row>
        <row r="2538">
          <cell r="K2538">
            <v>-12559.956921456682</v>
          </cell>
        </row>
        <row r="2540">
          <cell r="K2540">
            <v>7763142.71576435</v>
          </cell>
        </row>
        <row r="2543">
          <cell r="K2543">
            <v>0</v>
          </cell>
        </row>
        <row r="2544">
          <cell r="K2544">
            <v>274534.2596817853</v>
          </cell>
        </row>
        <row r="2545">
          <cell r="K2545">
            <v>247143.39908239388</v>
          </cell>
        </row>
        <row r="2546">
          <cell r="K2546">
            <v>313884.3741714392</v>
          </cell>
        </row>
        <row r="2547">
          <cell r="K2547">
            <v>0</v>
          </cell>
        </row>
        <row r="2548">
          <cell r="K2548">
            <v>903.0351470705344</v>
          </cell>
        </row>
        <row r="2549">
          <cell r="K2549">
            <v>0</v>
          </cell>
        </row>
        <row r="2550">
          <cell r="K2550">
            <v>0</v>
          </cell>
        </row>
        <row r="2551">
          <cell r="K2551">
            <v>2013962.874971635</v>
          </cell>
        </row>
        <row r="2552">
          <cell r="K2552">
            <v>2850427.943054324</v>
          </cell>
        </row>
        <row r="2555">
          <cell r="K2555">
            <v>1427040.10291666</v>
          </cell>
        </row>
        <row r="2556">
          <cell r="K2556">
            <v>0</v>
          </cell>
        </row>
        <row r="2557">
          <cell r="K2557">
            <v>0</v>
          </cell>
        </row>
        <row r="2558">
          <cell r="K2558">
            <v>0</v>
          </cell>
        </row>
        <row r="2559">
          <cell r="K2559">
            <v>879499.2977442838</v>
          </cell>
        </row>
        <row r="2560">
          <cell r="K2560">
            <v>0</v>
          </cell>
        </row>
        <row r="2561">
          <cell r="K2561">
            <v>837021.1989670953</v>
          </cell>
        </row>
        <row r="2562">
          <cell r="K2562">
            <v>0</v>
          </cell>
        </row>
        <row r="2563">
          <cell r="K2563">
            <v>0</v>
          </cell>
        </row>
        <row r="2564">
          <cell r="K2564">
            <v>532533.3878097076</v>
          </cell>
        </row>
        <row r="2565">
          <cell r="K2565">
            <v>3676093.9874377465</v>
          </cell>
        </row>
        <row r="2568">
          <cell r="K2568">
            <v>93881.76</v>
          </cell>
        </row>
        <row r="2569">
          <cell r="K2569">
            <v>0</v>
          </cell>
        </row>
        <row r="2570">
          <cell r="K2570">
            <v>0</v>
          </cell>
        </row>
        <row r="2571">
          <cell r="K2571">
            <v>2027847.1511451055</v>
          </cell>
        </row>
        <row r="2572">
          <cell r="K2572">
            <v>2247.3620162976176</v>
          </cell>
        </row>
        <row r="2573">
          <cell r="K2573">
            <v>0</v>
          </cell>
        </row>
        <row r="2574">
          <cell r="K2574">
            <v>871658.9754740503</v>
          </cell>
        </row>
        <row r="2575">
          <cell r="K2575">
            <v>0</v>
          </cell>
        </row>
        <row r="2576">
          <cell r="K2576">
            <v>0</v>
          </cell>
        </row>
        <row r="2577">
          <cell r="K2577">
            <v>0</v>
          </cell>
        </row>
        <row r="2578">
          <cell r="K2578">
            <v>0</v>
          </cell>
        </row>
        <row r="2579">
          <cell r="K2579">
            <v>0</v>
          </cell>
        </row>
        <row r="2580">
          <cell r="K2580">
            <v>2995635.248635453</v>
          </cell>
        </row>
        <row r="2584">
          <cell r="K2584">
            <v>0</v>
          </cell>
        </row>
        <row r="2585">
          <cell r="K2585">
            <v>0</v>
          </cell>
        </row>
        <row r="2586">
          <cell r="K2586">
            <v>0</v>
          </cell>
        </row>
        <row r="2587">
          <cell r="K2587">
            <v>0</v>
          </cell>
        </row>
        <row r="2590">
          <cell r="K2590">
            <v>0</v>
          </cell>
        </row>
        <row r="2591">
          <cell r="K2591">
            <v>159.19957656870318</v>
          </cell>
        </row>
        <row r="2592">
          <cell r="K2592">
            <v>40047.559678700585</v>
          </cell>
        </row>
        <row r="2593">
          <cell r="K2593">
            <v>2517762.0288639646</v>
          </cell>
        </row>
        <row r="2594">
          <cell r="K2594">
            <v>0</v>
          </cell>
        </row>
        <row r="2595">
          <cell r="K2595">
            <v>-312274.8637390103</v>
          </cell>
        </row>
        <row r="2596">
          <cell r="K2596">
            <v>0</v>
          </cell>
        </row>
        <row r="2597">
          <cell r="K2597">
            <v>0</v>
          </cell>
        </row>
        <row r="2598">
          <cell r="K2598">
            <v>0</v>
          </cell>
        </row>
        <row r="2599">
          <cell r="K2599">
            <v>-87214.81872905116</v>
          </cell>
        </row>
        <row r="2600">
          <cell r="K2600">
            <v>0</v>
          </cell>
        </row>
        <row r="2601">
          <cell r="K2601">
            <v>0</v>
          </cell>
        </row>
        <row r="2602">
          <cell r="K2602">
            <v>812.0450227622296</v>
          </cell>
        </row>
        <row r="2603">
          <cell r="K2603">
            <v>0</v>
          </cell>
        </row>
        <row r="2604">
          <cell r="K2604">
            <v>0</v>
          </cell>
        </row>
        <row r="2605">
          <cell r="K2605">
            <v>0</v>
          </cell>
        </row>
        <row r="2606">
          <cell r="K2606">
            <v>0</v>
          </cell>
        </row>
        <row r="2607">
          <cell r="K2607">
            <v>0</v>
          </cell>
        </row>
        <row r="2608">
          <cell r="K2608">
            <v>0</v>
          </cell>
        </row>
        <row r="2609">
          <cell r="K2609">
            <v>0</v>
          </cell>
        </row>
        <row r="2610">
          <cell r="K2610">
            <v>0</v>
          </cell>
        </row>
        <row r="2611">
          <cell r="K2611">
            <v>2159291.1506739343</v>
          </cell>
        </row>
        <row r="2613">
          <cell r="K2613">
            <v>2159291.1506739343</v>
          </cell>
        </row>
        <row r="2616">
          <cell r="K2616">
            <v>0</v>
          </cell>
        </row>
        <row r="2618">
          <cell r="K2618">
            <v>0</v>
          </cell>
        </row>
        <row r="2621">
          <cell r="K2621">
            <v>-436629.36</v>
          </cell>
        </row>
        <row r="2622">
          <cell r="K2622">
            <v>286133.9859884248</v>
          </cell>
        </row>
        <row r="2623">
          <cell r="K2623">
            <v>419071.9820872322</v>
          </cell>
        </row>
        <row r="2624">
          <cell r="K2624">
            <v>268576.608075657</v>
          </cell>
        </row>
        <row r="2629">
          <cell r="K2629">
            <v>0</v>
          </cell>
        </row>
        <row r="2630">
          <cell r="K2630">
            <v>0</v>
          </cell>
        </row>
        <row r="2631">
          <cell r="K2631">
            <v>0</v>
          </cell>
        </row>
        <row r="2633">
          <cell r="K2633">
            <v>268576.608075657</v>
          </cell>
        </row>
        <row r="2635">
          <cell r="K2635">
            <v>25321769.543859556</v>
          </cell>
        </row>
        <row r="2637">
          <cell r="K2637">
            <v>0</v>
          </cell>
        </row>
        <row r="2638">
          <cell r="K2638">
            <v>0</v>
          </cell>
        </row>
        <row r="2639">
          <cell r="K2639">
            <v>0</v>
          </cell>
        </row>
        <row r="2641">
          <cell r="K2641">
            <v>0</v>
          </cell>
        </row>
        <row r="2642">
          <cell r="K2642">
            <v>-635479.9031301073</v>
          </cell>
        </row>
        <row r="2643">
          <cell r="K2643">
            <v>-1600630.960235284</v>
          </cell>
        </row>
        <row r="2644">
          <cell r="K2644">
            <v>0</v>
          </cell>
        </row>
        <row r="2645">
          <cell r="K2645">
            <v>-15181.621355364914</v>
          </cell>
        </row>
        <row r="2646">
          <cell r="K2646">
            <v>-2251292.4847207563</v>
          </cell>
        </row>
        <row r="2649">
          <cell r="K2649">
            <v>0</v>
          </cell>
        </row>
        <row r="2650">
          <cell r="K2650">
            <v>-331306.2223068525</v>
          </cell>
        </row>
        <row r="2651">
          <cell r="K2651">
            <v>-331306.2223068525</v>
          </cell>
        </row>
        <row r="2653">
          <cell r="K2653">
            <v>0</v>
          </cell>
        </row>
        <row r="2654">
          <cell r="K2654">
            <v>-445442.12909265544</v>
          </cell>
        </row>
        <row r="2655">
          <cell r="K2655">
            <v>-739666.6648504945</v>
          </cell>
        </row>
        <row r="2656">
          <cell r="K2656">
            <v>0</v>
          </cell>
        </row>
        <row r="2657">
          <cell r="K2657">
            <v>212582.87396784432</v>
          </cell>
        </row>
        <row r="2658">
          <cell r="K2658">
            <v>-78.585</v>
          </cell>
        </row>
        <row r="2659">
          <cell r="K2659">
            <v>-972604.5049753056</v>
          </cell>
        </row>
        <row r="2662">
          <cell r="K2662">
            <v>-29330.1125</v>
          </cell>
        </row>
        <row r="2663">
          <cell r="K2663">
            <v>-147616.60895429476</v>
          </cell>
        </row>
        <row r="2664">
          <cell r="K2664">
            <v>0</v>
          </cell>
        </row>
        <row r="2665">
          <cell r="K2665">
            <v>0</v>
          </cell>
        </row>
        <row r="2666">
          <cell r="K2666">
            <v>-157553.26466160527</v>
          </cell>
        </row>
        <row r="2667">
          <cell r="K2667">
            <v>-334499.9861159</v>
          </cell>
        </row>
        <row r="2670">
          <cell r="K2670">
            <v>0</v>
          </cell>
        </row>
        <row r="2671">
          <cell r="K2671">
            <v>0</v>
          </cell>
        </row>
        <row r="2674">
          <cell r="K2674">
            <v>-355868.10125</v>
          </cell>
        </row>
        <row r="2675">
          <cell r="K2675">
            <v>0</v>
          </cell>
        </row>
        <row r="2676">
          <cell r="K2676">
            <v>0</v>
          </cell>
        </row>
        <row r="2677">
          <cell r="K2677">
            <v>-271.4870432793</v>
          </cell>
        </row>
        <row r="2678">
          <cell r="K2678">
            <v>0</v>
          </cell>
        </row>
        <row r="2679">
          <cell r="K2679">
            <v>-954624.2737742421</v>
          </cell>
        </row>
        <row r="2680">
          <cell r="K2680">
            <v>0</v>
          </cell>
        </row>
        <row r="2681">
          <cell r="K2681">
            <v>0</v>
          </cell>
        </row>
        <row r="2682">
          <cell r="K2682">
            <v>0</v>
          </cell>
        </row>
        <row r="2683">
          <cell r="K2683">
            <v>-1310763.8620675215</v>
          </cell>
        </row>
        <row r="2686">
          <cell r="K2686">
            <v>44999.052083333</v>
          </cell>
        </row>
        <row r="2687">
          <cell r="K2687">
            <v>6201.42787494129</v>
          </cell>
        </row>
        <row r="2688">
          <cell r="K2688">
            <v>3373482.109947114</v>
          </cell>
        </row>
        <row r="2689">
          <cell r="K2689">
            <v>0</v>
          </cell>
        </row>
        <row r="2690">
          <cell r="K2690">
            <v>398515.3102270856</v>
          </cell>
        </row>
        <row r="2691">
          <cell r="K2691">
            <v>134369.2264514168</v>
          </cell>
        </row>
        <row r="2692">
          <cell r="K2692">
            <v>128133.7500215997</v>
          </cell>
        </row>
        <row r="2693">
          <cell r="K2693">
            <v>442743.86932959856</v>
          </cell>
        </row>
        <row r="2694">
          <cell r="K2694">
            <v>-0.005543985814080105</v>
          </cell>
        </row>
        <row r="2695">
          <cell r="K2695">
            <v>493029.5746139741</v>
          </cell>
        </row>
        <row r="2696">
          <cell r="K2696">
            <v>0</v>
          </cell>
        </row>
        <row r="2697">
          <cell r="K2697">
            <v>58495.592256485805</v>
          </cell>
        </row>
        <row r="2698">
          <cell r="K2698">
            <v>0</v>
          </cell>
        </row>
        <row r="2699">
          <cell r="K2699">
            <v>38456.141705526876</v>
          </cell>
        </row>
        <row r="2700">
          <cell r="K2700">
            <v>46748.14368331581</v>
          </cell>
        </row>
        <row r="2702">
          <cell r="K2702">
            <v>5165174.192650407</v>
          </cell>
        </row>
        <row r="2705">
          <cell r="K2705">
            <v>0</v>
          </cell>
        </row>
        <row r="2706">
          <cell r="K2706">
            <v>0</v>
          </cell>
        </row>
        <row r="2707">
          <cell r="K2707">
            <v>0</v>
          </cell>
        </row>
        <row r="2708">
          <cell r="K2708">
            <v>0</v>
          </cell>
        </row>
        <row r="2709">
          <cell r="K2709">
            <v>0</v>
          </cell>
        </row>
        <row r="2710">
          <cell r="K2710">
            <v>0</v>
          </cell>
        </row>
        <row r="2713">
          <cell r="K2713">
            <v>0</v>
          </cell>
        </row>
        <row r="2714">
          <cell r="K2714">
            <v>-127926774.0561135</v>
          </cell>
        </row>
        <row r="2715">
          <cell r="K2715">
            <v>0</v>
          </cell>
        </row>
        <row r="2716">
          <cell r="K2716">
            <v>-771896.438917276</v>
          </cell>
        </row>
        <row r="2717">
          <cell r="K2717">
            <v>0</v>
          </cell>
        </row>
        <row r="2718">
          <cell r="K2718">
            <v>0</v>
          </cell>
        </row>
        <row r="2719">
          <cell r="K2719">
            <v>0</v>
          </cell>
        </row>
        <row r="2720">
          <cell r="K2720">
            <v>0</v>
          </cell>
        </row>
        <row r="2721">
          <cell r="K2721">
            <v>0</v>
          </cell>
        </row>
        <row r="2722">
          <cell r="K2722">
            <v>0</v>
          </cell>
        </row>
        <row r="2723">
          <cell r="K2723">
            <v>0</v>
          </cell>
        </row>
        <row r="2724">
          <cell r="K2724">
            <v>-336596.939925053</v>
          </cell>
        </row>
        <row r="2725">
          <cell r="K2725">
            <v>-129035267.43495584</v>
          </cell>
        </row>
        <row r="2728">
          <cell r="K2728">
            <v>-2033635.2708333302</v>
          </cell>
        </row>
        <row r="2729">
          <cell r="K2729">
            <v>-352979.3973995324</v>
          </cell>
        </row>
        <row r="2730">
          <cell r="K2730">
            <v>-219543.5777348581</v>
          </cell>
        </row>
        <row r="2731">
          <cell r="K2731">
            <v>112229.7164812616</v>
          </cell>
        </row>
        <row r="2732">
          <cell r="K2732">
            <v>-1147776.702284572</v>
          </cell>
        </row>
        <row r="2733">
          <cell r="K2733">
            <v>-452730.556427072</v>
          </cell>
        </row>
        <row r="2734">
          <cell r="K2734">
            <v>33911.618170807</v>
          </cell>
        </row>
        <row r="2735">
          <cell r="K2735">
            <v>0</v>
          </cell>
        </row>
        <row r="2736">
          <cell r="K2736">
            <v>-998911.8800880725</v>
          </cell>
        </row>
        <row r="2737">
          <cell r="K2737">
            <v>0</v>
          </cell>
        </row>
        <row r="2738">
          <cell r="K2738">
            <v>0</v>
          </cell>
        </row>
        <row r="2739">
          <cell r="K2739">
            <v>0</v>
          </cell>
        </row>
        <row r="2740">
          <cell r="K2740">
            <v>359955.18793263007</v>
          </cell>
        </row>
        <row r="2741">
          <cell r="K2741">
            <v>0</v>
          </cell>
        </row>
        <row r="2743">
          <cell r="K2743">
            <v>-4699480.862182738</v>
          </cell>
        </row>
        <row r="2745">
          <cell r="K2745">
            <v>-128569574.10448816</v>
          </cell>
        </row>
        <row r="2747">
          <cell r="K2747">
            <v>0</v>
          </cell>
        </row>
        <row r="2748">
          <cell r="K2748">
            <v>-295606.34780000005</v>
          </cell>
        </row>
        <row r="2749">
          <cell r="K2749">
            <v>-459606.5784</v>
          </cell>
        </row>
        <row r="2750">
          <cell r="K2750">
            <v>-213116.75497999997</v>
          </cell>
        </row>
        <row r="2751">
          <cell r="K2751">
            <v>-35833.538400000005</v>
          </cell>
        </row>
        <row r="2752">
          <cell r="K2752">
            <v>-79571.06087999999</v>
          </cell>
        </row>
        <row r="2753">
          <cell r="K2753">
            <v>-13018.903344</v>
          </cell>
        </row>
        <row r="2754">
          <cell r="K2754">
            <v>0</v>
          </cell>
        </row>
        <row r="2755">
          <cell r="K2755">
            <v>-1096753.183804</v>
          </cell>
        </row>
        <row r="2757">
          <cell r="K2757">
            <v>-134866794.3484785</v>
          </cell>
        </row>
        <row r="2762">
          <cell r="K2762">
            <v>0</v>
          </cell>
        </row>
        <row r="2763">
          <cell r="K2763">
            <v>0</v>
          </cell>
        </row>
        <row r="2764">
          <cell r="K2764">
            <v>0</v>
          </cell>
        </row>
        <row r="2765">
          <cell r="K2765">
            <v>0</v>
          </cell>
        </row>
        <row r="2766">
          <cell r="K2766">
            <v>-29842625.181041777</v>
          </cell>
        </row>
        <row r="2767">
          <cell r="K2767">
            <v>0</v>
          </cell>
        </row>
        <row r="2768">
          <cell r="K2768">
            <v>-104219087.13241561</v>
          </cell>
        </row>
        <row r="2769">
          <cell r="K2769">
            <v>0</v>
          </cell>
        </row>
        <row r="2770">
          <cell r="K2770">
            <v>-134061712.31345738</v>
          </cell>
        </row>
        <row r="2773">
          <cell r="K2773">
            <v>0</v>
          </cell>
        </row>
        <row r="2774">
          <cell r="K2774">
            <v>0</v>
          </cell>
        </row>
        <row r="2775">
          <cell r="K2775">
            <v>0</v>
          </cell>
        </row>
        <row r="2776">
          <cell r="K2776">
            <v>0</v>
          </cell>
        </row>
        <row r="2780">
          <cell r="K2780">
            <v>0</v>
          </cell>
        </row>
        <row r="2781">
          <cell r="K2781">
            <v>0</v>
          </cell>
        </row>
        <row r="2782">
          <cell r="K2782">
            <v>0</v>
          </cell>
        </row>
        <row r="2783">
          <cell r="K2783">
            <v>-44937526.83293836</v>
          </cell>
        </row>
        <row r="2784">
          <cell r="K2784">
            <v>0</v>
          </cell>
        </row>
        <row r="2785">
          <cell r="K2785">
            <v>0</v>
          </cell>
        </row>
        <row r="2786">
          <cell r="K2786">
            <v>0</v>
          </cell>
        </row>
        <row r="2787">
          <cell r="K2787">
            <v>-44937526.83293836</v>
          </cell>
        </row>
        <row r="2790">
          <cell r="K2790">
            <v>0</v>
          </cell>
        </row>
        <row r="2791">
          <cell r="K2791">
            <v>0</v>
          </cell>
        </row>
        <row r="2792">
          <cell r="K2792">
            <v>0</v>
          </cell>
        </row>
        <row r="2793">
          <cell r="K2793">
            <v>0</v>
          </cell>
        </row>
        <row r="2794">
          <cell r="K2794">
            <v>-27913590.878846396</v>
          </cell>
        </row>
        <row r="2795">
          <cell r="K2795">
            <v>0</v>
          </cell>
        </row>
        <row r="2796">
          <cell r="K2796">
            <v>0</v>
          </cell>
        </row>
        <row r="2797">
          <cell r="K2797">
            <v>-27913590.878846396</v>
          </cell>
        </row>
        <row r="2800">
          <cell r="K2800">
            <v>0</v>
          </cell>
        </row>
        <row r="2801">
          <cell r="K2801">
            <v>0</v>
          </cell>
        </row>
        <row r="2802">
          <cell r="K2802">
            <v>0</v>
          </cell>
        </row>
        <row r="2804">
          <cell r="K2804">
            <v>-206912830.02524215</v>
          </cell>
        </row>
        <row r="2807">
          <cell r="K2807">
            <v>0</v>
          </cell>
        </row>
        <row r="2808">
          <cell r="K2808">
            <v>0</v>
          </cell>
        </row>
        <row r="2809">
          <cell r="K2809">
            <v>0</v>
          </cell>
        </row>
        <row r="2810">
          <cell r="K2810">
            <v>0</v>
          </cell>
        </row>
        <row r="2811">
          <cell r="K2811">
            <v>-102693742.89282653</v>
          </cell>
        </row>
        <row r="2812">
          <cell r="K2812">
            <v>0</v>
          </cell>
        </row>
        <row r="2813">
          <cell r="K2813">
            <v>-104219087.13241561</v>
          </cell>
        </row>
        <row r="2814">
          <cell r="K2814">
            <v>0</v>
          </cell>
        </row>
        <row r="2815">
          <cell r="K2815">
            <v>-206912830.02524215</v>
          </cell>
        </row>
        <row r="2819">
          <cell r="K2819">
            <v>0</v>
          </cell>
        </row>
        <row r="2820">
          <cell r="K2820">
            <v>0</v>
          </cell>
        </row>
        <row r="2821">
          <cell r="K2821">
            <v>-91172113.02440053</v>
          </cell>
        </row>
        <row r="2822">
          <cell r="K2822">
            <v>0</v>
          </cell>
        </row>
        <row r="2823">
          <cell r="K2823">
            <v>-10426152.507327162</v>
          </cell>
        </row>
        <row r="2824">
          <cell r="K2824">
            <v>-1390845.8596060167</v>
          </cell>
        </row>
        <row r="2825">
          <cell r="K2825">
            <v>-102989111.39133371</v>
          </cell>
        </row>
        <row r="2827">
          <cell r="K2827">
            <v>-131854.220416667</v>
          </cell>
        </row>
        <row r="2828">
          <cell r="K2828">
            <v>-131854.220416667</v>
          </cell>
        </row>
        <row r="2831">
          <cell r="K2831">
            <v>-577509.71625</v>
          </cell>
        </row>
        <row r="2832">
          <cell r="K2832">
            <v>-577509.71625</v>
          </cell>
        </row>
        <row r="2835">
          <cell r="K2835">
            <v>-14085191.8424999</v>
          </cell>
        </row>
        <row r="2836">
          <cell r="K2836">
            <v>-14085191.8424999</v>
          </cell>
        </row>
        <row r="2839">
          <cell r="K2839">
            <v>0</v>
          </cell>
        </row>
        <row r="2840">
          <cell r="K2840">
            <v>0</v>
          </cell>
        </row>
        <row r="2843">
          <cell r="K2843">
            <v>-43562721.4070833</v>
          </cell>
        </row>
        <row r="2844">
          <cell r="K2844">
            <v>-43562721.4070833</v>
          </cell>
        </row>
        <row r="2847">
          <cell r="K2847">
            <v>-26390381.80875</v>
          </cell>
        </row>
        <row r="2848">
          <cell r="K2848">
            <v>-26390381.80875</v>
          </cell>
        </row>
        <row r="2851">
          <cell r="K2851">
            <v>-9353737.96125</v>
          </cell>
        </row>
        <row r="2852">
          <cell r="K2852">
            <v>-9353737.96125</v>
          </cell>
        </row>
        <row r="2855">
          <cell r="K2855">
            <v>-7948457.12833333</v>
          </cell>
        </row>
        <row r="2856">
          <cell r="K2856">
            <v>-7948457.12833333</v>
          </cell>
        </row>
        <row r="2859">
          <cell r="K2859">
            <v>-39721189.0816666</v>
          </cell>
        </row>
        <row r="2860">
          <cell r="K2860">
            <v>-39721189.0816666</v>
          </cell>
        </row>
        <row r="2863">
          <cell r="K2863">
            <v>-15489502.5012499</v>
          </cell>
        </row>
        <row r="2864">
          <cell r="K2864">
            <v>-15489502.5012499</v>
          </cell>
        </row>
        <row r="2867">
          <cell r="K2867">
            <v>-7764737.10166666</v>
          </cell>
        </row>
        <row r="2868">
          <cell r="K2868">
            <v>-7764737.10166666</v>
          </cell>
        </row>
        <row r="2873">
          <cell r="K2873">
            <v>-274564.675</v>
          </cell>
        </row>
        <row r="2874">
          <cell r="K2874">
            <v>-274564.675</v>
          </cell>
        </row>
        <row r="2877">
          <cell r="K2877">
            <v>0</v>
          </cell>
        </row>
        <row r="2878">
          <cell r="K2878">
            <v>0</v>
          </cell>
        </row>
        <row r="2881">
          <cell r="K2881">
            <v>-2029733.24333333</v>
          </cell>
        </row>
        <row r="2882">
          <cell r="K2882">
            <v>-2029733.24333333</v>
          </cell>
        </row>
        <row r="2885">
          <cell r="K2885">
            <v>0</v>
          </cell>
        </row>
        <row r="2886">
          <cell r="K2886">
            <v>0</v>
          </cell>
        </row>
        <row r="2889">
          <cell r="K2889">
            <v>0</v>
          </cell>
        </row>
        <row r="2890">
          <cell r="K2890">
            <v>0</v>
          </cell>
        </row>
        <row r="2893">
          <cell r="K2893">
            <v>22266.839166667</v>
          </cell>
        </row>
        <row r="2894">
          <cell r="K2894">
            <v>22266.839166667</v>
          </cell>
        </row>
        <row r="2897">
          <cell r="K2897">
            <v>-167307313.84833306</v>
          </cell>
        </row>
        <row r="2900">
          <cell r="K2900">
            <v>-167307313.84833306</v>
          </cell>
        </row>
        <row r="2902">
          <cell r="K2902">
            <v>-167307313.84833306</v>
          </cell>
        </row>
        <row r="2904">
          <cell r="K2904">
            <v>-15401198.4779166</v>
          </cell>
        </row>
        <row r="2905">
          <cell r="K2905">
            <v>0</v>
          </cell>
        </row>
        <row r="2906">
          <cell r="K2906">
            <v>0</v>
          </cell>
        </row>
        <row r="2907">
          <cell r="K2907">
            <v>0</v>
          </cell>
        </row>
        <row r="2908">
          <cell r="K2908">
            <v>-474741.929898162</v>
          </cell>
        </row>
        <row r="2909">
          <cell r="K2909">
            <v>-5849683.029009506</v>
          </cell>
        </row>
        <row r="2910">
          <cell r="K2910">
            <v>0</v>
          </cell>
        </row>
        <row r="2911">
          <cell r="K2911">
            <v>-3286418.0375617463</v>
          </cell>
        </row>
        <row r="2912">
          <cell r="K2912">
            <v>0</v>
          </cell>
        </row>
        <row r="2913">
          <cell r="K2913">
            <v>-971287.1084635326</v>
          </cell>
        </row>
        <row r="2914">
          <cell r="K2914">
            <v>0</v>
          </cell>
        </row>
        <row r="2915">
          <cell r="K2915">
            <v>0</v>
          </cell>
        </row>
        <row r="2916">
          <cell r="K2916">
            <v>0</v>
          </cell>
        </row>
        <row r="2917">
          <cell r="K2917">
            <v>0</v>
          </cell>
        </row>
        <row r="2918">
          <cell r="K2918">
            <v>-25983328.582849547</v>
          </cell>
        </row>
        <row r="2922">
          <cell r="K2922">
            <v>0</v>
          </cell>
        </row>
        <row r="2923">
          <cell r="K2923">
            <v>0</v>
          </cell>
        </row>
        <row r="2924">
          <cell r="K2924">
            <v>0</v>
          </cell>
        </row>
        <row r="2925">
          <cell r="K2925">
            <v>0</v>
          </cell>
        </row>
        <row r="2926">
          <cell r="K2926">
            <v>0</v>
          </cell>
        </row>
        <row r="2928">
          <cell r="K2928">
            <v>0</v>
          </cell>
        </row>
        <row r="2929">
          <cell r="K2929">
            <v>0</v>
          </cell>
        </row>
        <row r="2932">
          <cell r="K2932">
            <v>0</v>
          </cell>
        </row>
        <row r="2933">
          <cell r="K2933">
            <v>0</v>
          </cell>
        </row>
        <row r="2935">
          <cell r="K2935">
            <v>0</v>
          </cell>
        </row>
        <row r="2936">
          <cell r="K2936">
            <v>0</v>
          </cell>
        </row>
        <row r="2939">
          <cell r="K2939">
            <v>0</v>
          </cell>
        </row>
        <row r="2940">
          <cell r="K2940">
            <v>0</v>
          </cell>
        </row>
        <row r="2941">
          <cell r="K2941">
            <v>0</v>
          </cell>
        </row>
        <row r="2943">
          <cell r="K2943">
            <v>0</v>
          </cell>
        </row>
        <row r="2944">
          <cell r="K2944">
            <v>0</v>
          </cell>
        </row>
        <row r="2947">
          <cell r="K2947">
            <v>-25983328.582849547</v>
          </cell>
        </row>
        <row r="2952">
          <cell r="K2952">
            <v>-15401198.4779166</v>
          </cell>
        </row>
        <row r="2953">
          <cell r="K2953">
            <v>0</v>
          </cell>
        </row>
        <row r="2954">
          <cell r="K2954">
            <v>0</v>
          </cell>
        </row>
        <row r="2955">
          <cell r="K2955">
            <v>0</v>
          </cell>
        </row>
        <row r="2956">
          <cell r="K2956">
            <v>-5849683.029009506</v>
          </cell>
        </row>
        <row r="2957">
          <cell r="K2957">
            <v>-474741.929898162</v>
          </cell>
        </row>
        <row r="2958">
          <cell r="K2958">
            <v>0</v>
          </cell>
        </row>
        <row r="2959">
          <cell r="K2959">
            <v>0</v>
          </cell>
        </row>
        <row r="2960">
          <cell r="K2960">
            <v>-3286418.0375617463</v>
          </cell>
        </row>
        <row r="2961">
          <cell r="K2961">
            <v>0</v>
          </cell>
        </row>
        <row r="2962">
          <cell r="K2962">
            <v>0</v>
          </cell>
        </row>
        <row r="2963">
          <cell r="K2963">
            <v>0</v>
          </cell>
        </row>
        <row r="2964">
          <cell r="K2964">
            <v>0</v>
          </cell>
        </row>
        <row r="2965">
          <cell r="K2965">
            <v>-971287.1084635326</v>
          </cell>
        </row>
        <row r="2966">
          <cell r="K2966">
            <v>0</v>
          </cell>
        </row>
        <row r="2967">
          <cell r="K2967">
            <v>-25983328.582849547</v>
          </cell>
        </row>
        <row r="2970">
          <cell r="K2970">
            <v>-503192583.8477585</v>
          </cell>
        </row>
        <row r="2972">
          <cell r="K2972">
            <v>0</v>
          </cell>
        </row>
        <row r="2973">
          <cell r="K2973">
            <v>0</v>
          </cell>
        </row>
        <row r="2974">
          <cell r="K2974">
            <v>0</v>
          </cell>
        </row>
        <row r="2975">
          <cell r="K2975">
            <v>0</v>
          </cell>
        </row>
        <row r="2976">
          <cell r="K2976">
            <v>0</v>
          </cell>
        </row>
        <row r="2980">
          <cell r="K2980">
            <v>-1382791.2975</v>
          </cell>
        </row>
        <row r="2981">
          <cell r="K2981">
            <v>-164925.9287189139</v>
          </cell>
        </row>
        <row r="2982">
          <cell r="K2982">
            <v>0</v>
          </cell>
        </row>
        <row r="2983">
          <cell r="K2983">
            <v>-707511.7654717235</v>
          </cell>
        </row>
        <row r="2984">
          <cell r="K2984">
            <v>0</v>
          </cell>
        </row>
        <row r="2985">
          <cell r="K2985">
            <v>0</v>
          </cell>
        </row>
        <row r="2986">
          <cell r="K2986">
            <v>0</v>
          </cell>
        </row>
        <row r="2987">
          <cell r="K2987">
            <v>0</v>
          </cell>
        </row>
        <row r="2988">
          <cell r="K2988">
            <v>0</v>
          </cell>
        </row>
        <row r="2989">
          <cell r="K2989">
            <v>-2255228.9916906375</v>
          </cell>
        </row>
        <row r="2993">
          <cell r="K2993">
            <v>0</v>
          </cell>
        </row>
        <row r="2994">
          <cell r="K2994">
            <v>0</v>
          </cell>
        </row>
        <row r="2995">
          <cell r="K2995">
            <v>0</v>
          </cell>
        </row>
        <row r="2996">
          <cell r="K2996">
            <v>-55623.88937971431</v>
          </cell>
        </row>
        <row r="2997">
          <cell r="K2997">
            <v>0</v>
          </cell>
        </row>
        <row r="2998">
          <cell r="K2998">
            <v>0</v>
          </cell>
        </row>
        <row r="2999">
          <cell r="K2999">
            <v>-55623.88937971431</v>
          </cell>
        </row>
        <row r="3003">
          <cell r="K3003">
            <v>-1223.75625</v>
          </cell>
        </row>
        <row r="3004">
          <cell r="K3004">
            <v>0</v>
          </cell>
        </row>
        <row r="3005">
          <cell r="K3005">
            <v>0</v>
          </cell>
        </row>
        <row r="3006">
          <cell r="K3006">
            <v>0</v>
          </cell>
        </row>
        <row r="3007">
          <cell r="K3007">
            <v>0</v>
          </cell>
        </row>
        <row r="3008">
          <cell r="K3008">
            <v>0</v>
          </cell>
        </row>
        <row r="3009">
          <cell r="K3009">
            <v>-1466210.418265619</v>
          </cell>
        </row>
        <row r="3010">
          <cell r="K3010">
            <v>0</v>
          </cell>
        </row>
        <row r="3011">
          <cell r="K3011">
            <v>0</v>
          </cell>
        </row>
        <row r="3012">
          <cell r="K3012">
            <v>-6170663.675089998</v>
          </cell>
        </row>
        <row r="3013">
          <cell r="K3013">
            <v>0</v>
          </cell>
        </row>
        <row r="3014">
          <cell r="K3014">
            <v>0</v>
          </cell>
        </row>
        <row r="3015">
          <cell r="K3015">
            <v>-6392253.711450449</v>
          </cell>
        </row>
        <row r="3016">
          <cell r="K3016">
            <v>0</v>
          </cell>
        </row>
        <row r="3017">
          <cell r="K3017">
            <v>-3061.0450242105176</v>
          </cell>
        </row>
        <row r="3018">
          <cell r="K3018">
            <v>-18262079.833900917</v>
          </cell>
        </row>
        <row r="3019">
          <cell r="K3019">
            <v>-32295492.439981192</v>
          </cell>
        </row>
        <row r="3021">
          <cell r="K3021">
            <v>0</v>
          </cell>
        </row>
        <row r="3022">
          <cell r="K3022">
            <v>-32295492.439981192</v>
          </cell>
        </row>
        <row r="3025">
          <cell r="K3025">
            <v>0</v>
          </cell>
        </row>
        <row r="3026">
          <cell r="K3026">
            <v>0</v>
          </cell>
        </row>
        <row r="3027">
          <cell r="K3027">
            <v>-7084.844967595709</v>
          </cell>
        </row>
        <row r="3028">
          <cell r="K3028">
            <v>154469.26406979555</v>
          </cell>
        </row>
        <row r="3029">
          <cell r="K3029">
            <v>147384.41910219984</v>
          </cell>
        </row>
        <row r="3031">
          <cell r="K3031">
            <v>-147384.41910219984</v>
          </cell>
        </row>
        <row r="3033">
          <cell r="K3033">
            <v>-34606345.321051545</v>
          </cell>
        </row>
        <row r="3039">
          <cell r="K3039">
            <v>-1384015.0537500002</v>
          </cell>
        </row>
        <row r="3040">
          <cell r="K3040">
            <v>0</v>
          </cell>
        </row>
        <row r="3041">
          <cell r="K3041">
            <v>0</v>
          </cell>
        </row>
        <row r="3042">
          <cell r="K3042">
            <v>0</v>
          </cell>
        </row>
        <row r="3043">
          <cell r="K3043">
            <v>-18815122.335302845</v>
          </cell>
        </row>
        <row r="3044">
          <cell r="K3044">
            <v>-6335589.603808912</v>
          </cell>
        </row>
        <row r="3045">
          <cell r="K3045">
            <v>0</v>
          </cell>
        </row>
        <row r="3046">
          <cell r="K3046">
            <v>-3061.0450242105176</v>
          </cell>
        </row>
        <row r="3047">
          <cell r="K3047">
            <v>-6454962.445797759</v>
          </cell>
        </row>
        <row r="3048">
          <cell r="K3048">
            <v>0</v>
          </cell>
        </row>
        <row r="3049">
          <cell r="K3049">
            <v>0</v>
          </cell>
        </row>
        <row r="3050">
          <cell r="K3050">
            <v>0</v>
          </cell>
        </row>
        <row r="3051">
          <cell r="K3051">
            <v>-1466210.418265619</v>
          </cell>
        </row>
        <row r="3052">
          <cell r="K3052">
            <v>-147384.41910219984</v>
          </cell>
        </row>
        <row r="3053">
          <cell r="K3053">
            <v>-34606345.321051545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s="58" t="s">
        <v>281</v>
      </c>
    </row>
    <row r="2" ht="12.75">
      <c r="A2" s="58" t="s">
        <v>287</v>
      </c>
    </row>
    <row r="11" spans="1:7" ht="18">
      <c r="A11" s="66" t="s">
        <v>282</v>
      </c>
      <c r="B11" s="66"/>
      <c r="C11" s="66"/>
      <c r="D11" s="66"/>
      <c r="E11" s="66"/>
      <c r="F11" s="66"/>
      <c r="G11" s="66"/>
    </row>
    <row r="12" spans="1:7" ht="18">
      <c r="A12" s="57" t="s">
        <v>286</v>
      </c>
      <c r="B12" s="57"/>
      <c r="C12" s="57"/>
      <c r="D12" s="57"/>
      <c r="E12" s="57"/>
      <c r="F12" s="57"/>
      <c r="G12" s="57"/>
    </row>
    <row r="13" spans="1:7" ht="18">
      <c r="A13" s="57" t="s">
        <v>284</v>
      </c>
      <c r="B13" s="57"/>
      <c r="C13" s="57"/>
      <c r="D13" s="57"/>
      <c r="E13" s="57"/>
      <c r="F13" s="57"/>
      <c r="G13" s="57"/>
    </row>
  </sheetData>
  <sheetProtection/>
  <mergeCells count="1">
    <mergeCell ref="A11:G1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&amp;C&amp;12Page 11.&amp;P - Revised 11/23/10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782"/>
  <sheetViews>
    <sheetView tabSelected="1" zoomScalePageLayoutView="0" workbookViewId="0" topLeftCell="G19">
      <selection activeCell="A3" sqref="A3"/>
    </sheetView>
  </sheetViews>
  <sheetFormatPr defaultColWidth="9.140625" defaultRowHeight="12.75"/>
  <cols>
    <col min="1" max="1" width="9.28125" style="1" customWidth="1"/>
    <col min="2" max="2" width="1.57421875" style="1" customWidth="1"/>
    <col min="3" max="3" width="16.57421875" style="1" customWidth="1"/>
    <col min="4" max="4" width="7.7109375" style="1" customWidth="1"/>
    <col min="5" max="5" width="2.00390625" style="1" customWidth="1"/>
    <col min="6" max="6" width="13.28125" style="1" customWidth="1"/>
    <col min="7" max="11" width="13.421875" style="1" customWidth="1"/>
    <col min="12" max="12" width="12.7109375" style="1" customWidth="1"/>
    <col min="13" max="15" width="12.421875" style="1" customWidth="1"/>
    <col min="16" max="16" width="12.00390625" style="1" customWidth="1"/>
    <col min="17" max="17" width="12.28125" style="1" customWidth="1"/>
    <col min="18" max="18" width="12.00390625" style="1" customWidth="1"/>
    <col min="19" max="19" width="19.57421875" style="1" customWidth="1"/>
    <col min="20" max="21" width="21.7109375" style="1" hidden="1" customWidth="1"/>
    <col min="22" max="16384" width="9.140625" style="1" customWidth="1"/>
  </cols>
  <sheetData>
    <row r="1" spans="1:19" ht="12.75">
      <c r="A1" s="53" t="str">
        <f>'Page 11.1'!A1</f>
        <v>PACIFICORP</v>
      </c>
      <c r="B1" s="2"/>
      <c r="C1" s="2"/>
      <c r="D1" s="2"/>
      <c r="E1" s="2"/>
      <c r="S1" s="2"/>
    </row>
    <row r="2" spans="1:19" ht="11.25" customHeight="1">
      <c r="A2" s="53" t="str">
        <f>'Page 11.1'!A2</f>
        <v>Washington Rate Case - 12 Month Ended December 2009</v>
      </c>
      <c r="B2" s="2"/>
      <c r="C2" s="2"/>
      <c r="D2" s="2"/>
      <c r="E2" s="2"/>
      <c r="H2" s="62"/>
      <c r="I2" s="62"/>
      <c r="J2" s="62"/>
      <c r="K2" s="62"/>
      <c r="L2" s="62"/>
      <c r="M2" s="62"/>
      <c r="O2" s="62"/>
      <c r="P2" s="62"/>
      <c r="Q2" s="62"/>
      <c r="R2" s="62"/>
      <c r="S2" s="3"/>
    </row>
    <row r="3" spans="1:19" ht="11.25" customHeight="1">
      <c r="A3" s="53" t="s">
        <v>283</v>
      </c>
      <c r="B3" s="2"/>
      <c r="C3" s="2"/>
      <c r="D3" s="2"/>
      <c r="E3" s="2"/>
      <c r="S3" s="2"/>
    </row>
    <row r="4" spans="1:20" ht="11.25" customHeight="1">
      <c r="A4" s="59"/>
      <c r="B4" s="59"/>
      <c r="C4" s="59"/>
      <c r="D4" s="59"/>
      <c r="E4" s="59"/>
      <c r="F4" s="5"/>
      <c r="G4" s="63"/>
      <c r="H4" s="63"/>
      <c r="I4" s="63"/>
      <c r="J4" s="63"/>
      <c r="K4" s="63"/>
      <c r="L4" s="63"/>
      <c r="M4" s="63"/>
      <c r="N4" s="5"/>
      <c r="O4" s="63"/>
      <c r="P4" s="63"/>
      <c r="Q4" s="63"/>
      <c r="R4" s="63"/>
      <c r="S4" s="63" t="s">
        <v>279</v>
      </c>
      <c r="T4" s="4" t="s">
        <v>290</v>
      </c>
    </row>
    <row r="5" spans="1:21" s="8" customFormat="1" ht="11.25" customHeight="1">
      <c r="A5" s="7" t="s">
        <v>0</v>
      </c>
      <c r="B5" s="6"/>
      <c r="C5" s="6"/>
      <c r="D5" s="6"/>
      <c r="E5" s="51"/>
      <c r="F5" s="64">
        <v>39783</v>
      </c>
      <c r="G5" s="64">
        <v>39814</v>
      </c>
      <c r="H5" s="64">
        <v>39845</v>
      </c>
      <c r="I5" s="64">
        <v>39873</v>
      </c>
      <c r="J5" s="64">
        <v>39904</v>
      </c>
      <c r="K5" s="64">
        <v>39934</v>
      </c>
      <c r="L5" s="64">
        <v>39965</v>
      </c>
      <c r="M5" s="64">
        <v>39995</v>
      </c>
      <c r="N5" s="64">
        <v>40026</v>
      </c>
      <c r="O5" s="64">
        <v>40057</v>
      </c>
      <c r="P5" s="64">
        <v>40087</v>
      </c>
      <c r="Q5" s="64">
        <v>40118</v>
      </c>
      <c r="R5" s="64">
        <v>40148</v>
      </c>
      <c r="S5" s="64" t="s">
        <v>289</v>
      </c>
      <c r="T5" s="50" t="s">
        <v>291</v>
      </c>
      <c r="U5" s="8" t="s">
        <v>292</v>
      </c>
    </row>
    <row r="6" spans="1:20" ht="11.25" customHeight="1">
      <c r="A6" s="1" t="s">
        <v>1</v>
      </c>
      <c r="D6" s="11"/>
      <c r="E6" s="11"/>
      <c r="S6" s="5"/>
      <c r="T6" s="5"/>
    </row>
    <row r="7" spans="2:21" ht="11.25" customHeight="1">
      <c r="B7" s="1" t="s">
        <v>2</v>
      </c>
      <c r="D7" s="11"/>
      <c r="E7" s="11"/>
      <c r="F7" s="9">
        <f>(F813)</f>
        <v>1376248.7004719716</v>
      </c>
      <c r="G7" s="9">
        <f aca="true" t="shared" si="0" ref="G7:R7">(G813)</f>
        <v>1377223.530501367</v>
      </c>
      <c r="H7" s="9">
        <f t="shared" si="0"/>
        <v>1380416.575594755</v>
      </c>
      <c r="I7" s="9">
        <f t="shared" si="0"/>
        <v>1380972.7354920697</v>
      </c>
      <c r="J7" s="9">
        <f t="shared" si="0"/>
        <v>1381468.0097771296</v>
      </c>
      <c r="K7" s="9">
        <f t="shared" si="0"/>
        <v>1397523.6409653751</v>
      </c>
      <c r="L7" s="9">
        <f t="shared" si="0"/>
        <v>1401998.0692848458</v>
      </c>
      <c r="M7" s="9">
        <f t="shared" si="0"/>
        <v>1406152.6694145603</v>
      </c>
      <c r="N7" s="9">
        <f t="shared" si="0"/>
        <v>1407674.3952189293</v>
      </c>
      <c r="O7" s="9">
        <f t="shared" si="0"/>
        <v>1413494.192145079</v>
      </c>
      <c r="P7" s="9">
        <f t="shared" si="0"/>
        <v>1414472.6576210507</v>
      </c>
      <c r="Q7" s="9">
        <f t="shared" si="0"/>
        <v>1420734.898623234</v>
      </c>
      <c r="R7" s="9">
        <f t="shared" si="0"/>
        <v>1429340.7274956887</v>
      </c>
      <c r="S7" s="9">
        <f aca="true" t="shared" si="1" ref="S7:S17">((F7+R7+SUM(G7:Q7)*2)/24)</f>
        <v>1398743.840718519</v>
      </c>
      <c r="T7" s="9">
        <f>'[2]Report'!K152/1000</f>
        <v>1398743.8407185168</v>
      </c>
      <c r="U7" s="9">
        <f>T7-S7</f>
        <v>-2.0954757928848267E-09</v>
      </c>
    </row>
    <row r="8" spans="2:21" ht="11.25" customHeight="1">
      <c r="B8" s="1" t="s">
        <v>3</v>
      </c>
      <c r="D8" s="11"/>
      <c r="E8" s="11"/>
      <c r="F8" s="9">
        <f>(F842)</f>
        <v>37.31024459140328</v>
      </c>
      <c r="G8" s="9">
        <f aca="true" t="shared" si="2" ref="G8:R8">(G842)</f>
        <v>37.31024459140328</v>
      </c>
      <c r="H8" s="9">
        <f t="shared" si="2"/>
        <v>37.31024459140328</v>
      </c>
      <c r="I8" s="9">
        <f t="shared" si="2"/>
        <v>37.31024459140328</v>
      </c>
      <c r="J8" s="9">
        <f t="shared" si="2"/>
        <v>37.31024459140328</v>
      </c>
      <c r="K8" s="9">
        <f t="shared" si="2"/>
        <v>37.31024459140328</v>
      </c>
      <c r="L8" s="9">
        <f t="shared" si="2"/>
        <v>37.31024459140328</v>
      </c>
      <c r="M8" s="9">
        <f t="shared" si="2"/>
        <v>37.31024459140328</v>
      </c>
      <c r="N8" s="9">
        <f t="shared" si="2"/>
        <v>37.31024459140328</v>
      </c>
      <c r="O8" s="9">
        <f t="shared" si="2"/>
        <v>37.31024459140328</v>
      </c>
      <c r="P8" s="9">
        <f t="shared" si="2"/>
        <v>37.31024459140328</v>
      </c>
      <c r="Q8" s="9">
        <f t="shared" si="2"/>
        <v>37.31024459140328</v>
      </c>
      <c r="R8" s="9">
        <f t="shared" si="2"/>
        <v>37.31024459140328</v>
      </c>
      <c r="S8" s="9">
        <f t="shared" si="1"/>
        <v>37.310244591403276</v>
      </c>
      <c r="T8" s="9">
        <f>'[2]Report'!K153/1000</f>
        <v>37.31024459140328</v>
      </c>
      <c r="U8" s="9">
        <f aca="true" t="shared" si="3" ref="U8:U32">T8-S8</f>
        <v>0</v>
      </c>
    </row>
    <row r="9" spans="2:21" ht="11.25" customHeight="1">
      <c r="B9" s="1" t="s">
        <v>4</v>
      </c>
      <c r="D9" s="11"/>
      <c r="E9" s="11"/>
      <c r="F9" s="9">
        <f>(F978+F993)</f>
        <v>7075.0011831294105</v>
      </c>
      <c r="G9" s="9">
        <f aca="true" t="shared" si="4" ref="G9:R9">(G978+G993)</f>
        <v>6965.222649097081</v>
      </c>
      <c r="H9" s="9">
        <f t="shared" si="4"/>
        <v>7010.211180837341</v>
      </c>
      <c r="I9" s="9">
        <f t="shared" si="4"/>
        <v>7055.751057695208</v>
      </c>
      <c r="J9" s="9">
        <f t="shared" si="4"/>
        <v>6979.083852686298</v>
      </c>
      <c r="K9" s="9">
        <f t="shared" si="4"/>
        <v>6877.495539688908</v>
      </c>
      <c r="L9" s="9">
        <f t="shared" si="4"/>
        <v>5010.936164436583</v>
      </c>
      <c r="M9" s="9">
        <f t="shared" si="4"/>
        <v>4965.653310664495</v>
      </c>
      <c r="N9" s="9">
        <f t="shared" si="4"/>
        <v>5083.711763668639</v>
      </c>
      <c r="O9" s="9">
        <f t="shared" si="4"/>
        <v>5077.501268404794</v>
      </c>
      <c r="P9" s="9">
        <f t="shared" si="4"/>
        <v>4997.307821668081</v>
      </c>
      <c r="Q9" s="9">
        <f t="shared" si="4"/>
        <v>5014.367122694099</v>
      </c>
      <c r="R9" s="9">
        <f t="shared" si="4"/>
        <v>22972.017019544775</v>
      </c>
      <c r="S9" s="9">
        <f t="shared" si="1"/>
        <v>6671.729236073218</v>
      </c>
      <c r="T9" s="9">
        <f>'[2]Report'!K154/1000</f>
        <v>6671.7292360732</v>
      </c>
      <c r="U9" s="9">
        <f t="shared" si="3"/>
        <v>-1.8189894035458565E-11</v>
      </c>
    </row>
    <row r="10" spans="2:21" ht="11.25" customHeight="1">
      <c r="B10" s="1" t="s">
        <v>5</v>
      </c>
      <c r="D10" s="11"/>
      <c r="E10" s="11"/>
      <c r="F10" s="9">
        <f>(F850+F858)/1000</f>
        <v>0</v>
      </c>
      <c r="G10" s="9">
        <f aca="true" t="shared" si="5" ref="G10:R10">(G850+G858)/1000</f>
        <v>0</v>
      </c>
      <c r="H10" s="9">
        <f t="shared" si="5"/>
        <v>0</v>
      </c>
      <c r="I10" s="9">
        <f t="shared" si="5"/>
        <v>0</v>
      </c>
      <c r="J10" s="9">
        <f t="shared" si="5"/>
        <v>0</v>
      </c>
      <c r="K10" s="9">
        <f t="shared" si="5"/>
        <v>0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9">
        <f t="shared" si="5"/>
        <v>0</v>
      </c>
      <c r="P10" s="9">
        <f t="shared" si="5"/>
        <v>0</v>
      </c>
      <c r="Q10" s="9">
        <f t="shared" si="5"/>
        <v>0</v>
      </c>
      <c r="R10" s="9">
        <f t="shared" si="5"/>
        <v>0</v>
      </c>
      <c r="S10" s="9">
        <f t="shared" si="1"/>
        <v>0</v>
      </c>
      <c r="T10" s="9">
        <f>'[2]Report'!K155/1000</f>
        <v>0</v>
      </c>
      <c r="U10" s="9">
        <f t="shared" si="3"/>
        <v>0</v>
      </c>
    </row>
    <row r="11" spans="2:21" ht="11.25" customHeight="1">
      <c r="B11" s="1" t="s">
        <v>6</v>
      </c>
      <c r="D11" s="11"/>
      <c r="E11" s="11"/>
      <c r="F11" s="9">
        <f>(F862)/1000</f>
        <v>0</v>
      </c>
      <c r="G11" s="9">
        <f aca="true" t="shared" si="6" ref="G11:R11">(G862)/1000</f>
        <v>0</v>
      </c>
      <c r="H11" s="9">
        <f t="shared" si="6"/>
        <v>0</v>
      </c>
      <c r="I11" s="9">
        <f t="shared" si="6"/>
        <v>0</v>
      </c>
      <c r="J11" s="9">
        <f t="shared" si="6"/>
        <v>0</v>
      </c>
      <c r="K11" s="9">
        <f t="shared" si="6"/>
        <v>0</v>
      </c>
      <c r="L11" s="9">
        <f t="shared" si="6"/>
        <v>0</v>
      </c>
      <c r="M11" s="9">
        <f t="shared" si="6"/>
        <v>0</v>
      </c>
      <c r="N11" s="9">
        <f t="shared" si="6"/>
        <v>0</v>
      </c>
      <c r="O11" s="9">
        <f t="shared" si="6"/>
        <v>0</v>
      </c>
      <c r="P11" s="9">
        <f t="shared" si="6"/>
        <v>0</v>
      </c>
      <c r="Q11" s="9">
        <f t="shared" si="6"/>
        <v>0</v>
      </c>
      <c r="R11" s="9">
        <f t="shared" si="6"/>
        <v>0</v>
      </c>
      <c r="S11" s="9">
        <f t="shared" si="1"/>
        <v>0</v>
      </c>
      <c r="T11" s="9">
        <f>'[2]Report'!K156/1000</f>
        <v>0</v>
      </c>
      <c r="U11" s="9">
        <f t="shared" si="3"/>
        <v>0</v>
      </c>
    </row>
    <row r="12" spans="2:21" ht="11.25" customHeight="1">
      <c r="B12" s="1" t="s">
        <v>7</v>
      </c>
      <c r="D12" s="11"/>
      <c r="E12" s="11"/>
      <c r="F12" s="9">
        <f>(F965)</f>
        <v>2387.234088241081</v>
      </c>
      <c r="G12" s="9">
        <f aca="true" t="shared" si="7" ref="G12:R12">(G965)</f>
        <v>2311.475758196712</v>
      </c>
      <c r="H12" s="9">
        <f t="shared" si="7"/>
        <v>3123.8143449757317</v>
      </c>
      <c r="I12" s="9">
        <f t="shared" si="7"/>
        <v>3691.594029951205</v>
      </c>
      <c r="J12" s="9">
        <f t="shared" si="7"/>
        <v>3420.292674780428</v>
      </c>
      <c r="K12" s="9">
        <f t="shared" si="7"/>
        <v>3122.6381638709267</v>
      </c>
      <c r="L12" s="9">
        <f t="shared" si="7"/>
        <v>3013.9731019462333</v>
      </c>
      <c r="M12" s="9">
        <f t="shared" si="7"/>
        <v>2719.959005958927</v>
      </c>
      <c r="N12" s="9">
        <f t="shared" si="7"/>
        <v>2386.8584310520832</v>
      </c>
      <c r="O12" s="9">
        <f t="shared" si="7"/>
        <v>2547.6504471138182</v>
      </c>
      <c r="P12" s="9">
        <f t="shared" si="7"/>
        <v>2292.4372196352947</v>
      </c>
      <c r="Q12" s="9">
        <f t="shared" si="7"/>
        <v>2900.640879903187</v>
      </c>
      <c r="R12" s="9">
        <f t="shared" si="7"/>
        <v>2960.3684302937327</v>
      </c>
      <c r="S12" s="9">
        <f t="shared" si="1"/>
        <v>2850.4279430543297</v>
      </c>
      <c r="T12" s="9">
        <f>'[2]Report'!K157/1000</f>
        <v>2850.427943054324</v>
      </c>
      <c r="U12" s="9">
        <f t="shared" si="3"/>
        <v>-5.9117155615240335E-12</v>
      </c>
    </row>
    <row r="13" spans="2:21" ht="11.25" customHeight="1">
      <c r="B13" s="1" t="s">
        <v>8</v>
      </c>
      <c r="D13" s="11"/>
      <c r="E13" s="11"/>
      <c r="F13" s="9">
        <f>(F920)</f>
        <v>3349.222689505583</v>
      </c>
      <c r="G13" s="9">
        <f aca="true" t="shared" si="8" ref="G13:R13">(G920)</f>
        <v>3393.0991408109103</v>
      </c>
      <c r="H13" s="9">
        <f t="shared" si="8"/>
        <v>3579.2051746142643</v>
      </c>
      <c r="I13" s="9">
        <f t="shared" si="8"/>
        <v>3007.9889437171782</v>
      </c>
      <c r="J13" s="9">
        <f t="shared" si="8"/>
        <v>4291.02494949413</v>
      </c>
      <c r="K13" s="9">
        <f t="shared" si="8"/>
        <v>4210.149101046514</v>
      </c>
      <c r="L13" s="9">
        <f t="shared" si="8"/>
        <v>4198.259854819804</v>
      </c>
      <c r="M13" s="9">
        <f t="shared" si="8"/>
        <v>3665.2740479605204</v>
      </c>
      <c r="N13" s="9">
        <f t="shared" si="8"/>
        <v>2946.3589076141516</v>
      </c>
      <c r="O13" s="9">
        <f t="shared" si="8"/>
        <v>2786.571126883964</v>
      </c>
      <c r="P13" s="9">
        <f t="shared" si="8"/>
        <v>3074.6828562035953</v>
      </c>
      <c r="Q13" s="9">
        <f t="shared" si="8"/>
        <v>3583.419699925338</v>
      </c>
      <c r="R13" s="9">
        <f t="shared" si="8"/>
        <v>3767.934831100747</v>
      </c>
      <c r="S13" s="9">
        <f t="shared" si="1"/>
        <v>3524.5510469494616</v>
      </c>
      <c r="T13" s="9">
        <f>'[2]Report'!K158/1000</f>
        <v>3524.5510469494398</v>
      </c>
      <c r="U13" s="9">
        <f t="shared" si="3"/>
        <v>-2.1827872842550278E-11</v>
      </c>
    </row>
    <row r="14" spans="2:21" ht="11.25" customHeight="1">
      <c r="B14" s="1" t="s">
        <v>9</v>
      </c>
      <c r="D14" s="11"/>
      <c r="E14" s="11"/>
      <c r="F14" s="9">
        <f>(F953)</f>
        <v>7453.809848493369</v>
      </c>
      <c r="G14" s="9">
        <f aca="true" t="shared" si="9" ref="G14:R14">(G953)</f>
        <v>7920.859734777784</v>
      </c>
      <c r="H14" s="9">
        <f t="shared" si="9"/>
        <v>8144.929564880899</v>
      </c>
      <c r="I14" s="9">
        <f t="shared" si="9"/>
        <v>8188.588337156022</v>
      </c>
      <c r="J14" s="9">
        <f t="shared" si="9"/>
        <v>8423.63922923337</v>
      </c>
      <c r="K14" s="9">
        <f t="shared" si="9"/>
        <v>7982.602491832602</v>
      </c>
      <c r="L14" s="9">
        <f t="shared" si="9"/>
        <v>7854.3832642300395</v>
      </c>
      <c r="M14" s="9">
        <f t="shared" si="9"/>
        <v>7785.027147602471</v>
      </c>
      <c r="N14" s="9">
        <f t="shared" si="9"/>
        <v>7783.861250176429</v>
      </c>
      <c r="O14" s="9">
        <f t="shared" si="9"/>
        <v>6968.9135010860755</v>
      </c>
      <c r="P14" s="9">
        <f t="shared" si="9"/>
        <v>7337.521674973014</v>
      </c>
      <c r="Q14" s="9">
        <f t="shared" si="9"/>
        <v>7310.70591051159</v>
      </c>
      <c r="R14" s="9">
        <f t="shared" si="9"/>
        <v>7459.551116930625</v>
      </c>
      <c r="S14" s="9">
        <f t="shared" si="1"/>
        <v>7763.142715764358</v>
      </c>
      <c r="T14" s="9">
        <f>'[2]Report'!K159/1000</f>
        <v>7763.14271576435</v>
      </c>
      <c r="U14" s="9">
        <f t="shared" si="3"/>
        <v>-8.185452315956354E-12</v>
      </c>
    </row>
    <row r="15" spans="2:21" ht="11.25" customHeight="1">
      <c r="B15" s="1" t="s">
        <v>10</v>
      </c>
      <c r="D15" s="11"/>
      <c r="E15" s="11"/>
      <c r="F15" s="9">
        <f>(F1026)</f>
        <v>2159.291150673934</v>
      </c>
      <c r="G15" s="9">
        <f aca="true" t="shared" si="10" ref="G15:R15">(G1026)</f>
        <v>2159.291150673934</v>
      </c>
      <c r="H15" s="9">
        <f t="shared" si="10"/>
        <v>2159.291150673934</v>
      </c>
      <c r="I15" s="9">
        <f t="shared" si="10"/>
        <v>2159.291150673934</v>
      </c>
      <c r="J15" s="9">
        <f t="shared" si="10"/>
        <v>2159.291150673934</v>
      </c>
      <c r="K15" s="9">
        <f t="shared" si="10"/>
        <v>2159.291150673934</v>
      </c>
      <c r="L15" s="9">
        <f t="shared" si="10"/>
        <v>2159.291150673934</v>
      </c>
      <c r="M15" s="9">
        <f t="shared" si="10"/>
        <v>2159.291150673934</v>
      </c>
      <c r="N15" s="9">
        <f t="shared" si="10"/>
        <v>2159.291150673934</v>
      </c>
      <c r="O15" s="9">
        <f t="shared" si="10"/>
        <v>2159.291150673934</v>
      </c>
      <c r="P15" s="9">
        <f t="shared" si="10"/>
        <v>2159.291150673934</v>
      </c>
      <c r="Q15" s="9">
        <f t="shared" si="10"/>
        <v>2159.291150673934</v>
      </c>
      <c r="R15" s="9">
        <f t="shared" si="10"/>
        <v>2159.291150673934</v>
      </c>
      <c r="S15" s="9">
        <f t="shared" si="1"/>
        <v>2159.2911506739338</v>
      </c>
      <c r="T15" s="9">
        <f>'[2]Report'!K160/1000</f>
        <v>2159.291150673934</v>
      </c>
      <c r="U15" s="9">
        <f t="shared" si="3"/>
        <v>0</v>
      </c>
    </row>
    <row r="16" spans="2:21" ht="11.25" customHeight="1">
      <c r="B16" s="1" t="s">
        <v>11</v>
      </c>
      <c r="D16" s="11"/>
      <c r="E16" s="11"/>
      <c r="F16" s="9">
        <f>(F884)</f>
        <v>2063.5730444348806</v>
      </c>
      <c r="G16" s="9">
        <f aca="true" t="shared" si="11" ref="G16:R16">(G884)</f>
        <v>2060.7980244348805</v>
      </c>
      <c r="H16" s="9">
        <f t="shared" si="11"/>
        <v>2057.8401944348807</v>
      </c>
      <c r="I16" s="9">
        <f t="shared" si="11"/>
        <v>2055.2628944348808</v>
      </c>
      <c r="J16" s="9">
        <f t="shared" si="11"/>
        <v>2052.7583344348805</v>
      </c>
      <c r="K16" s="9">
        <f t="shared" si="11"/>
        <v>2050.1626644348808</v>
      </c>
      <c r="L16" s="9">
        <f t="shared" si="11"/>
        <v>2046.9816544348805</v>
      </c>
      <c r="M16" s="9">
        <f t="shared" si="11"/>
        <v>2044.3790285081848</v>
      </c>
      <c r="N16" s="9">
        <f t="shared" si="11"/>
        <v>2041.2224685081849</v>
      </c>
      <c r="O16" s="9">
        <f t="shared" si="11"/>
        <v>2038.1242485081848</v>
      </c>
      <c r="P16" s="9">
        <f t="shared" si="11"/>
        <v>2035.2121585081848</v>
      </c>
      <c r="Q16" s="9">
        <f t="shared" si="11"/>
        <v>2033.3017041783403</v>
      </c>
      <c r="R16" s="9">
        <f t="shared" si="11"/>
        <v>2026.1145741783405</v>
      </c>
      <c r="S16" s="9">
        <f t="shared" si="1"/>
        <v>2046.7405986772476</v>
      </c>
      <c r="T16" s="9">
        <f>'[2]Report'!K161/1000</f>
        <v>2046.7405986772478</v>
      </c>
      <c r="U16" s="9">
        <f t="shared" si="3"/>
        <v>0</v>
      </c>
    </row>
    <row r="17" spans="2:21" ht="11.25" customHeight="1">
      <c r="B17" s="1" t="s">
        <v>12</v>
      </c>
      <c r="D17" s="11"/>
      <c r="E17" s="11"/>
      <c r="F17" s="9">
        <f>(F1046)</f>
        <v>353.3905442401811</v>
      </c>
      <c r="G17" s="9">
        <f aca="true" t="shared" si="12" ref="G17:R17">(G1046)</f>
        <v>339.25488821276036</v>
      </c>
      <c r="H17" s="9">
        <f t="shared" si="12"/>
        <v>325.11923218533974</v>
      </c>
      <c r="I17" s="9">
        <f t="shared" si="12"/>
        <v>310.983576157919</v>
      </c>
      <c r="J17" s="9">
        <f t="shared" si="12"/>
        <v>296.8479201304983</v>
      </c>
      <c r="K17" s="9">
        <f t="shared" si="12"/>
        <v>282.71226410307764</v>
      </c>
      <c r="L17" s="9">
        <f t="shared" si="12"/>
        <v>268.576608075657</v>
      </c>
      <c r="M17" s="9">
        <f t="shared" si="12"/>
        <v>254.44095204823623</v>
      </c>
      <c r="N17" s="9">
        <f t="shared" si="12"/>
        <v>240.30529602081543</v>
      </c>
      <c r="O17" s="9">
        <f t="shared" si="12"/>
        <v>226.16963999339472</v>
      </c>
      <c r="P17" s="9">
        <f t="shared" si="12"/>
        <v>212.03398396597407</v>
      </c>
      <c r="Q17" s="9">
        <f t="shared" si="12"/>
        <v>197.89832793855336</v>
      </c>
      <c r="R17" s="9">
        <f t="shared" si="12"/>
        <v>183.76267191113274</v>
      </c>
      <c r="S17" s="9">
        <f t="shared" si="1"/>
        <v>268.57660807565696</v>
      </c>
      <c r="T17" s="9">
        <f>'[2]Report'!K162/1000</f>
        <v>268.57660807565696</v>
      </c>
      <c r="U17" s="9">
        <f t="shared" si="3"/>
        <v>0</v>
      </c>
    </row>
    <row r="18" spans="4:21" ht="11.25" customHeight="1">
      <c r="D18" s="11"/>
      <c r="E18" s="11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9">
        <f>'[2]Report'!K163/1000</f>
        <v>0</v>
      </c>
      <c r="U18" s="9">
        <f t="shared" si="3"/>
        <v>0</v>
      </c>
    </row>
    <row r="19" spans="2:21" ht="11.25" customHeight="1">
      <c r="B19" s="1" t="s">
        <v>13</v>
      </c>
      <c r="D19" s="11"/>
      <c r="E19" s="11"/>
      <c r="F19" s="9">
        <f>(SUM(F7:F18))</f>
        <v>1401127.5332652817</v>
      </c>
      <c r="G19" s="9">
        <f aca="true" t="shared" si="13" ref="G19:R19">(SUM(G7:G18))</f>
        <v>1402410.8420921627</v>
      </c>
      <c r="H19" s="9">
        <f t="shared" si="13"/>
        <v>1406854.2966819487</v>
      </c>
      <c r="I19" s="9">
        <f t="shared" si="13"/>
        <v>1407479.5057264473</v>
      </c>
      <c r="J19" s="9">
        <f t="shared" si="13"/>
        <v>1409128.2581331544</v>
      </c>
      <c r="K19" s="9">
        <f t="shared" si="13"/>
        <v>1424246.0025856176</v>
      </c>
      <c r="L19" s="9">
        <f t="shared" si="13"/>
        <v>1426587.7813280548</v>
      </c>
      <c r="M19" s="9">
        <f t="shared" si="13"/>
        <v>1429784.0043025685</v>
      </c>
      <c r="N19" s="9">
        <f t="shared" si="13"/>
        <v>1430353.314731235</v>
      </c>
      <c r="O19" s="9">
        <f t="shared" si="13"/>
        <v>1435335.7237723346</v>
      </c>
      <c r="P19" s="9">
        <f t="shared" si="13"/>
        <v>1436618.45473127</v>
      </c>
      <c r="Q19" s="9">
        <f t="shared" si="13"/>
        <v>1443971.8336636503</v>
      </c>
      <c r="R19" s="9">
        <f t="shared" si="13"/>
        <v>1470907.0775349133</v>
      </c>
      <c r="S19" s="9">
        <f>((F19+R19+SUM(G19:Q19)*2)/24)</f>
        <v>1424065.6102623784</v>
      </c>
      <c r="T19" s="9">
        <f>'[2]Report'!K164/1000</f>
        <v>1424065.6102623763</v>
      </c>
      <c r="U19" s="9">
        <f t="shared" si="3"/>
        <v>-2.0954757928848267E-09</v>
      </c>
    </row>
    <row r="20" spans="4:21" ht="11.25" customHeight="1">
      <c r="D20" s="11"/>
      <c r="E20" s="11"/>
      <c r="T20" s="9">
        <f>'[2]Report'!K165/1000</f>
        <v>0</v>
      </c>
      <c r="U20" s="9">
        <f t="shared" si="3"/>
        <v>0</v>
      </c>
    </row>
    <row r="21" spans="1:21" ht="11.25" customHeight="1">
      <c r="A21" s="1" t="s">
        <v>14</v>
      </c>
      <c r="D21" s="11"/>
      <c r="E21" s="11"/>
      <c r="T21" s="9">
        <f>'[2]Report'!K166/1000</f>
        <v>0</v>
      </c>
      <c r="U21" s="9">
        <f t="shared" si="3"/>
        <v>0</v>
      </c>
    </row>
    <row r="22" spans="2:21" ht="11.25" customHeight="1">
      <c r="B22" s="1" t="s">
        <v>15</v>
      </c>
      <c r="D22" s="11"/>
      <c r="E22" s="11"/>
      <c r="F22" s="9">
        <f>(F1383)</f>
        <v>-483785.16312705807</v>
      </c>
      <c r="G22" s="9">
        <f aca="true" t="shared" si="14" ref="G22:R22">(G1383)</f>
        <v>-486554.4934508479</v>
      </c>
      <c r="H22" s="9">
        <f t="shared" si="14"/>
        <v>-489369.1877538804</v>
      </c>
      <c r="I22" s="9">
        <f t="shared" si="14"/>
        <v>-489968.62324069696</v>
      </c>
      <c r="J22" s="9">
        <f t="shared" si="14"/>
        <v>-492730.9095074555</v>
      </c>
      <c r="K22" s="9">
        <f t="shared" si="14"/>
        <v>-506680.8821365739</v>
      </c>
      <c r="L22" s="9">
        <f t="shared" si="14"/>
        <v>-505794.67991644284</v>
      </c>
      <c r="M22" s="9">
        <f t="shared" si="14"/>
        <v>-509140.58173021843</v>
      </c>
      <c r="N22" s="9">
        <f t="shared" si="14"/>
        <v>-511946.73218264827</v>
      </c>
      <c r="O22" s="9">
        <f t="shared" si="14"/>
        <v>-512869.38349622703</v>
      </c>
      <c r="P22" s="9">
        <f t="shared" si="14"/>
        <v>-514982.83874071995</v>
      </c>
      <c r="Q22" s="9">
        <f t="shared" si="14"/>
        <v>-517948.64988153987</v>
      </c>
      <c r="R22" s="9">
        <f t="shared" si="14"/>
        <v>-516862.9251446641</v>
      </c>
      <c r="S22" s="9">
        <f aca="true" t="shared" si="15" ref="S22:S28">((F22+R22+SUM(G22:Q22)*2)/24)</f>
        <v>-503192.5838477593</v>
      </c>
      <c r="T22" s="9">
        <f>'[2]Report'!K167/1000</f>
        <v>-503192.5838477585</v>
      </c>
      <c r="U22" s="9">
        <f t="shared" si="3"/>
        <v>8.149072527885437E-10</v>
      </c>
    </row>
    <row r="23" spans="2:21" ht="11.25" customHeight="1">
      <c r="B23" s="1" t="s">
        <v>16</v>
      </c>
      <c r="D23" s="11"/>
      <c r="E23" s="11"/>
      <c r="F23" s="9">
        <f>(F1446)</f>
        <v>-33392.37706862553</v>
      </c>
      <c r="G23" s="9">
        <f aca="true" t="shared" si="16" ref="G23:R23">(G1446)</f>
        <v>-33764.49871514987</v>
      </c>
      <c r="H23" s="9">
        <f t="shared" si="16"/>
        <v>-34057.00059075078</v>
      </c>
      <c r="I23" s="9">
        <f t="shared" si="16"/>
        <v>-33979.23371302063</v>
      </c>
      <c r="J23" s="9">
        <f t="shared" si="16"/>
        <v>-34235.87364887298</v>
      </c>
      <c r="K23" s="9">
        <f t="shared" si="16"/>
        <v>-34596.27361419888</v>
      </c>
      <c r="L23" s="9">
        <f t="shared" si="16"/>
        <v>-34759.815736533</v>
      </c>
      <c r="M23" s="9">
        <f t="shared" si="16"/>
        <v>-34970.137836205795</v>
      </c>
      <c r="N23" s="9">
        <f t="shared" si="16"/>
        <v>-35180.23015322427</v>
      </c>
      <c r="O23" s="9">
        <f t="shared" si="16"/>
        <v>-34936.20853723946</v>
      </c>
      <c r="P23" s="9">
        <f t="shared" si="16"/>
        <v>-35097.67301771193</v>
      </c>
      <c r="Q23" s="9">
        <f t="shared" si="16"/>
        <v>-35280.59911560008</v>
      </c>
      <c r="R23" s="9">
        <f t="shared" si="16"/>
        <v>-35444.821279596974</v>
      </c>
      <c r="S23" s="9">
        <f t="shared" si="15"/>
        <v>-34606.34532105158</v>
      </c>
      <c r="T23" s="9">
        <f>'[2]Report'!K168/1000</f>
        <v>-34606.34532105154</v>
      </c>
      <c r="U23" s="9">
        <f t="shared" si="3"/>
        <v>0</v>
      </c>
    </row>
    <row r="24" spans="2:21" ht="11.25" customHeight="1">
      <c r="B24" s="1" t="s">
        <v>17</v>
      </c>
      <c r="D24" s="11"/>
      <c r="E24" s="11"/>
      <c r="F24" s="9">
        <f>(F1158)</f>
        <v>-112535.25062148787</v>
      </c>
      <c r="G24" s="9">
        <f aca="true" t="shared" si="17" ref="G24:R24">(G1158)</f>
        <v>-112535.25062148787</v>
      </c>
      <c r="H24" s="9">
        <f t="shared" si="17"/>
        <v>-112535.25062148787</v>
      </c>
      <c r="I24" s="9">
        <f t="shared" si="17"/>
        <v>-117690.82132408048</v>
      </c>
      <c r="J24" s="9">
        <f t="shared" si="17"/>
        <v>-117690.82132408048</v>
      </c>
      <c r="K24" s="9">
        <f t="shared" si="17"/>
        <v>-117690.82132408048</v>
      </c>
      <c r="L24" s="9">
        <f t="shared" si="17"/>
        <v>-124101.35027548067</v>
      </c>
      <c r="M24" s="9">
        <f t="shared" si="17"/>
        <v>-124374.41648755626</v>
      </c>
      <c r="N24" s="9">
        <f t="shared" si="17"/>
        <v>-124374.41648755626</v>
      </c>
      <c r="O24" s="9">
        <f t="shared" si="17"/>
        <v>-151432.65673372522</v>
      </c>
      <c r="P24" s="9">
        <f t="shared" si="17"/>
        <v>-151432.65673372522</v>
      </c>
      <c r="Q24" s="9">
        <f t="shared" si="17"/>
        <v>-151432.65673372522</v>
      </c>
      <c r="R24" s="9">
        <f t="shared" si="17"/>
        <v>-162552.29055227237</v>
      </c>
      <c r="S24" s="9">
        <f t="shared" si="15"/>
        <v>-128569.57410448884</v>
      </c>
      <c r="T24" s="9">
        <f>'[2]Report'!K169/1000</f>
        <v>-128569.57410448816</v>
      </c>
      <c r="U24" s="9">
        <f t="shared" si="3"/>
        <v>6.83940015733242E-10</v>
      </c>
    </row>
    <row r="25" spans="2:21" ht="11.25" customHeight="1">
      <c r="B25" s="1" t="s">
        <v>18</v>
      </c>
      <c r="D25" s="11"/>
      <c r="E25" s="11"/>
      <c r="F25" s="9">
        <f>(F1168)</f>
        <v>-1188.4616790439998</v>
      </c>
      <c r="G25" s="9">
        <f aca="true" t="shared" si="18" ref="G25:R25">(G1168)</f>
        <v>-1188.4616790439998</v>
      </c>
      <c r="H25" s="9">
        <f t="shared" si="18"/>
        <v>-1188.4616790439998</v>
      </c>
      <c r="I25" s="9">
        <f t="shared" si="18"/>
        <v>-1133.4365818999997</v>
      </c>
      <c r="J25" s="9">
        <f t="shared" si="18"/>
        <v>-1133.4365818999997</v>
      </c>
      <c r="K25" s="9">
        <f t="shared" si="18"/>
        <v>-1133.4365818999997</v>
      </c>
      <c r="L25" s="9">
        <f t="shared" si="18"/>
        <v>-1078.411484756</v>
      </c>
      <c r="M25" s="9">
        <f t="shared" si="18"/>
        <v>-1078.411484756</v>
      </c>
      <c r="N25" s="9">
        <f t="shared" si="18"/>
        <v>-1078.411484756</v>
      </c>
      <c r="O25" s="9">
        <f t="shared" si="18"/>
        <v>-1023.3863876119999</v>
      </c>
      <c r="P25" s="9">
        <f t="shared" si="18"/>
        <v>-1023.3863876119999</v>
      </c>
      <c r="Q25" s="9">
        <f t="shared" si="18"/>
        <v>-1023.3863876119999</v>
      </c>
      <c r="R25" s="9">
        <f t="shared" si="18"/>
        <v>-968.3612904679999</v>
      </c>
      <c r="S25" s="9">
        <f t="shared" si="15"/>
        <v>-1096.7531838039997</v>
      </c>
      <c r="T25" s="9">
        <f>'[2]Report'!K170/1000</f>
        <v>-1096.753183804</v>
      </c>
      <c r="U25" s="9">
        <f t="shared" si="3"/>
        <v>0</v>
      </c>
    </row>
    <row r="26" spans="2:21" ht="11.25" customHeight="1">
      <c r="B26" s="1" t="s">
        <v>19</v>
      </c>
      <c r="D26" s="11"/>
      <c r="E26" s="11"/>
      <c r="F26" s="9">
        <f>(F1080)</f>
        <v>-284.50216723476336</v>
      </c>
      <c r="G26" s="9">
        <f aca="true" t="shared" si="19" ref="G26:R26">(G1080)</f>
        <v>-236.53102431825732</v>
      </c>
      <c r="H26" s="9">
        <f t="shared" si="19"/>
        <v>-269.8077065635259</v>
      </c>
      <c r="I26" s="9">
        <f t="shared" si="19"/>
        <v>-222.83626348573094</v>
      </c>
      <c r="J26" s="9">
        <f t="shared" si="19"/>
        <v>-202.42757250256844</v>
      </c>
      <c r="K26" s="9">
        <f t="shared" si="19"/>
        <v>-305.8741794161775</v>
      </c>
      <c r="L26" s="9">
        <f t="shared" si="19"/>
        <v>-286.7520101771125</v>
      </c>
      <c r="M26" s="9">
        <f t="shared" si="19"/>
        <v>-304.17296585851176</v>
      </c>
      <c r="N26" s="9">
        <f t="shared" si="19"/>
        <v>-425.74983157865637</v>
      </c>
      <c r="O26" s="9">
        <f t="shared" si="19"/>
        <v>-461.0817675556119</v>
      </c>
      <c r="P26" s="9">
        <f t="shared" si="19"/>
        <v>-429.2304437680483</v>
      </c>
      <c r="Q26" s="9">
        <f t="shared" si="19"/>
        <v>-381.4629540926959</v>
      </c>
      <c r="R26" s="9">
        <f t="shared" si="19"/>
        <v>-691.6440609130624</v>
      </c>
      <c r="S26" s="9">
        <f t="shared" si="15"/>
        <v>-334.4999861159008</v>
      </c>
      <c r="T26" s="9">
        <f>'[2]Report'!K171/1000</f>
        <v>-334.49998611589996</v>
      </c>
      <c r="U26" s="9">
        <f t="shared" si="3"/>
        <v>8.526512829121202E-13</v>
      </c>
    </row>
    <row r="27" spans="2:21" ht="11.25" customHeight="1">
      <c r="B27" s="1" t="s">
        <v>20</v>
      </c>
      <c r="D27" s="11"/>
      <c r="E27" s="11"/>
      <c r="F27" s="9">
        <f>(F1052)/1000</f>
        <v>0</v>
      </c>
      <c r="G27" s="9">
        <f aca="true" t="shared" si="20" ref="G27:R27">(G1052)/1000</f>
        <v>0</v>
      </c>
      <c r="H27" s="9">
        <f t="shared" si="20"/>
        <v>0</v>
      </c>
      <c r="I27" s="9">
        <f t="shared" si="20"/>
        <v>0</v>
      </c>
      <c r="J27" s="9">
        <f t="shared" si="20"/>
        <v>0</v>
      </c>
      <c r="K27" s="9">
        <f t="shared" si="20"/>
        <v>0</v>
      </c>
      <c r="L27" s="9">
        <f t="shared" si="20"/>
        <v>0</v>
      </c>
      <c r="M27" s="9">
        <f t="shared" si="20"/>
        <v>0</v>
      </c>
      <c r="N27" s="9">
        <f t="shared" si="20"/>
        <v>0</v>
      </c>
      <c r="O27" s="9">
        <f t="shared" si="20"/>
        <v>0</v>
      </c>
      <c r="P27" s="9">
        <f t="shared" si="20"/>
        <v>0</v>
      </c>
      <c r="Q27" s="9">
        <f t="shared" si="20"/>
        <v>0</v>
      </c>
      <c r="R27" s="9">
        <f t="shared" si="20"/>
        <v>0</v>
      </c>
      <c r="S27" s="9">
        <f t="shared" si="15"/>
        <v>0</v>
      </c>
      <c r="T27" s="9">
        <f>'[2]Report'!K172/1000</f>
        <v>0</v>
      </c>
      <c r="U27" s="9">
        <f t="shared" si="3"/>
        <v>0</v>
      </c>
    </row>
    <row r="28" spans="2:21" ht="11.25" customHeight="1">
      <c r="B28" s="1" t="s">
        <v>21</v>
      </c>
      <c r="D28" s="11"/>
      <c r="E28" s="11"/>
      <c r="F28" s="9">
        <f>(F1059+F1064+F1072+F1084+F1096)</f>
        <v>-4935.1162473178065</v>
      </c>
      <c r="G28" s="9">
        <f aca="true" t="shared" si="21" ref="G28:R28">(G1059+G1064+G1072+G1084+G1096)</f>
        <v>-4833.524098490366</v>
      </c>
      <c r="H28" s="9">
        <f t="shared" si="21"/>
        <v>-4754.5281686599565</v>
      </c>
      <c r="I28" s="9">
        <f t="shared" si="21"/>
        <v>-4657.064267416135</v>
      </c>
      <c r="J28" s="9">
        <f t="shared" si="21"/>
        <v>-4765.584618372893</v>
      </c>
      <c r="K28" s="9">
        <f t="shared" si="21"/>
        <v>-4691.613632125277</v>
      </c>
      <c r="L28" s="9">
        <f t="shared" si="21"/>
        <v>-4619.249503757482</v>
      </c>
      <c r="M28" s="9">
        <f t="shared" si="21"/>
        <v>-5295.408355758678</v>
      </c>
      <c r="N28" s="9">
        <f t="shared" si="21"/>
        <v>-5195.672649779088</v>
      </c>
      <c r="O28" s="9">
        <f t="shared" si="21"/>
        <v>-4980.589238682695</v>
      </c>
      <c r="P28" s="9">
        <f t="shared" si="21"/>
        <v>-4869.228592315321</v>
      </c>
      <c r="Q28" s="9">
        <f t="shared" si="21"/>
        <v>-4875.632843534548</v>
      </c>
      <c r="R28" s="9">
        <f t="shared" si="21"/>
        <v>-4771.901592588074</v>
      </c>
      <c r="S28" s="9">
        <f t="shared" si="15"/>
        <v>-4865.967074070449</v>
      </c>
      <c r="T28" s="9">
        <f>'[2]Report'!K173/1000</f>
        <v>-4865.967074070436</v>
      </c>
      <c r="U28" s="9">
        <f t="shared" si="3"/>
        <v>1.2732925824820995E-11</v>
      </c>
    </row>
    <row r="29" spans="4:21" ht="11.25" customHeight="1">
      <c r="D29" s="11"/>
      <c r="E29" s="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9">
        <f>'[2]Report'!K174/1000</f>
        <v>0</v>
      </c>
      <c r="U29" s="9">
        <f t="shared" si="3"/>
        <v>0</v>
      </c>
    </row>
    <row r="30" spans="2:21" ht="11.25" customHeight="1">
      <c r="B30" s="1" t="s">
        <v>22</v>
      </c>
      <c r="D30" s="11"/>
      <c r="E30" s="11"/>
      <c r="F30" s="12">
        <f>(SUM(F22:F28))</f>
        <v>-636120.8709107679</v>
      </c>
      <c r="G30" s="12">
        <f aca="true" t="shared" si="22" ref="G30:R30">(SUM(G22:G28))</f>
        <v>-639112.7595893383</v>
      </c>
      <c r="H30" s="12">
        <f t="shared" si="22"/>
        <v>-642174.2365203865</v>
      </c>
      <c r="I30" s="12">
        <f t="shared" si="22"/>
        <v>-647652.0153906</v>
      </c>
      <c r="J30" s="12">
        <f t="shared" si="22"/>
        <v>-650759.0532531843</v>
      </c>
      <c r="K30" s="12">
        <f t="shared" si="22"/>
        <v>-665098.9014682948</v>
      </c>
      <c r="L30" s="12">
        <f t="shared" si="22"/>
        <v>-670640.2589271471</v>
      </c>
      <c r="M30" s="12">
        <f t="shared" si="22"/>
        <v>-675163.1288603537</v>
      </c>
      <c r="N30" s="12">
        <f t="shared" si="22"/>
        <v>-678201.2127895427</v>
      </c>
      <c r="O30" s="12">
        <f t="shared" si="22"/>
        <v>-705703.3061610418</v>
      </c>
      <c r="P30" s="12">
        <f t="shared" si="22"/>
        <v>-707835.0139158525</v>
      </c>
      <c r="Q30" s="12">
        <f t="shared" si="22"/>
        <v>-710942.3879161044</v>
      </c>
      <c r="R30" s="12">
        <f t="shared" si="22"/>
        <v>-721291.9439205026</v>
      </c>
      <c r="S30" s="12">
        <f>((F30+R30+SUM(G30:Q30)*2)/24)</f>
        <v>-672665.7235172901</v>
      </c>
      <c r="T30" s="9">
        <f>'[2]Report'!K175/1000</f>
        <v>-672665.7235172886</v>
      </c>
      <c r="U30" s="9">
        <f t="shared" si="3"/>
        <v>1.5133991837501526E-09</v>
      </c>
    </row>
    <row r="31" spans="4:21" ht="11.25" customHeight="1"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9">
        <f>'[2]Report'!K176/1000</f>
        <v>0</v>
      </c>
      <c r="U31" s="9">
        <f t="shared" si="3"/>
        <v>0</v>
      </c>
    </row>
    <row r="32" spans="1:21" ht="11.25" customHeight="1" thickBot="1">
      <c r="A32" s="1" t="s">
        <v>23</v>
      </c>
      <c r="D32" s="11"/>
      <c r="E32" s="11"/>
      <c r="F32" s="16">
        <f>(F19+F30)</f>
        <v>765006.6623545138</v>
      </c>
      <c r="G32" s="16">
        <f aca="true" t="shared" si="23" ref="G32:R32">(G19+G30)</f>
        <v>763298.0825028244</v>
      </c>
      <c r="H32" s="16">
        <f t="shared" si="23"/>
        <v>764680.0601615622</v>
      </c>
      <c r="I32" s="16">
        <f t="shared" si="23"/>
        <v>759827.4903358474</v>
      </c>
      <c r="J32" s="16">
        <f t="shared" si="23"/>
        <v>758369.20487997</v>
      </c>
      <c r="K32" s="16">
        <f t="shared" si="23"/>
        <v>759147.1011173228</v>
      </c>
      <c r="L32" s="16">
        <f t="shared" si="23"/>
        <v>755947.5224009077</v>
      </c>
      <c r="M32" s="16">
        <f t="shared" si="23"/>
        <v>754620.8754422148</v>
      </c>
      <c r="N32" s="16">
        <f t="shared" si="23"/>
        <v>752152.1019416922</v>
      </c>
      <c r="O32" s="16">
        <f t="shared" si="23"/>
        <v>729632.4176112928</v>
      </c>
      <c r="P32" s="16">
        <f t="shared" si="23"/>
        <v>728783.4408154174</v>
      </c>
      <c r="Q32" s="16">
        <f t="shared" si="23"/>
        <v>733029.4457475459</v>
      </c>
      <c r="R32" s="16">
        <f t="shared" si="23"/>
        <v>749615.1336144108</v>
      </c>
      <c r="S32" s="16">
        <f>((F32+R32+SUM(G32:Q32)*2)/24)</f>
        <v>751399.8867450882</v>
      </c>
      <c r="T32" s="9">
        <f>'[2]Report'!K177/1000</f>
        <v>751399.8867450877</v>
      </c>
      <c r="U32" s="9">
        <f t="shared" si="3"/>
        <v>0</v>
      </c>
    </row>
    <row r="33" spans="7:20" ht="11.25" customHeight="1" thickTop="1"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7:20" ht="11.25" customHeight="1"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5"/>
    </row>
    <row r="35" spans="7:20" ht="11.25" customHeight="1" hidden="1"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5"/>
      <c r="T35" s="5"/>
    </row>
    <row r="36" spans="7:20" ht="11.25" customHeight="1" hidden="1"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5"/>
    </row>
    <row r="37" spans="19:20" ht="11.25" customHeight="1" hidden="1">
      <c r="S37" s="5"/>
      <c r="T37" s="5"/>
    </row>
    <row r="38" spans="7:20" ht="11.25" customHeight="1" hidden="1"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5"/>
    </row>
    <row r="39" spans="7:20" ht="11.25" customHeight="1" hidden="1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2"/>
      <c r="T39" s="5"/>
    </row>
    <row r="40" spans="7:20" ht="11.25" customHeight="1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2"/>
      <c r="T40" s="5"/>
    </row>
    <row r="41" spans="1:19" s="22" customFormat="1" ht="12.75">
      <c r="A41" s="21" t="s">
        <v>24</v>
      </c>
      <c r="B41" s="21"/>
      <c r="C41" s="23"/>
      <c r="D41" s="21" t="s">
        <v>25</v>
      </c>
      <c r="E41" s="21"/>
      <c r="F41" s="5"/>
      <c r="G41" s="63"/>
      <c r="H41" s="63"/>
      <c r="I41" s="63"/>
      <c r="J41" s="63"/>
      <c r="K41" s="63"/>
      <c r="L41" s="63"/>
      <c r="M41" s="63"/>
      <c r="N41" s="5"/>
      <c r="O41" s="63"/>
      <c r="P41" s="63"/>
      <c r="Q41" s="63"/>
      <c r="R41" s="63"/>
      <c r="S41" s="4" t="s">
        <v>279</v>
      </c>
    </row>
    <row r="42" spans="1:19" s="22" customFormat="1" ht="11.25" customHeight="1">
      <c r="A42" s="24" t="s">
        <v>26</v>
      </c>
      <c r="B42" s="24"/>
      <c r="C42" s="24" t="s">
        <v>27</v>
      </c>
      <c r="D42" s="24" t="s">
        <v>28</v>
      </c>
      <c r="E42" s="24"/>
      <c r="F42" s="64">
        <v>39783</v>
      </c>
      <c r="G42" s="64">
        <v>39814</v>
      </c>
      <c r="H42" s="64">
        <v>39845</v>
      </c>
      <c r="I42" s="64">
        <v>39873</v>
      </c>
      <c r="J42" s="64">
        <v>39904</v>
      </c>
      <c r="K42" s="64">
        <v>39934</v>
      </c>
      <c r="L42" s="64">
        <v>39965</v>
      </c>
      <c r="M42" s="64">
        <v>39995</v>
      </c>
      <c r="N42" s="64">
        <v>40026</v>
      </c>
      <c r="O42" s="64">
        <v>40057</v>
      </c>
      <c r="P42" s="64">
        <v>40087</v>
      </c>
      <c r="Q42" s="64">
        <v>40118</v>
      </c>
      <c r="R42" s="64">
        <v>40148</v>
      </c>
      <c r="S42" s="50" t="s">
        <v>285</v>
      </c>
    </row>
    <row r="43" spans="1:19" s="22" customFormat="1" ht="11.25" customHeight="1">
      <c r="A43" s="53" t="s">
        <v>283</v>
      </c>
      <c r="B43" s="21"/>
      <c r="C43" s="23"/>
      <c r="D43" s="21"/>
      <c r="E43" s="21"/>
      <c r="F43" s="5"/>
      <c r="G43" s="63"/>
      <c r="H43" s="63"/>
      <c r="I43" s="63"/>
      <c r="J43" s="63"/>
      <c r="K43" s="63"/>
      <c r="L43" s="63"/>
      <c r="M43" s="63"/>
      <c r="N43" s="5"/>
      <c r="O43" s="63"/>
      <c r="P43" s="63"/>
      <c r="Q43" s="63"/>
      <c r="R43" s="63"/>
      <c r="S43" s="4"/>
    </row>
    <row r="44" spans="1:20" s="25" customFormat="1" ht="11.25" customHeight="1">
      <c r="A44" s="21"/>
      <c r="B44" s="21"/>
      <c r="C44" s="21"/>
      <c r="D44" s="21"/>
      <c r="E44" s="2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0"/>
      <c r="T44" s="22"/>
    </row>
    <row r="45" spans="1:19" ht="11.25" customHeight="1">
      <c r="A45" s="26">
        <v>310</v>
      </c>
      <c r="B45" s="1" t="s">
        <v>35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3"/>
    </row>
    <row r="46" spans="1:21" ht="11.25" customHeight="1">
      <c r="A46" s="26"/>
      <c r="D46" s="1" t="s">
        <v>243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13">
        <f aca="true" t="shared" si="24" ref="S46:S53">((F46+R46+SUM(G46:Q46)*2)/24)</f>
        <v>0</v>
      </c>
      <c r="T46" s="52">
        <f>'[2]Report'!K1633/1000</f>
        <v>0</v>
      </c>
      <c r="U46" s="52">
        <f>T46-S46</f>
        <v>0</v>
      </c>
    </row>
    <row r="47" spans="1:21" ht="11.25" customHeight="1">
      <c r="A47" s="26"/>
      <c r="D47" s="1" t="s">
        <v>249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13">
        <f t="shared" si="24"/>
        <v>0</v>
      </c>
      <c r="T47" s="52">
        <f>'[2]Report'!K1634/1000</f>
        <v>0</v>
      </c>
      <c r="U47" s="52">
        <f aca="true" t="shared" si="25" ref="U47:U110">T47-S47</f>
        <v>0</v>
      </c>
    </row>
    <row r="48" spans="1:21" ht="11.25" customHeight="1">
      <c r="A48" s="26"/>
      <c r="D48" s="1" t="s">
        <v>29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13">
        <f t="shared" si="24"/>
        <v>0</v>
      </c>
      <c r="T48" s="52">
        <f>'[2]Report'!K1635/1000</f>
        <v>0</v>
      </c>
      <c r="U48" s="52">
        <f t="shared" si="25"/>
        <v>0</v>
      </c>
    </row>
    <row r="49" spans="1:21" ht="11.25" customHeight="1">
      <c r="A49" s="26"/>
      <c r="D49" s="1" t="s">
        <v>244</v>
      </c>
      <c r="F49" s="27">
        <v>299.46833486852705</v>
      </c>
      <c r="G49" s="27">
        <v>299.46833486852705</v>
      </c>
      <c r="H49" s="27">
        <v>299.46833486852705</v>
      </c>
      <c r="I49" s="27">
        <v>299.46833486852705</v>
      </c>
      <c r="J49" s="27">
        <v>299.46833486852705</v>
      </c>
      <c r="K49" s="27">
        <v>299.46833486852705</v>
      </c>
      <c r="L49" s="27">
        <v>299.46833486852705</v>
      </c>
      <c r="M49" s="27">
        <v>299.46833486852705</v>
      </c>
      <c r="N49" s="27">
        <v>299.46833486852705</v>
      </c>
      <c r="O49" s="27">
        <v>299.46833486852705</v>
      </c>
      <c r="P49" s="27">
        <v>299.46833486852705</v>
      </c>
      <c r="Q49" s="27">
        <v>299.46833486852705</v>
      </c>
      <c r="R49" s="27">
        <v>299.46833486852705</v>
      </c>
      <c r="S49" s="13">
        <f t="shared" si="24"/>
        <v>299.46833486852705</v>
      </c>
      <c r="T49" s="52">
        <f>'[2]Report'!K1636/1000</f>
        <v>299.46833486852705</v>
      </c>
      <c r="U49" s="52">
        <f t="shared" si="25"/>
        <v>0</v>
      </c>
    </row>
    <row r="50" spans="1:21" ht="11.25" customHeight="1">
      <c r="A50" s="26"/>
      <c r="D50" s="1" t="s">
        <v>245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13">
        <f t="shared" si="24"/>
        <v>0</v>
      </c>
      <c r="T50" s="52">
        <f>'[2]Report'!K1637/1000</f>
        <v>0</v>
      </c>
      <c r="U50" s="52">
        <f t="shared" si="25"/>
        <v>0</v>
      </c>
    </row>
    <row r="51" spans="1:21" ht="11.25" customHeight="1">
      <c r="A51" s="26"/>
      <c r="D51" s="1" t="s">
        <v>248</v>
      </c>
      <c r="F51" s="27">
        <v>246.11326067601337</v>
      </c>
      <c r="G51" s="27">
        <v>246.11326067601337</v>
      </c>
      <c r="H51" s="27">
        <v>246.11326067601337</v>
      </c>
      <c r="I51" s="27">
        <v>246.11326067601337</v>
      </c>
      <c r="J51" s="27">
        <v>246.11326067601337</v>
      </c>
      <c r="K51" s="27">
        <v>246.11326067601337</v>
      </c>
      <c r="L51" s="27">
        <v>246.11326067601337</v>
      </c>
      <c r="M51" s="27">
        <v>246.11326067601337</v>
      </c>
      <c r="N51" s="27">
        <v>246.11326067601337</v>
      </c>
      <c r="O51" s="27">
        <v>246.11326067601337</v>
      </c>
      <c r="P51" s="27">
        <v>246.11326067601337</v>
      </c>
      <c r="Q51" s="27">
        <v>246.11326067601337</v>
      </c>
      <c r="R51" s="27">
        <v>246.11326067601337</v>
      </c>
      <c r="S51" s="13">
        <f t="shared" si="24"/>
        <v>246.11326067601337</v>
      </c>
      <c r="T51" s="52">
        <f>'[2]Report'!K1638/1000</f>
        <v>246.11326067601337</v>
      </c>
      <c r="U51" s="52">
        <f t="shared" si="25"/>
        <v>0</v>
      </c>
    </row>
    <row r="52" spans="1:21" ht="11.25" customHeight="1">
      <c r="A52" s="26"/>
      <c r="D52" s="1" t="s">
        <v>190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13">
        <f t="shared" si="24"/>
        <v>0</v>
      </c>
      <c r="T52" s="52">
        <f>'[2]Report'!K1639/1000</f>
        <v>0</v>
      </c>
      <c r="U52" s="52">
        <f t="shared" si="25"/>
        <v>0</v>
      </c>
    </row>
    <row r="53" spans="1:21" ht="11.25" customHeight="1">
      <c r="A53" s="26"/>
      <c r="D53" s="1" t="s">
        <v>245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13">
        <f t="shared" si="24"/>
        <v>0</v>
      </c>
      <c r="T53" s="52">
        <f>'[2]Report'!K1640/1000</f>
        <v>0</v>
      </c>
      <c r="U53" s="52">
        <f t="shared" si="25"/>
        <v>0</v>
      </c>
    </row>
    <row r="54" spans="1:21" ht="11.25" customHeight="1">
      <c r="A54" s="26"/>
      <c r="F54" s="28">
        <f aca="true" t="shared" si="26" ref="F54:S54">SUBTOTAL(9,F46:F53)</f>
        <v>545.5815955445404</v>
      </c>
      <c r="G54" s="28">
        <f t="shared" si="26"/>
        <v>545.5815955445404</v>
      </c>
      <c r="H54" s="28">
        <f t="shared" si="26"/>
        <v>545.5815955445404</v>
      </c>
      <c r="I54" s="28">
        <f t="shared" si="26"/>
        <v>545.5815955445404</v>
      </c>
      <c r="J54" s="28">
        <f t="shared" si="26"/>
        <v>545.5815955445404</v>
      </c>
      <c r="K54" s="28">
        <f t="shared" si="26"/>
        <v>545.5815955445404</v>
      </c>
      <c r="L54" s="28">
        <f t="shared" si="26"/>
        <v>545.5815955445404</v>
      </c>
      <c r="M54" s="28">
        <f t="shared" si="26"/>
        <v>545.5815955445404</v>
      </c>
      <c r="N54" s="28">
        <f t="shared" si="26"/>
        <v>545.5815955445404</v>
      </c>
      <c r="O54" s="28">
        <f t="shared" si="26"/>
        <v>545.5815955445404</v>
      </c>
      <c r="P54" s="28">
        <f t="shared" si="26"/>
        <v>545.5815955445404</v>
      </c>
      <c r="Q54" s="28">
        <f t="shared" si="26"/>
        <v>545.5815955445404</v>
      </c>
      <c r="R54" s="28">
        <f t="shared" si="26"/>
        <v>545.5815955445404</v>
      </c>
      <c r="S54" s="28">
        <f t="shared" si="26"/>
        <v>545.5815955445404</v>
      </c>
      <c r="T54" s="52">
        <f>'[2]Report'!K1641/1000</f>
        <v>545.5815955445404</v>
      </c>
      <c r="U54" s="52">
        <f t="shared" si="25"/>
        <v>0</v>
      </c>
    </row>
    <row r="55" spans="1:21" ht="11.25" customHeight="1">
      <c r="A55" s="2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52">
        <f>'[2]Report'!K1642/1000</f>
        <v>0</v>
      </c>
      <c r="U55" s="52">
        <f t="shared" si="25"/>
        <v>0</v>
      </c>
    </row>
    <row r="56" spans="1:21" ht="11.25" customHeight="1">
      <c r="A56" s="26">
        <v>311</v>
      </c>
      <c r="B56" s="1" t="s">
        <v>36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52">
        <f>'[2]Report'!K1643/1000</f>
        <v>0</v>
      </c>
      <c r="U56" s="52">
        <f t="shared" si="25"/>
        <v>0</v>
      </c>
    </row>
    <row r="57" spans="1:21" ht="11.25" customHeight="1">
      <c r="A57" s="26"/>
      <c r="D57" s="1" t="s">
        <v>243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13">
        <f aca="true" t="shared" si="27" ref="S57:S63">(F57+R57+SUM(G57:Q57)*2)/24</f>
        <v>0</v>
      </c>
      <c r="T57" s="52">
        <f>'[2]Report'!K1644/1000</f>
        <v>0</v>
      </c>
      <c r="U57" s="52">
        <f t="shared" si="25"/>
        <v>0</v>
      </c>
    </row>
    <row r="58" spans="1:21" ht="11.25" customHeight="1">
      <c r="A58" s="26"/>
      <c r="D58" s="1" t="s">
        <v>249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13">
        <f t="shared" si="27"/>
        <v>0</v>
      </c>
      <c r="T58" s="52">
        <f>'[2]Report'!K1645/1000</f>
        <v>0</v>
      </c>
      <c r="U58" s="52">
        <f t="shared" si="25"/>
        <v>0</v>
      </c>
    </row>
    <row r="59" spans="1:21" ht="11.25" customHeight="1">
      <c r="A59" s="26"/>
      <c r="D59" s="1" t="s">
        <v>29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13">
        <f t="shared" si="27"/>
        <v>0</v>
      </c>
      <c r="T59" s="52">
        <f>'[2]Report'!K1646/1000</f>
        <v>0</v>
      </c>
      <c r="U59" s="52">
        <f t="shared" si="25"/>
        <v>0</v>
      </c>
    </row>
    <row r="60" spans="1:21" ht="11.25" customHeight="1">
      <c r="A60" s="26"/>
      <c r="D60" s="1" t="s">
        <v>244</v>
      </c>
      <c r="F60" s="27">
        <v>13936.195418966747</v>
      </c>
      <c r="G60" s="27">
        <v>13965.798522247955</v>
      </c>
      <c r="H60" s="27">
        <v>13966.521253519668</v>
      </c>
      <c r="I60" s="27">
        <v>13966.432054841083</v>
      </c>
      <c r="J60" s="27">
        <v>13965.747269175363</v>
      </c>
      <c r="K60" s="27">
        <v>13959.720146379155</v>
      </c>
      <c r="L60" s="27">
        <v>14120.629672468007</v>
      </c>
      <c r="M60" s="27">
        <v>14120.377111108615</v>
      </c>
      <c r="N60" s="27">
        <v>14120.377111108615</v>
      </c>
      <c r="O60" s="27">
        <v>14120.377111108615</v>
      </c>
      <c r="P60" s="27">
        <v>14121.598716663755</v>
      </c>
      <c r="Q60" s="27">
        <v>14121.173319474314</v>
      </c>
      <c r="R60" s="27">
        <v>14121.822388120558</v>
      </c>
      <c r="S60" s="13">
        <f t="shared" si="27"/>
        <v>14048.146765969897</v>
      </c>
      <c r="T60" s="52">
        <f>'[2]Report'!K1647/1000</f>
        <v>14048.146765969894</v>
      </c>
      <c r="U60" s="52">
        <f t="shared" si="25"/>
        <v>0</v>
      </c>
    </row>
    <row r="61" spans="1:21" ht="11.25" customHeight="1">
      <c r="A61" s="26"/>
      <c r="D61" s="1" t="s">
        <v>245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13">
        <f t="shared" si="27"/>
        <v>0</v>
      </c>
      <c r="T61" s="52">
        <f>'[2]Report'!K1648/1000</f>
        <v>0</v>
      </c>
      <c r="U61" s="52">
        <f t="shared" si="25"/>
        <v>0</v>
      </c>
    </row>
    <row r="62" spans="1:21" ht="11.25" customHeight="1">
      <c r="A62" s="26"/>
      <c r="D62" s="1" t="s">
        <v>248</v>
      </c>
      <c r="F62" s="27">
        <v>28624.393332497</v>
      </c>
      <c r="G62" s="27">
        <v>28972.278408016853</v>
      </c>
      <c r="H62" s="27">
        <v>28964.641992428365</v>
      </c>
      <c r="I62" s="27">
        <v>28966.358192596716</v>
      </c>
      <c r="J62" s="27">
        <v>28953.947506758905</v>
      </c>
      <c r="K62" s="27">
        <v>28960.363441557</v>
      </c>
      <c r="L62" s="27">
        <v>28989.58999565022</v>
      </c>
      <c r="M62" s="27">
        <v>28994.215342930976</v>
      </c>
      <c r="N62" s="27">
        <v>28992.867067729385</v>
      </c>
      <c r="O62" s="27">
        <v>28986.341772789237</v>
      </c>
      <c r="P62" s="27">
        <v>28997.048164586115</v>
      </c>
      <c r="Q62" s="27">
        <v>29428.744323898813</v>
      </c>
      <c r="R62" s="27">
        <v>29509.129914645728</v>
      </c>
      <c r="S62" s="13">
        <f t="shared" si="27"/>
        <v>29022.763152709504</v>
      </c>
      <c r="T62" s="52">
        <f>'[2]Report'!K1649/1000</f>
        <v>29022.763152709496</v>
      </c>
      <c r="U62" s="52">
        <f t="shared" si="25"/>
        <v>0</v>
      </c>
    </row>
    <row r="63" spans="1:21" ht="11.25" customHeight="1">
      <c r="A63" s="26"/>
      <c r="D63" s="1" t="s">
        <v>245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13">
        <f t="shared" si="27"/>
        <v>0</v>
      </c>
      <c r="T63" s="52">
        <f>'[2]Report'!K1650/1000</f>
        <v>0</v>
      </c>
      <c r="U63" s="52">
        <f t="shared" si="25"/>
        <v>0</v>
      </c>
    </row>
    <row r="64" spans="1:21" ht="11.25" customHeight="1">
      <c r="A64" s="26"/>
      <c r="F64" s="28">
        <f aca="true" t="shared" si="28" ref="F64:S64">SUBTOTAL(9,F57:F63)</f>
        <v>42560.58875146374</v>
      </c>
      <c r="G64" s="28">
        <f t="shared" si="28"/>
        <v>42938.07693026481</v>
      </c>
      <c r="H64" s="28">
        <f t="shared" si="28"/>
        <v>42931.16324594803</v>
      </c>
      <c r="I64" s="28">
        <f t="shared" si="28"/>
        <v>42932.7902474378</v>
      </c>
      <c r="J64" s="28">
        <f t="shared" si="28"/>
        <v>42919.694775934266</v>
      </c>
      <c r="K64" s="28">
        <f t="shared" si="28"/>
        <v>42920.083587936155</v>
      </c>
      <c r="L64" s="28">
        <f t="shared" si="28"/>
        <v>43110.219668118225</v>
      </c>
      <c r="M64" s="28">
        <f t="shared" si="28"/>
        <v>43114.59245403959</v>
      </c>
      <c r="N64" s="28">
        <f t="shared" si="28"/>
        <v>43113.244178838</v>
      </c>
      <c r="O64" s="28">
        <f t="shared" si="28"/>
        <v>43106.718883897855</v>
      </c>
      <c r="P64" s="28">
        <f t="shared" si="28"/>
        <v>43118.64688124987</v>
      </c>
      <c r="Q64" s="28">
        <f t="shared" si="28"/>
        <v>43549.917643373126</v>
      </c>
      <c r="R64" s="28">
        <f t="shared" si="28"/>
        <v>43630.95230276629</v>
      </c>
      <c r="S64" s="28">
        <f t="shared" si="28"/>
        <v>43070.909918679405</v>
      </c>
      <c r="T64" s="52">
        <f>'[2]Report'!K1651/1000</f>
        <v>43070.90991867938</v>
      </c>
      <c r="U64" s="52">
        <f t="shared" si="25"/>
        <v>0</v>
      </c>
    </row>
    <row r="65" spans="1:21" ht="11.25" customHeight="1">
      <c r="A65" s="2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52">
        <f>'[2]Report'!K1652/1000</f>
        <v>0</v>
      </c>
      <c r="U65" s="52">
        <f t="shared" si="25"/>
        <v>0</v>
      </c>
    </row>
    <row r="66" spans="1:21" ht="11.25" customHeight="1">
      <c r="A66" s="26">
        <v>312</v>
      </c>
      <c r="B66" s="1" t="s">
        <v>37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52">
        <f>'[2]Report'!K1653/1000</f>
        <v>0</v>
      </c>
      <c r="U66" s="52">
        <f t="shared" si="25"/>
        <v>0</v>
      </c>
    </row>
    <row r="67" spans="1:21" ht="11.25" customHeight="1">
      <c r="A67" s="26"/>
      <c r="D67" s="1" t="s">
        <v>243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13">
        <f aca="true" t="shared" si="29" ref="S67:S73">(F67+R67+SUM(G67:Q67)*2)/24</f>
        <v>0</v>
      </c>
      <c r="T67" s="52">
        <f>'[2]Report'!K1654/1000</f>
        <v>0</v>
      </c>
      <c r="U67" s="52">
        <f t="shared" si="25"/>
        <v>0</v>
      </c>
    </row>
    <row r="68" spans="1:21" ht="11.25" customHeight="1">
      <c r="A68" s="26"/>
      <c r="D68" s="1" t="s">
        <v>249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13">
        <f t="shared" si="29"/>
        <v>0</v>
      </c>
      <c r="T68" s="52">
        <f>'[2]Report'!K1655/1000</f>
        <v>0</v>
      </c>
      <c r="U68" s="52">
        <f t="shared" si="25"/>
        <v>0</v>
      </c>
    </row>
    <row r="69" spans="1:21" ht="11.25" customHeight="1">
      <c r="A69" s="26"/>
      <c r="D69" s="1" t="s">
        <v>29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13">
        <f t="shared" si="29"/>
        <v>0</v>
      </c>
      <c r="T69" s="52">
        <f>'[2]Report'!K1656/1000</f>
        <v>0</v>
      </c>
      <c r="U69" s="52">
        <f t="shared" si="25"/>
        <v>0</v>
      </c>
    </row>
    <row r="70" spans="1:21" ht="11.25" customHeight="1">
      <c r="A70" s="26"/>
      <c r="D70" s="1" t="s">
        <v>244</v>
      </c>
      <c r="F70" s="27">
        <v>25837.48876279845</v>
      </c>
      <c r="G70" s="27">
        <v>25861.61866961749</v>
      </c>
      <c r="H70" s="27">
        <v>25858.336045601416</v>
      </c>
      <c r="I70" s="27">
        <v>25858.351440297214</v>
      </c>
      <c r="J70" s="27">
        <v>25857.876910395004</v>
      </c>
      <c r="K70" s="27">
        <v>25857.912488265865</v>
      </c>
      <c r="L70" s="27">
        <v>25857.915648927228</v>
      </c>
      <c r="M70" s="27">
        <v>25857.912488265865</v>
      </c>
      <c r="N70" s="27">
        <v>25857.912488265865</v>
      </c>
      <c r="O70" s="27">
        <v>25870.022958732912</v>
      </c>
      <c r="P70" s="27">
        <v>25866.28732425812</v>
      </c>
      <c r="Q70" s="27">
        <v>25866.28732425812</v>
      </c>
      <c r="R70" s="27">
        <v>26214.303444133147</v>
      </c>
      <c r="S70" s="13">
        <f t="shared" si="29"/>
        <v>25874.694157529244</v>
      </c>
      <c r="T70" s="52">
        <f>'[2]Report'!K1657/1000</f>
        <v>25874.69415752924</v>
      </c>
      <c r="U70" s="52">
        <f t="shared" si="25"/>
        <v>0</v>
      </c>
    </row>
    <row r="71" spans="1:21" ht="11.25" customHeight="1">
      <c r="A71" s="26"/>
      <c r="D71" s="1" t="s">
        <v>245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13">
        <f t="shared" si="29"/>
        <v>0</v>
      </c>
      <c r="T71" s="52">
        <f>'[2]Report'!K1658/1000</f>
        <v>0</v>
      </c>
      <c r="U71" s="52">
        <f t="shared" si="25"/>
        <v>0</v>
      </c>
    </row>
    <row r="72" spans="1:21" ht="11.25" customHeight="1">
      <c r="A72" s="26"/>
      <c r="D72" s="1" t="s">
        <v>248</v>
      </c>
      <c r="F72" s="27">
        <v>128043.2249319705</v>
      </c>
      <c r="G72" s="27">
        <v>128120.10491696006</v>
      </c>
      <c r="H72" s="27">
        <v>128166.33136427753</v>
      </c>
      <c r="I72" s="27">
        <v>128281.63591526727</v>
      </c>
      <c r="J72" s="27">
        <v>128193.98052699938</v>
      </c>
      <c r="K72" s="27">
        <v>128176.6979792178</v>
      </c>
      <c r="L72" s="27">
        <v>129200.72144201238</v>
      </c>
      <c r="M72" s="27">
        <v>132192.7215836327</v>
      </c>
      <c r="N72" s="27">
        <v>132178.26931572493</v>
      </c>
      <c r="O72" s="27">
        <v>135192.9057104406</v>
      </c>
      <c r="P72" s="27">
        <v>134435.21393004677</v>
      </c>
      <c r="Q72" s="27">
        <v>134391.04603330785</v>
      </c>
      <c r="R72" s="27">
        <v>133078.60758683822</v>
      </c>
      <c r="S72" s="13">
        <f t="shared" si="29"/>
        <v>130757.54541477429</v>
      </c>
      <c r="T72" s="52">
        <f>'[2]Report'!K1659/1000</f>
        <v>130757.54541477424</v>
      </c>
      <c r="U72" s="52">
        <f t="shared" si="25"/>
        <v>0</v>
      </c>
    </row>
    <row r="73" spans="1:21" ht="11.25" customHeight="1">
      <c r="A73" s="26"/>
      <c r="D73" s="1" t="s">
        <v>190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13">
        <f t="shared" si="29"/>
        <v>0</v>
      </c>
      <c r="T73" s="52">
        <f>'[2]Report'!K1660/1000</f>
        <v>0</v>
      </c>
      <c r="U73" s="52">
        <f t="shared" si="25"/>
        <v>0</v>
      </c>
    </row>
    <row r="74" spans="1:21" ht="11.25" customHeight="1">
      <c r="A74" s="26"/>
      <c r="F74" s="28">
        <f aca="true" t="shared" si="30" ref="F74:S74">SUBTOTAL(9,F67:F73)</f>
        <v>153880.71369476896</v>
      </c>
      <c r="G74" s="28">
        <f t="shared" si="30"/>
        <v>153981.72358657754</v>
      </c>
      <c r="H74" s="28">
        <f t="shared" si="30"/>
        <v>154024.66740987895</v>
      </c>
      <c r="I74" s="28">
        <f t="shared" si="30"/>
        <v>154139.9873555645</v>
      </c>
      <c r="J74" s="28">
        <f t="shared" si="30"/>
        <v>154051.85743739438</v>
      </c>
      <c r="K74" s="28">
        <f t="shared" si="30"/>
        <v>154034.61046748367</v>
      </c>
      <c r="L74" s="28">
        <f t="shared" si="30"/>
        <v>155058.63709093962</v>
      </c>
      <c r="M74" s="28">
        <f t="shared" si="30"/>
        <v>158050.63407189856</v>
      </c>
      <c r="N74" s="28">
        <f t="shared" si="30"/>
        <v>158036.1818039908</v>
      </c>
      <c r="O74" s="28">
        <f t="shared" si="30"/>
        <v>161062.9286691735</v>
      </c>
      <c r="P74" s="28">
        <f t="shared" si="30"/>
        <v>160301.5012543049</v>
      </c>
      <c r="Q74" s="28">
        <f t="shared" si="30"/>
        <v>160257.33335756598</v>
      </c>
      <c r="R74" s="28">
        <f t="shared" si="30"/>
        <v>159292.91103097136</v>
      </c>
      <c r="S74" s="28">
        <f t="shared" si="30"/>
        <v>156632.23957230354</v>
      </c>
      <c r="T74" s="52">
        <f>'[2]Report'!K1661/1000</f>
        <v>156632.2395723035</v>
      </c>
      <c r="U74" s="52">
        <f t="shared" si="25"/>
        <v>0</v>
      </c>
    </row>
    <row r="75" spans="1:21" ht="11.25" customHeight="1">
      <c r="A75" s="2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52">
        <f>'[2]Report'!K1662/1000</f>
        <v>0</v>
      </c>
      <c r="U75" s="52">
        <f t="shared" si="25"/>
        <v>0</v>
      </c>
    </row>
    <row r="76" spans="1:21" ht="11.25" customHeight="1">
      <c r="A76" s="26">
        <v>314</v>
      </c>
      <c r="B76" s="1" t="s">
        <v>38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52">
        <f>'[2]Report'!K1663/1000</f>
        <v>0</v>
      </c>
      <c r="U76" s="52">
        <f t="shared" si="25"/>
        <v>0</v>
      </c>
    </row>
    <row r="77" spans="1:21" ht="11.25" customHeight="1">
      <c r="A77" s="26"/>
      <c r="D77" s="1" t="s">
        <v>243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13">
        <f aca="true" t="shared" si="31" ref="S77:S83">(F77+R77+SUM(G77:Q77)*2)/24</f>
        <v>0</v>
      </c>
      <c r="T77" s="52">
        <f>'[2]Report'!K1664/1000</f>
        <v>0</v>
      </c>
      <c r="U77" s="52">
        <f t="shared" si="25"/>
        <v>0</v>
      </c>
    </row>
    <row r="78" spans="1:21" ht="11.25" customHeight="1">
      <c r="A78" s="26"/>
      <c r="D78" s="1" t="s">
        <v>249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13">
        <f t="shared" si="31"/>
        <v>0</v>
      </c>
      <c r="T78" s="52">
        <f>'[2]Report'!K1665/1000</f>
        <v>0</v>
      </c>
      <c r="U78" s="52">
        <f t="shared" si="25"/>
        <v>0</v>
      </c>
    </row>
    <row r="79" spans="1:21" ht="11.25" customHeight="1">
      <c r="A79" s="26"/>
      <c r="D79" s="1" t="s">
        <v>29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13">
        <f t="shared" si="31"/>
        <v>0</v>
      </c>
      <c r="T79" s="52">
        <f>'[2]Report'!K1666/1000</f>
        <v>0</v>
      </c>
      <c r="U79" s="52">
        <f t="shared" si="25"/>
        <v>0</v>
      </c>
    </row>
    <row r="80" spans="1:21" ht="11.25" customHeight="1">
      <c r="A80" s="26"/>
      <c r="D80" s="1" t="s">
        <v>244</v>
      </c>
      <c r="F80" s="27">
        <v>11206.285882818831</v>
      </c>
      <c r="G80" s="27">
        <v>11288.428390438346</v>
      </c>
      <c r="H80" s="27">
        <v>11288.544864453861</v>
      </c>
      <c r="I80" s="27">
        <v>11288.556184083123</v>
      </c>
      <c r="J80" s="27">
        <v>11283.881607895943</v>
      </c>
      <c r="K80" s="27">
        <v>11281.615031593734</v>
      </c>
      <c r="L80" s="27">
        <v>11281.615031593734</v>
      </c>
      <c r="M80" s="27">
        <v>11281.615031593734</v>
      </c>
      <c r="N80" s="27">
        <v>11281.615031593734</v>
      </c>
      <c r="O80" s="27">
        <v>11370.077035333226</v>
      </c>
      <c r="P80" s="27">
        <v>11378.733130429851</v>
      </c>
      <c r="Q80" s="27">
        <v>11393.523762217366</v>
      </c>
      <c r="R80" s="27">
        <v>11631.107087558517</v>
      </c>
      <c r="S80" s="13">
        <f t="shared" si="31"/>
        <v>11319.741798867944</v>
      </c>
      <c r="T80" s="52">
        <f>'[2]Report'!K1667/1000</f>
        <v>11319.741798867944</v>
      </c>
      <c r="U80" s="52">
        <f t="shared" si="25"/>
        <v>0</v>
      </c>
    </row>
    <row r="81" spans="1:21" ht="11.25" customHeight="1">
      <c r="A81" s="26"/>
      <c r="D81" s="1" t="s">
        <v>245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13">
        <f t="shared" si="31"/>
        <v>0</v>
      </c>
      <c r="T81" s="52">
        <f>'[2]Report'!K1668/1000</f>
        <v>0</v>
      </c>
      <c r="U81" s="52">
        <f t="shared" si="25"/>
        <v>0</v>
      </c>
    </row>
    <row r="82" spans="1:21" ht="11.25" customHeight="1">
      <c r="A82" s="26"/>
      <c r="D82" s="1" t="s">
        <v>248</v>
      </c>
      <c r="F82" s="27">
        <v>32270.604320478105</v>
      </c>
      <c r="G82" s="27">
        <v>32278.498718399755</v>
      </c>
      <c r="H82" s="27">
        <v>32247.663121403068</v>
      </c>
      <c r="I82" s="27">
        <v>32203.50243485055</v>
      </c>
      <c r="J82" s="27">
        <v>32160.485437637915</v>
      </c>
      <c r="K82" s="27">
        <v>32157.890187811787</v>
      </c>
      <c r="L82" s="27">
        <v>32923.66636428223</v>
      </c>
      <c r="M82" s="27">
        <v>32989.96060736239</v>
      </c>
      <c r="N82" s="27">
        <v>32986.69732232883</v>
      </c>
      <c r="O82" s="27">
        <v>32835.63519270695</v>
      </c>
      <c r="P82" s="27">
        <v>32827.99529487802</v>
      </c>
      <c r="Q82" s="27">
        <v>32817.440264041645</v>
      </c>
      <c r="R82" s="27">
        <v>32995.98287742138</v>
      </c>
      <c r="S82" s="13">
        <f t="shared" si="31"/>
        <v>32588.560712054405</v>
      </c>
      <c r="T82" s="52">
        <f>'[2]Report'!K1669/1000</f>
        <v>32588.560712054335</v>
      </c>
      <c r="U82" s="52">
        <f t="shared" si="25"/>
        <v>-6.912159733474255E-11</v>
      </c>
    </row>
    <row r="83" spans="1:21" ht="11.25" customHeight="1">
      <c r="A83" s="26"/>
      <c r="D83" s="1" t="s">
        <v>245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13">
        <f t="shared" si="31"/>
        <v>0</v>
      </c>
      <c r="T83" s="52">
        <f>'[2]Report'!K1670/1000</f>
        <v>0</v>
      </c>
      <c r="U83" s="52">
        <f t="shared" si="25"/>
        <v>0</v>
      </c>
    </row>
    <row r="84" spans="1:21" ht="11.25" customHeight="1">
      <c r="A84" s="26"/>
      <c r="F84" s="28">
        <f aca="true" t="shared" si="32" ref="F84:S84">SUBTOTAL(9,F77:F83)</f>
        <v>43476.890203296934</v>
      </c>
      <c r="G84" s="28">
        <f t="shared" si="32"/>
        <v>43566.9271088381</v>
      </c>
      <c r="H84" s="28">
        <f t="shared" si="32"/>
        <v>43536.20798585693</v>
      </c>
      <c r="I84" s="28">
        <f t="shared" si="32"/>
        <v>43492.058618933675</v>
      </c>
      <c r="J84" s="28">
        <f t="shared" si="32"/>
        <v>43444.36704553386</v>
      </c>
      <c r="K84" s="28">
        <f t="shared" si="32"/>
        <v>43439.50521940552</v>
      </c>
      <c r="L84" s="28">
        <f t="shared" si="32"/>
        <v>44205.281395875965</v>
      </c>
      <c r="M84" s="28">
        <f t="shared" si="32"/>
        <v>44271.57563895612</v>
      </c>
      <c r="N84" s="28">
        <f t="shared" si="32"/>
        <v>44268.31235392256</v>
      </c>
      <c r="O84" s="28">
        <f t="shared" si="32"/>
        <v>44205.712228040175</v>
      </c>
      <c r="P84" s="28">
        <f t="shared" si="32"/>
        <v>44206.72842530787</v>
      </c>
      <c r="Q84" s="28">
        <f t="shared" si="32"/>
        <v>44210.96402625901</v>
      </c>
      <c r="R84" s="28">
        <f t="shared" si="32"/>
        <v>44627.089964979896</v>
      </c>
      <c r="S84" s="28">
        <f t="shared" si="32"/>
        <v>43908.30251092235</v>
      </c>
      <c r="T84" s="52">
        <f>'[2]Report'!K1671/1000</f>
        <v>43908.30251092228</v>
      </c>
      <c r="U84" s="52">
        <f t="shared" si="25"/>
        <v>-7.275957614183426E-11</v>
      </c>
    </row>
    <row r="85" spans="1:21" ht="11.25" customHeight="1">
      <c r="A85" s="2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52">
        <f>'[2]Report'!K1672/1000</f>
        <v>0</v>
      </c>
      <c r="U85" s="52">
        <f t="shared" si="25"/>
        <v>0</v>
      </c>
    </row>
    <row r="86" spans="1:21" ht="11.25" customHeight="1">
      <c r="A86" s="26">
        <v>315</v>
      </c>
      <c r="B86" s="1" t="s">
        <v>39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52">
        <f>'[2]Report'!K1673/1000</f>
        <v>0</v>
      </c>
      <c r="U86" s="52">
        <f t="shared" si="25"/>
        <v>0</v>
      </c>
    </row>
    <row r="87" spans="1:21" ht="11.25" customHeight="1">
      <c r="A87" s="26"/>
      <c r="D87" s="1" t="s">
        <v>243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13">
        <f aca="true" t="shared" si="33" ref="S87:S93">(F87+R87+SUM(G87:Q87)*2)/24</f>
        <v>0</v>
      </c>
      <c r="T87" s="52">
        <f>'[2]Report'!K1674/1000</f>
        <v>0</v>
      </c>
      <c r="U87" s="52">
        <f t="shared" si="25"/>
        <v>0</v>
      </c>
    </row>
    <row r="88" spans="1:21" ht="11.25" customHeight="1">
      <c r="A88" s="26"/>
      <c r="D88" s="1" t="s">
        <v>249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13">
        <f t="shared" si="33"/>
        <v>0</v>
      </c>
      <c r="T88" s="52">
        <f>'[2]Report'!K1675/1000</f>
        <v>0</v>
      </c>
      <c r="U88" s="52">
        <f t="shared" si="25"/>
        <v>0</v>
      </c>
    </row>
    <row r="89" spans="1:21" ht="11.25" customHeight="1">
      <c r="A89" s="26"/>
      <c r="D89" s="1" t="s">
        <v>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13">
        <f t="shared" si="33"/>
        <v>0</v>
      </c>
      <c r="T89" s="52">
        <f>'[2]Report'!K1676/1000</f>
        <v>0</v>
      </c>
      <c r="U89" s="52">
        <f t="shared" si="25"/>
        <v>0</v>
      </c>
    </row>
    <row r="90" spans="1:21" ht="11.25" customHeight="1">
      <c r="A90" s="26"/>
      <c r="D90" s="1" t="s">
        <v>244</v>
      </c>
      <c r="F90" s="27">
        <v>2919.135034218186</v>
      </c>
      <c r="G90" s="27">
        <v>2919.135034218186</v>
      </c>
      <c r="H90" s="27">
        <v>2919.135034218186</v>
      </c>
      <c r="I90" s="27">
        <v>2919.135034218186</v>
      </c>
      <c r="J90" s="27">
        <v>2919.135034218186</v>
      </c>
      <c r="K90" s="27">
        <v>2919.135034218186</v>
      </c>
      <c r="L90" s="27">
        <v>2919.135034218186</v>
      </c>
      <c r="M90" s="27">
        <v>2919.135034218186</v>
      </c>
      <c r="N90" s="27">
        <v>2919.135034218186</v>
      </c>
      <c r="O90" s="27">
        <v>2919.135034218186</v>
      </c>
      <c r="P90" s="27">
        <v>2919.135034218186</v>
      </c>
      <c r="Q90" s="27">
        <v>2919.135034218186</v>
      </c>
      <c r="R90" s="27">
        <v>2919.135034218186</v>
      </c>
      <c r="S90" s="13">
        <f t="shared" si="33"/>
        <v>2919.1350342181863</v>
      </c>
      <c r="T90" s="52">
        <f>'[2]Report'!K1677/1000</f>
        <v>2919.135034218186</v>
      </c>
      <c r="U90" s="52">
        <f t="shared" si="25"/>
        <v>0</v>
      </c>
    </row>
    <row r="91" spans="1:21" ht="11.25" customHeight="1">
      <c r="A91" s="26"/>
      <c r="D91" s="1" t="s">
        <v>245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13">
        <f t="shared" si="33"/>
        <v>0</v>
      </c>
      <c r="T91" s="52">
        <f>'[2]Report'!K1678/1000</f>
        <v>0</v>
      </c>
      <c r="U91" s="52">
        <f t="shared" si="25"/>
        <v>0</v>
      </c>
    </row>
    <row r="92" spans="1:21" ht="11.25" customHeight="1">
      <c r="A92" s="26"/>
      <c r="D92" s="1" t="s">
        <v>248</v>
      </c>
      <c r="F92" s="27">
        <v>11577.882773089368</v>
      </c>
      <c r="G92" s="27">
        <v>11595.558273911285</v>
      </c>
      <c r="H92" s="27">
        <v>11587.380588105116</v>
      </c>
      <c r="I92" s="27">
        <v>11585.529891695442</v>
      </c>
      <c r="J92" s="27">
        <v>11580.31871253386</v>
      </c>
      <c r="K92" s="27">
        <v>11580.31871253386</v>
      </c>
      <c r="L92" s="27">
        <v>11621.299723831771</v>
      </c>
      <c r="M92" s="27">
        <v>11623.452015306051</v>
      </c>
      <c r="N92" s="27">
        <v>11623.096608612377</v>
      </c>
      <c r="O92" s="27">
        <v>11627.341982882834</v>
      </c>
      <c r="P92" s="27">
        <v>11624.01789632153</v>
      </c>
      <c r="Q92" s="27">
        <v>11670.193787608194</v>
      </c>
      <c r="R92" s="27">
        <v>11676.00917361152</v>
      </c>
      <c r="S92" s="13">
        <f t="shared" si="33"/>
        <v>11612.121180557731</v>
      </c>
      <c r="T92" s="52">
        <f>'[2]Report'!K1679/1000</f>
        <v>11612.121180557722</v>
      </c>
      <c r="U92" s="52">
        <f t="shared" si="25"/>
        <v>0</v>
      </c>
    </row>
    <row r="93" spans="1:21" ht="11.25" customHeight="1">
      <c r="A93" s="26"/>
      <c r="D93" s="1" t="s">
        <v>245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13">
        <f t="shared" si="33"/>
        <v>0</v>
      </c>
      <c r="T93" s="52">
        <f>'[2]Report'!K1680/1000</f>
        <v>0</v>
      </c>
      <c r="U93" s="52">
        <f t="shared" si="25"/>
        <v>0</v>
      </c>
    </row>
    <row r="94" spans="1:21" ht="11.25" customHeight="1">
      <c r="A94" s="26"/>
      <c r="F94" s="28">
        <f aca="true" t="shared" si="34" ref="F94:S94">SUBTOTAL(9,F87:F93)</f>
        <v>14497.017807307555</v>
      </c>
      <c r="G94" s="28">
        <f t="shared" si="34"/>
        <v>14514.69330812947</v>
      </c>
      <c r="H94" s="28">
        <f t="shared" si="34"/>
        <v>14506.515622323303</v>
      </c>
      <c r="I94" s="28">
        <f t="shared" si="34"/>
        <v>14504.664925913628</v>
      </c>
      <c r="J94" s="28">
        <f t="shared" si="34"/>
        <v>14499.453746752046</v>
      </c>
      <c r="K94" s="28">
        <f t="shared" si="34"/>
        <v>14499.453746752046</v>
      </c>
      <c r="L94" s="28">
        <f t="shared" si="34"/>
        <v>14540.434758049956</v>
      </c>
      <c r="M94" s="28">
        <f t="shared" si="34"/>
        <v>14542.587049524238</v>
      </c>
      <c r="N94" s="28">
        <f t="shared" si="34"/>
        <v>14542.231642830564</v>
      </c>
      <c r="O94" s="28">
        <f t="shared" si="34"/>
        <v>14546.47701710102</v>
      </c>
      <c r="P94" s="28">
        <f t="shared" si="34"/>
        <v>14543.152930539716</v>
      </c>
      <c r="Q94" s="28">
        <f t="shared" si="34"/>
        <v>14589.32882182638</v>
      </c>
      <c r="R94" s="28">
        <f t="shared" si="34"/>
        <v>14595.144207829704</v>
      </c>
      <c r="S94" s="28">
        <f t="shared" si="34"/>
        <v>14531.256214775918</v>
      </c>
      <c r="T94" s="52">
        <f>'[2]Report'!K1681/1000</f>
        <v>14531.256214775909</v>
      </c>
      <c r="U94" s="52">
        <f t="shared" si="25"/>
        <v>0</v>
      </c>
    </row>
    <row r="95" spans="1:21" ht="11.25" customHeight="1">
      <c r="A95" s="2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52">
        <f>'[2]Report'!K1682/1000</f>
        <v>0</v>
      </c>
      <c r="U95" s="52">
        <f t="shared" si="25"/>
        <v>0</v>
      </c>
    </row>
    <row r="96" spans="1:21" ht="11.25" customHeight="1">
      <c r="A96" s="26"/>
      <c r="C96" s="1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52">
        <f>'[2]Report'!K1683/1000</f>
        <v>0</v>
      </c>
      <c r="U96" s="52">
        <f t="shared" si="25"/>
        <v>0</v>
      </c>
    </row>
    <row r="97" spans="1:21" ht="11.25" customHeight="1">
      <c r="A97" s="32"/>
      <c r="B97" s="33"/>
      <c r="C97" s="34"/>
      <c r="D97" s="33"/>
      <c r="E97" s="33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52">
        <f>'[2]Report'!K1684/1000</f>
        <v>0</v>
      </c>
      <c r="U97" s="52">
        <f t="shared" si="25"/>
        <v>0</v>
      </c>
    </row>
    <row r="98" spans="1:21" ht="11.25" customHeight="1">
      <c r="A98" s="26">
        <v>316</v>
      </c>
      <c r="B98" s="1" t="s">
        <v>40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52">
        <f>'[2]Report'!K1685/1000</f>
        <v>0</v>
      </c>
      <c r="U98" s="52">
        <f t="shared" si="25"/>
        <v>0</v>
      </c>
    </row>
    <row r="99" spans="1:21" ht="11.25" customHeight="1">
      <c r="A99" s="26"/>
      <c r="D99" s="1" t="s">
        <v>243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13">
        <f aca="true" t="shared" si="35" ref="S99:S105">(F99+R99+SUM(G99:Q99)*2)/24</f>
        <v>0</v>
      </c>
      <c r="T99" s="52">
        <f>'[2]Report'!K1686/1000</f>
        <v>0</v>
      </c>
      <c r="U99" s="52">
        <f t="shared" si="25"/>
        <v>0</v>
      </c>
    </row>
    <row r="100" spans="1:21" ht="11.25" customHeight="1">
      <c r="A100" s="26"/>
      <c r="D100" s="1" t="s">
        <v>249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13">
        <f t="shared" si="35"/>
        <v>0</v>
      </c>
      <c r="T100" s="52">
        <f>'[2]Report'!K1687/1000</f>
        <v>0</v>
      </c>
      <c r="U100" s="52">
        <f t="shared" si="25"/>
        <v>0</v>
      </c>
    </row>
    <row r="101" spans="1:21" ht="11.25" customHeight="1">
      <c r="A101" s="26"/>
      <c r="D101" s="1" t="s">
        <v>29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13">
        <f t="shared" si="35"/>
        <v>0</v>
      </c>
      <c r="T101" s="52">
        <f>'[2]Report'!K1688/1000</f>
        <v>0</v>
      </c>
      <c r="U101" s="52">
        <f t="shared" si="25"/>
        <v>0</v>
      </c>
    </row>
    <row r="102" spans="1:21" ht="11.25" customHeight="1">
      <c r="A102" s="26"/>
      <c r="D102" s="1" t="s">
        <v>244</v>
      </c>
      <c r="F102" s="27">
        <v>486.54108020232553</v>
      </c>
      <c r="G102" s="27">
        <v>486.74113394289515</v>
      </c>
      <c r="H102" s="27">
        <v>486.74113394289515</v>
      </c>
      <c r="I102" s="27">
        <v>486.74113394289515</v>
      </c>
      <c r="J102" s="27">
        <v>486.3170178041795</v>
      </c>
      <c r="K102" s="27">
        <v>486.3170178041795</v>
      </c>
      <c r="L102" s="27">
        <v>486.3170178041795</v>
      </c>
      <c r="M102" s="27">
        <v>486.3170178041795</v>
      </c>
      <c r="N102" s="27">
        <v>486.3170178041795</v>
      </c>
      <c r="O102" s="27">
        <v>486.3170178041795</v>
      </c>
      <c r="P102" s="27">
        <v>486.3170178041795</v>
      </c>
      <c r="Q102" s="27">
        <v>486.3170178041795</v>
      </c>
      <c r="R102" s="27">
        <v>486.3170178041795</v>
      </c>
      <c r="S102" s="13">
        <f t="shared" si="35"/>
        <v>486.4323827721145</v>
      </c>
      <c r="T102" s="52">
        <f>'[2]Report'!K1689/1000</f>
        <v>486.4323827721145</v>
      </c>
      <c r="U102" s="52">
        <f t="shared" si="25"/>
        <v>0</v>
      </c>
    </row>
    <row r="103" spans="1:21" ht="11.25" customHeight="1">
      <c r="A103" s="26"/>
      <c r="D103" s="1" t="s">
        <v>245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13">
        <f t="shared" si="35"/>
        <v>0</v>
      </c>
      <c r="T103" s="52">
        <f>'[2]Report'!K1690/1000</f>
        <v>0</v>
      </c>
      <c r="U103" s="52">
        <f t="shared" si="25"/>
        <v>0</v>
      </c>
    </row>
    <row r="104" spans="1:21" ht="11.25" customHeight="1">
      <c r="A104" s="26"/>
      <c r="D104" s="1" t="s">
        <v>248</v>
      </c>
      <c r="F104" s="27">
        <v>710.6517152246538</v>
      </c>
      <c r="G104" s="27">
        <v>710.6517152246538</v>
      </c>
      <c r="H104" s="27">
        <v>710.6517152246538</v>
      </c>
      <c r="I104" s="27">
        <v>710.6517152246538</v>
      </c>
      <c r="J104" s="27">
        <v>710.1427785837409</v>
      </c>
      <c r="K104" s="27">
        <v>710.1427785837409</v>
      </c>
      <c r="L104" s="27">
        <v>710.1427785837409</v>
      </c>
      <c r="M104" s="27">
        <v>710.1427785837409</v>
      </c>
      <c r="N104" s="27">
        <v>707.522202024739</v>
      </c>
      <c r="O104" s="27">
        <v>707.522202024739</v>
      </c>
      <c r="P104" s="27">
        <v>707.522202024739</v>
      </c>
      <c r="Q104" s="27">
        <v>707.522202024739</v>
      </c>
      <c r="R104" s="27">
        <v>736.6834514009446</v>
      </c>
      <c r="S104" s="13">
        <f t="shared" si="35"/>
        <v>710.5235542850568</v>
      </c>
      <c r="T104" s="52">
        <f>'[2]Report'!K1691/1000</f>
        <v>710.523554285056</v>
      </c>
      <c r="U104" s="52">
        <f t="shared" si="25"/>
        <v>0</v>
      </c>
    </row>
    <row r="105" spans="1:21" ht="11.25" customHeight="1">
      <c r="A105" s="26"/>
      <c r="D105" s="1" t="s">
        <v>245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13">
        <f t="shared" si="35"/>
        <v>0</v>
      </c>
      <c r="T105" s="52">
        <f>'[2]Report'!K1692/1000</f>
        <v>0</v>
      </c>
      <c r="U105" s="52">
        <f t="shared" si="25"/>
        <v>0</v>
      </c>
    </row>
    <row r="106" spans="1:21" ht="11.25" customHeight="1">
      <c r="A106" s="26"/>
      <c r="F106" s="28">
        <f aca="true" t="shared" si="36" ref="F106:S106">SUBTOTAL(9,F99:F105)</f>
        <v>1197.1927954269793</v>
      </c>
      <c r="G106" s="28">
        <f t="shared" si="36"/>
        <v>1197.392849167549</v>
      </c>
      <c r="H106" s="28">
        <f t="shared" si="36"/>
        <v>1197.392849167549</v>
      </c>
      <c r="I106" s="28">
        <f t="shared" si="36"/>
        <v>1197.392849167549</v>
      </c>
      <c r="J106" s="28">
        <f t="shared" si="36"/>
        <v>1196.4597963879205</v>
      </c>
      <c r="K106" s="28">
        <f t="shared" si="36"/>
        <v>1196.4597963879205</v>
      </c>
      <c r="L106" s="28">
        <f t="shared" si="36"/>
        <v>1196.4597963879205</v>
      </c>
      <c r="M106" s="28">
        <f t="shared" si="36"/>
        <v>1196.4597963879205</v>
      </c>
      <c r="N106" s="28">
        <f t="shared" si="36"/>
        <v>1193.8392198289184</v>
      </c>
      <c r="O106" s="28">
        <f t="shared" si="36"/>
        <v>1193.8392198289184</v>
      </c>
      <c r="P106" s="28">
        <f t="shared" si="36"/>
        <v>1193.8392198289184</v>
      </c>
      <c r="Q106" s="28">
        <f t="shared" si="36"/>
        <v>1193.8392198289184</v>
      </c>
      <c r="R106" s="28">
        <f t="shared" si="36"/>
        <v>1223.000469205124</v>
      </c>
      <c r="S106" s="28">
        <f t="shared" si="36"/>
        <v>1196.9559370571712</v>
      </c>
      <c r="T106" s="52">
        <f>'[2]Report'!K1693/1000</f>
        <v>1196.9559370571706</v>
      </c>
      <c r="U106" s="52">
        <f t="shared" si="25"/>
        <v>0</v>
      </c>
    </row>
    <row r="107" spans="1:21" ht="11.25" customHeight="1">
      <c r="A107" s="26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52">
        <f>'[2]Report'!K1694/1000</f>
        <v>0</v>
      </c>
      <c r="U107" s="52">
        <f t="shared" si="25"/>
        <v>0</v>
      </c>
    </row>
    <row r="108" spans="1:21" ht="11.25" customHeight="1">
      <c r="A108" s="26">
        <v>317</v>
      </c>
      <c r="B108" s="1" t="s">
        <v>41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52">
        <f>'[2]Report'!K1695/1000</f>
        <v>0</v>
      </c>
      <c r="U108" s="52">
        <f t="shared" si="25"/>
        <v>0</v>
      </c>
    </row>
    <row r="109" spans="1:21" ht="11.25" customHeight="1">
      <c r="A109" s="26"/>
      <c r="D109" s="1" t="s">
        <v>190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13">
        <f>(F109+R109+SUM(G109:Q109)*2)/24</f>
        <v>0</v>
      </c>
      <c r="T109" s="52">
        <f>'[2]Report'!K1696/1000</f>
        <v>0</v>
      </c>
      <c r="U109" s="52">
        <f t="shared" si="25"/>
        <v>0</v>
      </c>
    </row>
    <row r="110" spans="1:21" ht="11.25" customHeight="1">
      <c r="A110" s="26"/>
      <c r="F110" s="28">
        <f aca="true" t="shared" si="37" ref="F110:S110">SUBTOTAL(9,F109:F109)</f>
        <v>0</v>
      </c>
      <c r="G110" s="28">
        <f t="shared" si="37"/>
        <v>0</v>
      </c>
      <c r="H110" s="28">
        <f t="shared" si="37"/>
        <v>0</v>
      </c>
      <c r="I110" s="28">
        <f t="shared" si="37"/>
        <v>0</v>
      </c>
      <c r="J110" s="28">
        <f t="shared" si="37"/>
        <v>0</v>
      </c>
      <c r="K110" s="28">
        <f t="shared" si="37"/>
        <v>0</v>
      </c>
      <c r="L110" s="28">
        <f t="shared" si="37"/>
        <v>0</v>
      </c>
      <c r="M110" s="28">
        <f t="shared" si="37"/>
        <v>0</v>
      </c>
      <c r="N110" s="28">
        <f t="shared" si="37"/>
        <v>0</v>
      </c>
      <c r="O110" s="28">
        <f t="shared" si="37"/>
        <v>0</v>
      </c>
      <c r="P110" s="28">
        <f t="shared" si="37"/>
        <v>0</v>
      </c>
      <c r="Q110" s="28">
        <f t="shared" si="37"/>
        <v>0</v>
      </c>
      <c r="R110" s="28">
        <f t="shared" si="37"/>
        <v>0</v>
      </c>
      <c r="S110" s="28">
        <f t="shared" si="37"/>
        <v>0</v>
      </c>
      <c r="T110" s="52">
        <f>'[2]Report'!K1697/1000</f>
        <v>0</v>
      </c>
      <c r="U110" s="52">
        <f t="shared" si="25"/>
        <v>0</v>
      </c>
    </row>
    <row r="111" spans="1:21" ht="11.25" customHeight="1">
      <c r="A111" s="2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52">
        <f>'[2]Report'!K1698/1000</f>
        <v>0</v>
      </c>
      <c r="U111" s="52">
        <f aca="true" t="shared" si="38" ref="U111:U174">T111-S111</f>
        <v>0</v>
      </c>
    </row>
    <row r="112" spans="1:21" ht="11.25" customHeight="1">
      <c r="A112" s="26" t="s">
        <v>42</v>
      </c>
      <c r="B112" s="1" t="s">
        <v>43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52">
        <f>'[2]Report'!K1699/1000</f>
        <v>0</v>
      </c>
      <c r="U112" s="52">
        <f t="shared" si="38"/>
        <v>0</v>
      </c>
    </row>
    <row r="113" spans="1:21" ht="11.25" customHeight="1">
      <c r="A113" s="26"/>
      <c r="D113" s="1" t="s">
        <v>244</v>
      </c>
      <c r="F113" s="27">
        <v>0</v>
      </c>
      <c r="G113" s="27">
        <v>-2102.6797766458585</v>
      </c>
      <c r="H113" s="27">
        <v>-2102.6797766458585</v>
      </c>
      <c r="I113" s="27">
        <v>-2102.6797766458585</v>
      </c>
      <c r="J113" s="27">
        <v>-2102.6797766458585</v>
      </c>
      <c r="K113" s="27">
        <v>0</v>
      </c>
      <c r="L113" s="27">
        <v>-1200.9799758335982</v>
      </c>
      <c r="M113" s="27">
        <v>0</v>
      </c>
      <c r="N113" s="27">
        <v>0</v>
      </c>
      <c r="O113" s="27">
        <v>-1.6364318673809801</v>
      </c>
      <c r="P113" s="27">
        <v>-1.6364318673809801</v>
      </c>
      <c r="Q113" s="27">
        <v>-1.6364318673809801</v>
      </c>
      <c r="R113" s="27">
        <v>-7.690721773816403</v>
      </c>
      <c r="S113" s="13">
        <f>(F113+R113+SUM(G113:Q113)*2)/24</f>
        <v>-801.7044782421734</v>
      </c>
      <c r="T113" s="52">
        <f>'[2]Report'!K1700/1000</f>
        <v>-801.7044782421729</v>
      </c>
      <c r="U113" s="52">
        <f t="shared" si="38"/>
        <v>0</v>
      </c>
    </row>
    <row r="114" spans="1:21" ht="11.25" customHeight="1">
      <c r="A114" s="26"/>
      <c r="D114" s="1" t="s">
        <v>245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13">
        <f>(F114+R114+SUM(G114:Q114)*2)/24</f>
        <v>0</v>
      </c>
      <c r="T114" s="52">
        <f>'[2]Report'!K1701/1000</f>
        <v>0</v>
      </c>
      <c r="U114" s="52">
        <f t="shared" si="38"/>
        <v>0</v>
      </c>
    </row>
    <row r="115" spans="1:21" ht="11.25" customHeight="1">
      <c r="A115" s="26"/>
      <c r="D115" s="1" t="s">
        <v>29</v>
      </c>
      <c r="F115" s="27">
        <v>326.57265093543407</v>
      </c>
      <c r="G115" s="27">
        <v>4.662971351822081</v>
      </c>
      <c r="H115" s="27">
        <v>45.72271124312138</v>
      </c>
      <c r="I115" s="27">
        <v>174.26163755736536</v>
      </c>
      <c r="J115" s="27">
        <v>40.15572675408284</v>
      </c>
      <c r="K115" s="27">
        <v>30.839753094756833</v>
      </c>
      <c r="L115" s="27">
        <v>1114.763507602032</v>
      </c>
      <c r="M115" s="27">
        <v>21.383025451468097</v>
      </c>
      <c r="N115" s="27">
        <v>107.31545034674724</v>
      </c>
      <c r="O115" s="27">
        <v>49.89248976921376</v>
      </c>
      <c r="P115" s="27">
        <v>124.70478775793272</v>
      </c>
      <c r="Q115" s="27">
        <v>798.5025988024275</v>
      </c>
      <c r="R115" s="27">
        <v>161.31401476565657</v>
      </c>
      <c r="S115" s="13">
        <f>(F115+R115+SUM(G115:Q115)*2)/24</f>
        <v>229.67899938179292</v>
      </c>
      <c r="T115" s="52">
        <f>'[2]Report'!K1702/1000</f>
        <v>229.67899938179295</v>
      </c>
      <c r="U115" s="52">
        <f t="shared" si="38"/>
        <v>0</v>
      </c>
    </row>
    <row r="116" spans="1:21" ht="11.25" customHeight="1">
      <c r="A116" s="26"/>
      <c r="F116" s="28">
        <f aca="true" t="shared" si="39" ref="F116:R116">SUBTOTAL(9,F113:F115)</f>
        <v>326.57265093543407</v>
      </c>
      <c r="G116" s="28">
        <f t="shared" si="39"/>
        <v>-2098.016805294036</v>
      </c>
      <c r="H116" s="28">
        <f t="shared" si="39"/>
        <v>-2056.957065402737</v>
      </c>
      <c r="I116" s="28">
        <f t="shared" si="39"/>
        <v>-1928.4181390884933</v>
      </c>
      <c r="J116" s="28">
        <f t="shared" si="39"/>
        <v>-2062.5240498917756</v>
      </c>
      <c r="K116" s="28">
        <f t="shared" si="39"/>
        <v>30.839753094756833</v>
      </c>
      <c r="L116" s="28">
        <f t="shared" si="39"/>
        <v>-86.2164682315663</v>
      </c>
      <c r="M116" s="28">
        <f t="shared" si="39"/>
        <v>21.383025451468097</v>
      </c>
      <c r="N116" s="28">
        <f t="shared" si="39"/>
        <v>107.31545034674724</v>
      </c>
      <c r="O116" s="28">
        <f t="shared" si="39"/>
        <v>48.25605790183278</v>
      </c>
      <c r="P116" s="28">
        <f t="shared" si="39"/>
        <v>123.06835589055174</v>
      </c>
      <c r="Q116" s="28">
        <f t="shared" si="39"/>
        <v>796.8661669350465</v>
      </c>
      <c r="R116" s="28">
        <f t="shared" si="39"/>
        <v>153.62329299184017</v>
      </c>
      <c r="S116" s="28">
        <f>SUBTOTAL(9,S113:S115)</f>
        <v>-572.0254788603805</v>
      </c>
      <c r="T116" s="52">
        <f>'[2]Report'!K1703/1000</f>
        <v>-572.0254788603798</v>
      </c>
      <c r="U116" s="52">
        <f t="shared" si="38"/>
        <v>0</v>
      </c>
    </row>
    <row r="117" spans="1:21" ht="11.25" customHeight="1">
      <c r="A117" s="26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52">
        <f>'[2]Report'!K1704/1000</f>
        <v>0</v>
      </c>
      <c r="U117" s="52">
        <f t="shared" si="38"/>
        <v>0</v>
      </c>
    </row>
    <row r="118" spans="1:21" ht="11.25" customHeight="1">
      <c r="A118" s="29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52">
        <f>'[2]Report'!K1705/1000</f>
        <v>0</v>
      </c>
      <c r="U118" s="52">
        <f t="shared" si="38"/>
        <v>0</v>
      </c>
    </row>
    <row r="119" spans="1:21" ht="11.25" customHeight="1" thickBot="1">
      <c r="A119" s="26" t="s">
        <v>44</v>
      </c>
      <c r="F119" s="61">
        <f aca="true" t="shared" si="40" ref="F119:S119">SUBTOTAL(9,F46:F116)</f>
        <v>256484.55749874417</v>
      </c>
      <c r="G119" s="61">
        <f t="shared" si="40"/>
        <v>254646.37857322802</v>
      </c>
      <c r="H119" s="61">
        <f t="shared" si="40"/>
        <v>254684.57164331665</v>
      </c>
      <c r="I119" s="61">
        <f t="shared" si="40"/>
        <v>254884.05745347321</v>
      </c>
      <c r="J119" s="61">
        <f t="shared" si="40"/>
        <v>254594.89034765528</v>
      </c>
      <c r="K119" s="61">
        <f t="shared" si="40"/>
        <v>256666.53416660463</v>
      </c>
      <c r="L119" s="61">
        <f t="shared" si="40"/>
        <v>258570.3978366847</v>
      </c>
      <c r="M119" s="61">
        <f t="shared" si="40"/>
        <v>261742.81363180248</v>
      </c>
      <c r="N119" s="61">
        <f t="shared" si="40"/>
        <v>261806.70624530214</v>
      </c>
      <c r="O119" s="61">
        <f t="shared" si="40"/>
        <v>264709.5136714879</v>
      </c>
      <c r="P119" s="61">
        <f t="shared" si="40"/>
        <v>264032.51866266644</v>
      </c>
      <c r="Q119" s="61">
        <f t="shared" si="40"/>
        <v>265143.83083133306</v>
      </c>
      <c r="R119" s="61">
        <f t="shared" si="40"/>
        <v>264068.3028642888</v>
      </c>
      <c r="S119" s="30">
        <f t="shared" si="40"/>
        <v>259313.22027042252</v>
      </c>
      <c r="T119" s="52">
        <f>'[2]Report'!K1706/1000</f>
        <v>259313.2202704224</v>
      </c>
      <c r="U119" s="52">
        <f t="shared" si="38"/>
        <v>0</v>
      </c>
    </row>
    <row r="120" spans="1:21" ht="11.25" customHeight="1" thickTop="1">
      <c r="A120" s="26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52">
        <f>'[2]Report'!K1707/1000</f>
        <v>0</v>
      </c>
      <c r="U120" s="52">
        <f t="shared" si="38"/>
        <v>0</v>
      </c>
    </row>
    <row r="121" spans="1:21" ht="11.25" customHeight="1">
      <c r="A121" s="26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52">
        <f>'[2]Report'!K1708/1000</f>
        <v>0</v>
      </c>
      <c r="U121" s="52">
        <f t="shared" si="38"/>
        <v>0</v>
      </c>
    </row>
    <row r="122" spans="1:21" ht="11.25" customHeight="1">
      <c r="A122" s="26" t="s">
        <v>45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52">
        <f>'[2]Report'!K1709/1000</f>
        <v>0</v>
      </c>
      <c r="U122" s="52">
        <f t="shared" si="38"/>
        <v>0</v>
      </c>
    </row>
    <row r="123" spans="1:21" ht="11.25" customHeight="1">
      <c r="A123" s="26"/>
      <c r="C123" s="1" t="s">
        <v>190</v>
      </c>
      <c r="F123" s="27">
        <f aca="true" t="shared" si="41" ref="F123:F129">+SUMIF($D$46:$D$115,$C123,F$46:F$115)</f>
        <v>0</v>
      </c>
      <c r="G123" s="27">
        <f aca="true" t="shared" si="42" ref="G123:R129">+SUMIF($D$46:$D$115,$C123,G$46:G$115)</f>
        <v>0</v>
      </c>
      <c r="H123" s="27">
        <f t="shared" si="42"/>
        <v>0</v>
      </c>
      <c r="I123" s="27">
        <f t="shared" si="42"/>
        <v>0</v>
      </c>
      <c r="J123" s="27">
        <f t="shared" si="42"/>
        <v>0</v>
      </c>
      <c r="K123" s="27">
        <f t="shared" si="42"/>
        <v>0</v>
      </c>
      <c r="L123" s="27">
        <f t="shared" si="42"/>
        <v>0</v>
      </c>
      <c r="M123" s="27">
        <f t="shared" si="42"/>
        <v>0</v>
      </c>
      <c r="N123" s="27">
        <f t="shared" si="42"/>
        <v>0</v>
      </c>
      <c r="O123" s="27">
        <f t="shared" si="42"/>
        <v>0</v>
      </c>
      <c r="P123" s="27">
        <f t="shared" si="42"/>
        <v>0</v>
      </c>
      <c r="Q123" s="27">
        <f t="shared" si="42"/>
        <v>0</v>
      </c>
      <c r="R123" s="27">
        <f t="shared" si="42"/>
        <v>0</v>
      </c>
      <c r="S123" s="13">
        <f aca="true" t="shared" si="43" ref="S123:S186">(F123+R123+SUM(G123:Q123)*2)/24</f>
        <v>0</v>
      </c>
      <c r="T123" s="52">
        <f>'[2]Report'!K1710/1000</f>
        <v>0</v>
      </c>
      <c r="U123" s="52">
        <f t="shared" si="38"/>
        <v>0</v>
      </c>
    </row>
    <row r="124" spans="1:21" ht="11.25" customHeight="1">
      <c r="A124" s="26"/>
      <c r="C124" s="1" t="s">
        <v>248</v>
      </c>
      <c r="F124" s="27">
        <f t="shared" si="41"/>
        <v>201472.87033393566</v>
      </c>
      <c r="G124" s="27">
        <f t="shared" si="42"/>
        <v>201923.20529318863</v>
      </c>
      <c r="H124" s="27">
        <f t="shared" si="42"/>
        <v>201922.7820421148</v>
      </c>
      <c r="I124" s="27">
        <f t="shared" si="42"/>
        <v>201993.79141031066</v>
      </c>
      <c r="J124" s="27">
        <f t="shared" si="42"/>
        <v>201844.98822318984</v>
      </c>
      <c r="K124" s="27">
        <f t="shared" si="42"/>
        <v>201831.5263603802</v>
      </c>
      <c r="L124" s="27">
        <f t="shared" si="42"/>
        <v>203691.53356503634</v>
      </c>
      <c r="M124" s="27">
        <f t="shared" si="42"/>
        <v>206756.60558849186</v>
      </c>
      <c r="N124" s="27">
        <f t="shared" si="42"/>
        <v>206734.56577709626</v>
      </c>
      <c r="O124" s="27">
        <f t="shared" si="42"/>
        <v>209595.86012152038</v>
      </c>
      <c r="P124" s="27">
        <f t="shared" si="42"/>
        <v>208837.91074853318</v>
      </c>
      <c r="Q124" s="27">
        <f t="shared" si="42"/>
        <v>209261.05987155726</v>
      </c>
      <c r="R124" s="27">
        <f t="shared" si="42"/>
        <v>208242.52626459382</v>
      </c>
      <c r="S124" s="13">
        <f t="shared" si="43"/>
        <v>204937.627275057</v>
      </c>
      <c r="T124" s="52">
        <f>'[2]Report'!K1711/1000</f>
        <v>204937.62727505688</v>
      </c>
      <c r="U124" s="52">
        <f t="shared" si="38"/>
        <v>0</v>
      </c>
    </row>
    <row r="125" spans="1:21" ht="11.25" customHeight="1">
      <c r="A125" s="26"/>
      <c r="C125" s="1" t="s">
        <v>251</v>
      </c>
      <c r="F125" s="27">
        <f t="shared" si="41"/>
        <v>0</v>
      </c>
      <c r="G125" s="27">
        <f t="shared" si="42"/>
        <v>0</v>
      </c>
      <c r="H125" s="27">
        <f t="shared" si="42"/>
        <v>0</v>
      </c>
      <c r="I125" s="27">
        <f t="shared" si="42"/>
        <v>0</v>
      </c>
      <c r="J125" s="27">
        <f t="shared" si="42"/>
        <v>0</v>
      </c>
      <c r="K125" s="27">
        <f t="shared" si="42"/>
        <v>0</v>
      </c>
      <c r="L125" s="27">
        <f t="shared" si="42"/>
        <v>0</v>
      </c>
      <c r="M125" s="27">
        <f t="shared" si="42"/>
        <v>0</v>
      </c>
      <c r="N125" s="27">
        <f t="shared" si="42"/>
        <v>0</v>
      </c>
      <c r="O125" s="27">
        <f t="shared" si="42"/>
        <v>0</v>
      </c>
      <c r="P125" s="27">
        <f t="shared" si="42"/>
        <v>0</v>
      </c>
      <c r="Q125" s="27">
        <f t="shared" si="42"/>
        <v>0</v>
      </c>
      <c r="R125" s="27">
        <f t="shared" si="42"/>
        <v>0</v>
      </c>
      <c r="S125" s="13">
        <f t="shared" si="43"/>
        <v>0</v>
      </c>
      <c r="T125" s="52">
        <f>'[2]Report'!K1712/1000</f>
        <v>0</v>
      </c>
      <c r="U125" s="52">
        <f t="shared" si="38"/>
        <v>0</v>
      </c>
    </row>
    <row r="126" spans="1:21" ht="11.25" customHeight="1">
      <c r="A126" s="26"/>
      <c r="C126" s="10" t="s">
        <v>29</v>
      </c>
      <c r="F126" s="27">
        <f t="shared" si="41"/>
        <v>326.57265093543407</v>
      </c>
      <c r="G126" s="27">
        <f t="shared" si="42"/>
        <v>4.662971351822081</v>
      </c>
      <c r="H126" s="27">
        <f t="shared" si="42"/>
        <v>45.72271124312138</v>
      </c>
      <c r="I126" s="27">
        <f t="shared" si="42"/>
        <v>174.26163755736536</v>
      </c>
      <c r="J126" s="27">
        <f t="shared" si="42"/>
        <v>40.15572675408284</v>
      </c>
      <c r="K126" s="27">
        <f t="shared" si="42"/>
        <v>30.839753094756833</v>
      </c>
      <c r="L126" s="27">
        <f t="shared" si="42"/>
        <v>1114.763507602032</v>
      </c>
      <c r="M126" s="27">
        <f t="shared" si="42"/>
        <v>21.383025451468097</v>
      </c>
      <c r="N126" s="27">
        <f t="shared" si="42"/>
        <v>107.31545034674724</v>
      </c>
      <c r="O126" s="27">
        <f t="shared" si="42"/>
        <v>49.89248976921376</v>
      </c>
      <c r="P126" s="27">
        <f t="shared" si="42"/>
        <v>124.70478775793272</v>
      </c>
      <c r="Q126" s="27">
        <f t="shared" si="42"/>
        <v>798.5025988024275</v>
      </c>
      <c r="R126" s="27">
        <f t="shared" si="42"/>
        <v>161.31401476565657</v>
      </c>
      <c r="S126" s="13">
        <f t="shared" si="43"/>
        <v>229.67899938179292</v>
      </c>
      <c r="T126" s="52">
        <f>'[2]Report'!K1713/1000</f>
        <v>229.67899938179295</v>
      </c>
      <c r="U126" s="52">
        <f t="shared" si="38"/>
        <v>0</v>
      </c>
    </row>
    <row r="127" spans="1:21" ht="11.25" customHeight="1">
      <c r="A127" s="26"/>
      <c r="C127" s="1" t="s">
        <v>244</v>
      </c>
      <c r="F127" s="27">
        <f t="shared" si="41"/>
        <v>54685.114513873064</v>
      </c>
      <c r="G127" s="27">
        <f t="shared" si="42"/>
        <v>52718.51030868753</v>
      </c>
      <c r="H127" s="27">
        <f t="shared" si="42"/>
        <v>52716.06688995869</v>
      </c>
      <c r="I127" s="27">
        <f t="shared" si="42"/>
        <v>52716.00440560517</v>
      </c>
      <c r="J127" s="27">
        <f t="shared" si="42"/>
        <v>52709.74639771134</v>
      </c>
      <c r="K127" s="27">
        <f t="shared" si="42"/>
        <v>54804.16805312964</v>
      </c>
      <c r="L127" s="27">
        <f t="shared" si="42"/>
        <v>53764.100764046256</v>
      </c>
      <c r="M127" s="27">
        <f t="shared" si="42"/>
        <v>54964.825017859104</v>
      </c>
      <c r="N127" s="27">
        <f t="shared" si="42"/>
        <v>54964.825017859104</v>
      </c>
      <c r="O127" s="27">
        <f t="shared" si="42"/>
        <v>55063.76106019826</v>
      </c>
      <c r="P127" s="27">
        <f t="shared" si="42"/>
        <v>55069.903126375226</v>
      </c>
      <c r="Q127" s="27">
        <f t="shared" si="42"/>
        <v>55084.26836097331</v>
      </c>
      <c r="R127" s="27">
        <f t="shared" si="42"/>
        <v>55664.46258492929</v>
      </c>
      <c r="S127" s="13">
        <f t="shared" si="43"/>
        <v>54145.91399598374</v>
      </c>
      <c r="T127" s="52">
        <f>'[2]Report'!K1714/1000</f>
        <v>54145.91399598373</v>
      </c>
      <c r="U127" s="52">
        <f t="shared" si="38"/>
        <v>0</v>
      </c>
    </row>
    <row r="128" spans="1:21" ht="11.25" customHeight="1">
      <c r="A128" s="26"/>
      <c r="C128" s="1" t="s">
        <v>245</v>
      </c>
      <c r="F128" s="27">
        <f t="shared" si="41"/>
        <v>0</v>
      </c>
      <c r="G128" s="27">
        <f t="shared" si="42"/>
        <v>0</v>
      </c>
      <c r="H128" s="27">
        <f t="shared" si="42"/>
        <v>0</v>
      </c>
      <c r="I128" s="27">
        <f t="shared" si="42"/>
        <v>0</v>
      </c>
      <c r="J128" s="27">
        <f t="shared" si="42"/>
        <v>0</v>
      </c>
      <c r="K128" s="27">
        <f t="shared" si="42"/>
        <v>0</v>
      </c>
      <c r="L128" s="27">
        <f t="shared" si="42"/>
        <v>0</v>
      </c>
      <c r="M128" s="27">
        <f t="shared" si="42"/>
        <v>0</v>
      </c>
      <c r="N128" s="27">
        <f t="shared" si="42"/>
        <v>0</v>
      </c>
      <c r="O128" s="27">
        <f t="shared" si="42"/>
        <v>0</v>
      </c>
      <c r="P128" s="27">
        <f t="shared" si="42"/>
        <v>0</v>
      </c>
      <c r="Q128" s="27">
        <f t="shared" si="42"/>
        <v>0</v>
      </c>
      <c r="R128" s="27">
        <f t="shared" si="42"/>
        <v>0</v>
      </c>
      <c r="S128" s="13">
        <f t="shared" si="43"/>
        <v>0</v>
      </c>
      <c r="T128" s="52">
        <f>'[2]Report'!K1715/1000</f>
        <v>0</v>
      </c>
      <c r="U128" s="52">
        <f t="shared" si="38"/>
        <v>0</v>
      </c>
    </row>
    <row r="129" spans="1:21" ht="11.25" customHeight="1">
      <c r="A129" s="26"/>
      <c r="C129" s="26" t="s">
        <v>257</v>
      </c>
      <c r="F129" s="27">
        <f t="shared" si="41"/>
        <v>0</v>
      </c>
      <c r="G129" s="27">
        <f t="shared" si="42"/>
        <v>0</v>
      </c>
      <c r="H129" s="27">
        <f t="shared" si="42"/>
        <v>0</v>
      </c>
      <c r="I129" s="27">
        <f t="shared" si="42"/>
        <v>0</v>
      </c>
      <c r="J129" s="27">
        <f t="shared" si="42"/>
        <v>0</v>
      </c>
      <c r="K129" s="27">
        <f t="shared" si="42"/>
        <v>0</v>
      </c>
      <c r="L129" s="27">
        <f t="shared" si="42"/>
        <v>0</v>
      </c>
      <c r="M129" s="27">
        <f t="shared" si="42"/>
        <v>0</v>
      </c>
      <c r="N129" s="27">
        <f t="shared" si="42"/>
        <v>0</v>
      </c>
      <c r="O129" s="27">
        <f t="shared" si="42"/>
        <v>0</v>
      </c>
      <c r="P129" s="27">
        <f t="shared" si="42"/>
        <v>0</v>
      </c>
      <c r="Q129" s="27">
        <f t="shared" si="42"/>
        <v>0</v>
      </c>
      <c r="R129" s="27">
        <f t="shared" si="42"/>
        <v>0</v>
      </c>
      <c r="S129" s="13">
        <f t="shared" si="43"/>
        <v>0</v>
      </c>
      <c r="T129" s="52">
        <f>'[2]Report'!K1716/1000</f>
        <v>0</v>
      </c>
      <c r="U129" s="52">
        <f t="shared" si="38"/>
        <v>0</v>
      </c>
    </row>
    <row r="130" spans="1:21" ht="11.25" customHeight="1" thickBot="1">
      <c r="A130" s="26" t="s">
        <v>46</v>
      </c>
      <c r="F130" s="37">
        <f aca="true" t="shared" si="44" ref="F130:R130">SUM(F123:F129)</f>
        <v>256484.55749874417</v>
      </c>
      <c r="G130" s="37">
        <f t="shared" si="44"/>
        <v>254646.37857322796</v>
      </c>
      <c r="H130" s="37">
        <f t="shared" si="44"/>
        <v>254684.5716433166</v>
      </c>
      <c r="I130" s="37">
        <f t="shared" si="44"/>
        <v>254884.0574534732</v>
      </c>
      <c r="J130" s="37">
        <f t="shared" si="44"/>
        <v>254594.89034765525</v>
      </c>
      <c r="K130" s="37">
        <f t="shared" si="44"/>
        <v>256666.5341666046</v>
      </c>
      <c r="L130" s="37">
        <f t="shared" si="44"/>
        <v>258570.39783668463</v>
      </c>
      <c r="M130" s="37">
        <f t="shared" si="44"/>
        <v>261742.81363180245</v>
      </c>
      <c r="N130" s="37">
        <f t="shared" si="44"/>
        <v>261806.7062453021</v>
      </c>
      <c r="O130" s="37">
        <f t="shared" si="44"/>
        <v>264709.51367148786</v>
      </c>
      <c r="P130" s="37">
        <f t="shared" si="44"/>
        <v>264032.5186626663</v>
      </c>
      <c r="Q130" s="37">
        <f t="shared" si="44"/>
        <v>265143.83083133295</v>
      </c>
      <c r="R130" s="37">
        <f t="shared" si="44"/>
        <v>264068.3028642888</v>
      </c>
      <c r="S130" s="37">
        <f t="shared" si="43"/>
        <v>259313.22027042255</v>
      </c>
      <c r="T130" s="52">
        <f>'[2]Report'!K1717/1000</f>
        <v>259313.22027042237</v>
      </c>
      <c r="U130" s="52">
        <f t="shared" si="38"/>
        <v>0</v>
      </c>
    </row>
    <row r="131" spans="1:21" ht="11.25" customHeight="1" thickTop="1">
      <c r="A131" s="26">
        <v>320</v>
      </c>
      <c r="B131" s="1" t="s">
        <v>35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>
        <f t="shared" si="43"/>
        <v>0</v>
      </c>
      <c r="T131" s="52">
        <f>'[2]Report'!K1718/1000</f>
        <v>0</v>
      </c>
      <c r="U131" s="52">
        <f t="shared" si="38"/>
        <v>0</v>
      </c>
    </row>
    <row r="132" spans="1:21" ht="11.25" customHeight="1">
      <c r="A132" s="26"/>
      <c r="D132" s="1" t="s">
        <v>243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13">
        <f t="shared" si="43"/>
        <v>0</v>
      </c>
      <c r="T132" s="52">
        <f>'[2]Report'!K1719/1000</f>
        <v>0</v>
      </c>
      <c r="U132" s="52">
        <f t="shared" si="38"/>
        <v>0</v>
      </c>
    </row>
    <row r="133" spans="1:21" ht="11.25" customHeight="1">
      <c r="A133" s="26"/>
      <c r="D133" s="1" t="s">
        <v>29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13">
        <f t="shared" si="43"/>
        <v>0</v>
      </c>
      <c r="T133" s="52">
        <f>'[2]Report'!K1720/1000</f>
        <v>0</v>
      </c>
      <c r="U133" s="52">
        <f t="shared" si="38"/>
        <v>0</v>
      </c>
    </row>
    <row r="134" spans="1:21" ht="11.25" customHeight="1">
      <c r="A134" s="26"/>
      <c r="F134" s="28">
        <f aca="true" t="shared" si="45" ref="F134:R134">SUBTOTAL(9,F132:F133)</f>
        <v>0</v>
      </c>
      <c r="G134" s="28">
        <f t="shared" si="45"/>
        <v>0</v>
      </c>
      <c r="H134" s="28">
        <f t="shared" si="45"/>
        <v>0</v>
      </c>
      <c r="I134" s="28">
        <f t="shared" si="45"/>
        <v>0</v>
      </c>
      <c r="J134" s="28">
        <f t="shared" si="45"/>
        <v>0</v>
      </c>
      <c r="K134" s="28">
        <f t="shared" si="45"/>
        <v>0</v>
      </c>
      <c r="L134" s="28">
        <f t="shared" si="45"/>
        <v>0</v>
      </c>
      <c r="M134" s="28">
        <f t="shared" si="45"/>
        <v>0</v>
      </c>
      <c r="N134" s="28">
        <f t="shared" si="45"/>
        <v>0</v>
      </c>
      <c r="O134" s="28">
        <f t="shared" si="45"/>
        <v>0</v>
      </c>
      <c r="P134" s="28">
        <f t="shared" si="45"/>
        <v>0</v>
      </c>
      <c r="Q134" s="28">
        <f t="shared" si="45"/>
        <v>0</v>
      </c>
      <c r="R134" s="28">
        <f t="shared" si="45"/>
        <v>0</v>
      </c>
      <c r="S134" s="28">
        <f t="shared" si="43"/>
        <v>0</v>
      </c>
      <c r="T134" s="52">
        <f>'[2]Report'!K1721/1000</f>
        <v>0</v>
      </c>
      <c r="U134" s="52">
        <f t="shared" si="38"/>
        <v>0</v>
      </c>
    </row>
    <row r="135" spans="1:21" ht="11.25" customHeight="1">
      <c r="A135" s="26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>
        <f t="shared" si="43"/>
        <v>0</v>
      </c>
      <c r="T135" s="52">
        <f>'[2]Report'!K1722/1000</f>
        <v>0</v>
      </c>
      <c r="U135" s="52">
        <f t="shared" si="38"/>
        <v>0</v>
      </c>
    </row>
    <row r="136" spans="1:21" ht="11.25" customHeight="1">
      <c r="A136" s="26">
        <v>321</v>
      </c>
      <c r="B136" s="1" t="s">
        <v>36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>
        <f t="shared" si="43"/>
        <v>0</v>
      </c>
      <c r="T136" s="52">
        <f>'[2]Report'!K1723/1000</f>
        <v>0</v>
      </c>
      <c r="U136" s="52">
        <f t="shared" si="38"/>
        <v>0</v>
      </c>
    </row>
    <row r="137" spans="1:21" ht="11.25" customHeight="1">
      <c r="A137" s="26"/>
      <c r="D137" s="1" t="s">
        <v>243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13">
        <f t="shared" si="43"/>
        <v>0</v>
      </c>
      <c r="T137" s="52">
        <f>'[2]Report'!K1724/1000</f>
        <v>0</v>
      </c>
      <c r="U137" s="52">
        <f t="shared" si="38"/>
        <v>0</v>
      </c>
    </row>
    <row r="138" spans="1:21" ht="11.25" customHeight="1">
      <c r="A138" s="26"/>
      <c r="D138" s="1" t="s">
        <v>29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13">
        <f t="shared" si="43"/>
        <v>0</v>
      </c>
      <c r="T138" s="52">
        <f>'[2]Report'!K1725/1000</f>
        <v>0</v>
      </c>
      <c r="U138" s="52">
        <f t="shared" si="38"/>
        <v>0</v>
      </c>
    </row>
    <row r="139" spans="1:21" ht="11.25" customHeight="1">
      <c r="A139" s="26"/>
      <c r="F139" s="28">
        <f aca="true" t="shared" si="46" ref="F139:R139">SUBTOTAL(9,F137:F138)</f>
        <v>0</v>
      </c>
      <c r="G139" s="28">
        <f t="shared" si="46"/>
        <v>0</v>
      </c>
      <c r="H139" s="28">
        <f t="shared" si="46"/>
        <v>0</v>
      </c>
      <c r="I139" s="28">
        <f t="shared" si="46"/>
        <v>0</v>
      </c>
      <c r="J139" s="28">
        <f t="shared" si="46"/>
        <v>0</v>
      </c>
      <c r="K139" s="28">
        <f t="shared" si="46"/>
        <v>0</v>
      </c>
      <c r="L139" s="28">
        <f t="shared" si="46"/>
        <v>0</v>
      </c>
      <c r="M139" s="28">
        <f t="shared" si="46"/>
        <v>0</v>
      </c>
      <c r="N139" s="28">
        <f t="shared" si="46"/>
        <v>0</v>
      </c>
      <c r="O139" s="28">
        <f t="shared" si="46"/>
        <v>0</v>
      </c>
      <c r="P139" s="28">
        <f t="shared" si="46"/>
        <v>0</v>
      </c>
      <c r="Q139" s="28">
        <f t="shared" si="46"/>
        <v>0</v>
      </c>
      <c r="R139" s="28">
        <f t="shared" si="46"/>
        <v>0</v>
      </c>
      <c r="S139" s="28">
        <f t="shared" si="43"/>
        <v>0</v>
      </c>
      <c r="T139" s="52">
        <f>'[2]Report'!K1726/1000</f>
        <v>0</v>
      </c>
      <c r="U139" s="52">
        <f t="shared" si="38"/>
        <v>0</v>
      </c>
    </row>
    <row r="140" spans="1:21" ht="11.25" customHeight="1">
      <c r="A140" s="26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>
        <f t="shared" si="43"/>
        <v>0</v>
      </c>
      <c r="T140" s="52">
        <f>'[2]Report'!K1727/1000</f>
        <v>0</v>
      </c>
      <c r="U140" s="52">
        <f t="shared" si="38"/>
        <v>0</v>
      </c>
    </row>
    <row r="141" spans="1:21" ht="11.25" customHeight="1">
      <c r="A141" s="26">
        <v>322</v>
      </c>
      <c r="B141" s="1" t="s">
        <v>47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>
        <f t="shared" si="43"/>
        <v>0</v>
      </c>
      <c r="T141" s="52">
        <f>'[2]Report'!K1728/1000</f>
        <v>0</v>
      </c>
      <c r="U141" s="52">
        <f t="shared" si="38"/>
        <v>0</v>
      </c>
    </row>
    <row r="142" spans="1:21" ht="11.25" customHeight="1">
      <c r="A142" s="26"/>
      <c r="D142" s="1" t="s">
        <v>243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13">
        <f t="shared" si="43"/>
        <v>0</v>
      </c>
      <c r="T142" s="52">
        <f>'[2]Report'!K1729/1000</f>
        <v>0</v>
      </c>
      <c r="U142" s="52">
        <f t="shared" si="38"/>
        <v>0</v>
      </c>
    </row>
    <row r="143" spans="1:21" ht="11.25" customHeight="1">
      <c r="A143" s="26"/>
      <c r="D143" s="1" t="s">
        <v>29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13">
        <f t="shared" si="43"/>
        <v>0</v>
      </c>
      <c r="T143" s="52">
        <f>'[2]Report'!K1730/1000</f>
        <v>0</v>
      </c>
      <c r="U143" s="52">
        <f t="shared" si="38"/>
        <v>0</v>
      </c>
    </row>
    <row r="144" spans="1:21" ht="11.25" customHeight="1">
      <c r="A144" s="26"/>
      <c r="F144" s="28">
        <f aca="true" t="shared" si="47" ref="F144:R144">SUBTOTAL(9,F142:F143)</f>
        <v>0</v>
      </c>
      <c r="G144" s="28">
        <f t="shared" si="47"/>
        <v>0</v>
      </c>
      <c r="H144" s="28">
        <f t="shared" si="47"/>
        <v>0</v>
      </c>
      <c r="I144" s="28">
        <f t="shared" si="47"/>
        <v>0</v>
      </c>
      <c r="J144" s="28">
        <f t="shared" si="47"/>
        <v>0</v>
      </c>
      <c r="K144" s="28">
        <f t="shared" si="47"/>
        <v>0</v>
      </c>
      <c r="L144" s="28">
        <f t="shared" si="47"/>
        <v>0</v>
      </c>
      <c r="M144" s="28">
        <f t="shared" si="47"/>
        <v>0</v>
      </c>
      <c r="N144" s="28">
        <f t="shared" si="47"/>
        <v>0</v>
      </c>
      <c r="O144" s="28">
        <f t="shared" si="47"/>
        <v>0</v>
      </c>
      <c r="P144" s="28">
        <f t="shared" si="47"/>
        <v>0</v>
      </c>
      <c r="Q144" s="28">
        <f t="shared" si="47"/>
        <v>0</v>
      </c>
      <c r="R144" s="28">
        <f t="shared" si="47"/>
        <v>0</v>
      </c>
      <c r="S144" s="28">
        <f t="shared" si="43"/>
        <v>0</v>
      </c>
      <c r="T144" s="52">
        <f>'[2]Report'!K1731/1000</f>
        <v>0</v>
      </c>
      <c r="U144" s="52">
        <f t="shared" si="38"/>
        <v>0</v>
      </c>
    </row>
    <row r="145" spans="1:21" ht="11.25" customHeight="1">
      <c r="A145" s="2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>
        <f t="shared" si="43"/>
        <v>0</v>
      </c>
      <c r="T145" s="52">
        <f>'[2]Report'!K1732/1000</f>
        <v>0</v>
      </c>
      <c r="U145" s="52">
        <f t="shared" si="38"/>
        <v>0</v>
      </c>
    </row>
    <row r="146" spans="1:21" ht="11.25" customHeight="1">
      <c r="A146" s="26">
        <v>323</v>
      </c>
      <c r="B146" s="1" t="s">
        <v>38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>
        <f t="shared" si="43"/>
        <v>0</v>
      </c>
      <c r="T146" s="52">
        <f>'[2]Report'!K1733/1000</f>
        <v>0</v>
      </c>
      <c r="U146" s="52">
        <f t="shared" si="38"/>
        <v>0</v>
      </c>
    </row>
    <row r="147" spans="1:21" ht="11.25" customHeight="1">
      <c r="A147" s="26"/>
      <c r="D147" s="1" t="s">
        <v>243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13">
        <f t="shared" si="43"/>
        <v>0</v>
      </c>
      <c r="T147" s="52">
        <f>'[2]Report'!K1734/1000</f>
        <v>0</v>
      </c>
      <c r="U147" s="52">
        <f t="shared" si="38"/>
        <v>0</v>
      </c>
    </row>
    <row r="148" spans="1:21" ht="11.25" customHeight="1">
      <c r="A148" s="26"/>
      <c r="D148" s="1" t="s">
        <v>29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13">
        <f t="shared" si="43"/>
        <v>0</v>
      </c>
      <c r="T148" s="52">
        <f>'[2]Report'!K1735/1000</f>
        <v>0</v>
      </c>
      <c r="U148" s="52">
        <f t="shared" si="38"/>
        <v>0</v>
      </c>
    </row>
    <row r="149" spans="1:21" ht="11.25" customHeight="1">
      <c r="A149" s="26"/>
      <c r="F149" s="28">
        <f aca="true" t="shared" si="48" ref="F149:R149">SUBTOTAL(9,F147:F148)</f>
        <v>0</v>
      </c>
      <c r="G149" s="28">
        <f t="shared" si="48"/>
        <v>0</v>
      </c>
      <c r="H149" s="28">
        <f t="shared" si="48"/>
        <v>0</v>
      </c>
      <c r="I149" s="28">
        <f t="shared" si="48"/>
        <v>0</v>
      </c>
      <c r="J149" s="28">
        <f t="shared" si="48"/>
        <v>0</v>
      </c>
      <c r="K149" s="28">
        <f t="shared" si="48"/>
        <v>0</v>
      </c>
      <c r="L149" s="28">
        <f t="shared" si="48"/>
        <v>0</v>
      </c>
      <c r="M149" s="28">
        <f t="shared" si="48"/>
        <v>0</v>
      </c>
      <c r="N149" s="28">
        <f t="shared" si="48"/>
        <v>0</v>
      </c>
      <c r="O149" s="28">
        <f t="shared" si="48"/>
        <v>0</v>
      </c>
      <c r="P149" s="28">
        <f t="shared" si="48"/>
        <v>0</v>
      </c>
      <c r="Q149" s="28">
        <f t="shared" si="48"/>
        <v>0</v>
      </c>
      <c r="R149" s="28">
        <f t="shared" si="48"/>
        <v>0</v>
      </c>
      <c r="S149" s="28">
        <f t="shared" si="43"/>
        <v>0</v>
      </c>
      <c r="T149" s="52">
        <f>'[2]Report'!K1736/1000</f>
        <v>0</v>
      </c>
      <c r="U149" s="52">
        <f t="shared" si="38"/>
        <v>0</v>
      </c>
    </row>
    <row r="150" spans="1:21" ht="11.25" customHeight="1">
      <c r="A150" s="26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>
        <f t="shared" si="43"/>
        <v>0</v>
      </c>
      <c r="T150" s="52">
        <f>'[2]Report'!K1737/1000</f>
        <v>0</v>
      </c>
      <c r="U150" s="52">
        <f t="shared" si="38"/>
        <v>0</v>
      </c>
    </row>
    <row r="151" spans="1:21" ht="11.25" customHeight="1">
      <c r="A151" s="26">
        <v>324</v>
      </c>
      <c r="B151" s="1" t="s">
        <v>35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>
        <f t="shared" si="43"/>
        <v>0</v>
      </c>
      <c r="T151" s="52">
        <f>'[2]Report'!K1738/1000</f>
        <v>0</v>
      </c>
      <c r="U151" s="52">
        <f t="shared" si="38"/>
        <v>0</v>
      </c>
    </row>
    <row r="152" spans="1:21" ht="11.25" customHeight="1">
      <c r="A152" s="26"/>
      <c r="D152" s="1" t="s">
        <v>243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13">
        <f t="shared" si="43"/>
        <v>0</v>
      </c>
      <c r="T152" s="52">
        <f>'[2]Report'!K1739/1000</f>
        <v>0</v>
      </c>
      <c r="U152" s="52">
        <f t="shared" si="38"/>
        <v>0</v>
      </c>
    </row>
    <row r="153" spans="1:21" ht="11.25" customHeight="1">
      <c r="A153" s="26"/>
      <c r="D153" s="1" t="s">
        <v>29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13">
        <f t="shared" si="43"/>
        <v>0</v>
      </c>
      <c r="T153" s="52">
        <f>'[2]Report'!K1740/1000</f>
        <v>0</v>
      </c>
      <c r="U153" s="52">
        <f t="shared" si="38"/>
        <v>0</v>
      </c>
    </row>
    <row r="154" spans="1:21" ht="11.25" customHeight="1">
      <c r="A154" s="26"/>
      <c r="F154" s="28">
        <f aca="true" t="shared" si="49" ref="F154:R154">SUBTOTAL(9,F152:F153)</f>
        <v>0</v>
      </c>
      <c r="G154" s="28">
        <f t="shared" si="49"/>
        <v>0</v>
      </c>
      <c r="H154" s="28">
        <f t="shared" si="49"/>
        <v>0</v>
      </c>
      <c r="I154" s="28">
        <f t="shared" si="49"/>
        <v>0</v>
      </c>
      <c r="J154" s="28">
        <f t="shared" si="49"/>
        <v>0</v>
      </c>
      <c r="K154" s="28">
        <f t="shared" si="49"/>
        <v>0</v>
      </c>
      <c r="L154" s="28">
        <f t="shared" si="49"/>
        <v>0</v>
      </c>
      <c r="M154" s="28">
        <f t="shared" si="49"/>
        <v>0</v>
      </c>
      <c r="N154" s="28">
        <f t="shared" si="49"/>
        <v>0</v>
      </c>
      <c r="O154" s="28">
        <f t="shared" si="49"/>
        <v>0</v>
      </c>
      <c r="P154" s="28">
        <f t="shared" si="49"/>
        <v>0</v>
      </c>
      <c r="Q154" s="28">
        <f t="shared" si="49"/>
        <v>0</v>
      </c>
      <c r="R154" s="28">
        <f t="shared" si="49"/>
        <v>0</v>
      </c>
      <c r="S154" s="28">
        <f t="shared" si="43"/>
        <v>0</v>
      </c>
      <c r="T154" s="52">
        <f>'[2]Report'!K1741/1000</f>
        <v>0</v>
      </c>
      <c r="U154" s="52">
        <f t="shared" si="38"/>
        <v>0</v>
      </c>
    </row>
    <row r="155" spans="1:21" ht="11.25" customHeight="1">
      <c r="A155" s="26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>
        <f t="shared" si="43"/>
        <v>0</v>
      </c>
      <c r="T155" s="52">
        <f>'[2]Report'!K1742/1000</f>
        <v>0</v>
      </c>
      <c r="U155" s="52">
        <f t="shared" si="38"/>
        <v>0</v>
      </c>
    </row>
    <row r="156" spans="1:21" ht="11.25" customHeight="1">
      <c r="A156" s="26">
        <v>325</v>
      </c>
      <c r="B156" s="1" t="s">
        <v>48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>
        <f t="shared" si="43"/>
        <v>0</v>
      </c>
      <c r="T156" s="52">
        <f>'[2]Report'!K1743/1000</f>
        <v>0</v>
      </c>
      <c r="U156" s="52">
        <f t="shared" si="38"/>
        <v>0</v>
      </c>
    </row>
    <row r="157" spans="1:21" ht="11.25" customHeight="1">
      <c r="A157" s="26"/>
      <c r="D157" s="1" t="s">
        <v>243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13">
        <f t="shared" si="43"/>
        <v>0</v>
      </c>
      <c r="T157" s="52">
        <f>'[2]Report'!K1744/1000</f>
        <v>0</v>
      </c>
      <c r="U157" s="52">
        <f t="shared" si="38"/>
        <v>0</v>
      </c>
    </row>
    <row r="158" spans="1:21" ht="11.25" customHeight="1">
      <c r="A158" s="26"/>
      <c r="D158" s="1" t="s">
        <v>29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13">
        <f t="shared" si="43"/>
        <v>0</v>
      </c>
      <c r="T158" s="52">
        <f>'[2]Report'!K1745/1000</f>
        <v>0</v>
      </c>
      <c r="U158" s="52">
        <f t="shared" si="38"/>
        <v>0</v>
      </c>
    </row>
    <row r="159" spans="1:21" ht="11.25" customHeight="1">
      <c r="A159" s="26"/>
      <c r="F159" s="28">
        <f aca="true" t="shared" si="50" ref="F159:R159">SUBTOTAL(9,F157:F158)</f>
        <v>0</v>
      </c>
      <c r="G159" s="28">
        <f t="shared" si="50"/>
        <v>0</v>
      </c>
      <c r="H159" s="28">
        <f t="shared" si="50"/>
        <v>0</v>
      </c>
      <c r="I159" s="28">
        <f t="shared" si="50"/>
        <v>0</v>
      </c>
      <c r="J159" s="28">
        <f t="shared" si="50"/>
        <v>0</v>
      </c>
      <c r="K159" s="28">
        <f t="shared" si="50"/>
        <v>0</v>
      </c>
      <c r="L159" s="28">
        <f t="shared" si="50"/>
        <v>0</v>
      </c>
      <c r="M159" s="28">
        <f t="shared" si="50"/>
        <v>0</v>
      </c>
      <c r="N159" s="28">
        <f t="shared" si="50"/>
        <v>0</v>
      </c>
      <c r="O159" s="28">
        <f t="shared" si="50"/>
        <v>0</v>
      </c>
      <c r="P159" s="28">
        <f t="shared" si="50"/>
        <v>0</v>
      </c>
      <c r="Q159" s="28">
        <f t="shared" si="50"/>
        <v>0</v>
      </c>
      <c r="R159" s="28">
        <f t="shared" si="50"/>
        <v>0</v>
      </c>
      <c r="S159" s="28">
        <f t="shared" si="43"/>
        <v>0</v>
      </c>
      <c r="T159" s="52">
        <f>'[2]Report'!K1746/1000</f>
        <v>0</v>
      </c>
      <c r="U159" s="52">
        <f t="shared" si="38"/>
        <v>0</v>
      </c>
    </row>
    <row r="160" spans="1:21" ht="11.25" customHeight="1">
      <c r="A160" s="26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>
        <f t="shared" si="43"/>
        <v>0</v>
      </c>
      <c r="T160" s="52">
        <f>'[2]Report'!K1747/1000</f>
        <v>0</v>
      </c>
      <c r="U160" s="52">
        <f t="shared" si="38"/>
        <v>0</v>
      </c>
    </row>
    <row r="161" spans="1:21" ht="11.25" customHeight="1">
      <c r="A161" s="26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>
        <f t="shared" si="43"/>
        <v>0</v>
      </c>
      <c r="T161" s="52">
        <f>'[2]Report'!K1748/1000</f>
        <v>0</v>
      </c>
      <c r="U161" s="52">
        <f t="shared" si="38"/>
        <v>0</v>
      </c>
    </row>
    <row r="162" spans="1:21" ht="11.25" customHeight="1">
      <c r="A162" s="26" t="s">
        <v>49</v>
      </c>
      <c r="B162" s="1" t="s">
        <v>50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>
        <f t="shared" si="43"/>
        <v>0</v>
      </c>
      <c r="T162" s="52">
        <f>'[2]Report'!K1749/1000</f>
        <v>0</v>
      </c>
      <c r="U162" s="52">
        <f t="shared" si="38"/>
        <v>0</v>
      </c>
    </row>
    <row r="163" spans="1:21" ht="11.25" customHeight="1">
      <c r="A163" s="26"/>
      <c r="D163" s="1" t="s">
        <v>29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13">
        <f t="shared" si="43"/>
        <v>0</v>
      </c>
      <c r="T163" s="52">
        <f>'[2]Report'!K1750/1000</f>
        <v>0</v>
      </c>
      <c r="U163" s="52">
        <f t="shared" si="38"/>
        <v>0</v>
      </c>
    </row>
    <row r="164" spans="1:21" ht="11.25" customHeight="1">
      <c r="A164" s="26"/>
      <c r="F164" s="28">
        <f aca="true" t="shared" si="51" ref="F164:R164">SUBTOTAL(9,F163)</f>
        <v>0</v>
      </c>
      <c r="G164" s="28">
        <f t="shared" si="51"/>
        <v>0</v>
      </c>
      <c r="H164" s="28">
        <f t="shared" si="51"/>
        <v>0</v>
      </c>
      <c r="I164" s="28">
        <f t="shared" si="51"/>
        <v>0</v>
      </c>
      <c r="J164" s="28">
        <f t="shared" si="51"/>
        <v>0</v>
      </c>
      <c r="K164" s="28">
        <f t="shared" si="51"/>
        <v>0</v>
      </c>
      <c r="L164" s="28">
        <f t="shared" si="51"/>
        <v>0</v>
      </c>
      <c r="M164" s="28">
        <f t="shared" si="51"/>
        <v>0</v>
      </c>
      <c r="N164" s="28">
        <f t="shared" si="51"/>
        <v>0</v>
      </c>
      <c r="O164" s="28">
        <f t="shared" si="51"/>
        <v>0</v>
      </c>
      <c r="P164" s="28">
        <f t="shared" si="51"/>
        <v>0</v>
      </c>
      <c r="Q164" s="28">
        <f t="shared" si="51"/>
        <v>0</v>
      </c>
      <c r="R164" s="28">
        <f t="shared" si="51"/>
        <v>0</v>
      </c>
      <c r="S164" s="28">
        <f t="shared" si="43"/>
        <v>0</v>
      </c>
      <c r="T164" s="52">
        <f>'[2]Report'!K1751/1000</f>
        <v>0</v>
      </c>
      <c r="U164" s="52">
        <f t="shared" si="38"/>
        <v>0</v>
      </c>
    </row>
    <row r="165" spans="1:21" ht="11.25" customHeight="1">
      <c r="A165" s="26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>
        <f t="shared" si="43"/>
        <v>0</v>
      </c>
      <c r="T165" s="52">
        <f>'[2]Report'!K1752/1000</f>
        <v>0</v>
      </c>
      <c r="U165" s="52">
        <f t="shared" si="38"/>
        <v>0</v>
      </c>
    </row>
    <row r="166" spans="1:21" ht="11.25" customHeight="1">
      <c r="A166" s="29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>
        <f t="shared" si="43"/>
        <v>0</v>
      </c>
      <c r="T166" s="52">
        <f>'[2]Report'!K1753/1000</f>
        <v>0</v>
      </c>
      <c r="U166" s="52">
        <f t="shared" si="38"/>
        <v>0</v>
      </c>
    </row>
    <row r="167" spans="1:21" ht="11.25" customHeight="1" thickBot="1">
      <c r="A167" s="26" t="s">
        <v>51</v>
      </c>
      <c r="F167" s="61">
        <f aca="true" t="shared" si="52" ref="F167:R167">SUBTOTAL(9,F132:F164)</f>
        <v>0</v>
      </c>
      <c r="G167" s="61">
        <f t="shared" si="52"/>
        <v>0</v>
      </c>
      <c r="H167" s="61">
        <f t="shared" si="52"/>
        <v>0</v>
      </c>
      <c r="I167" s="61">
        <f t="shared" si="52"/>
        <v>0</v>
      </c>
      <c r="J167" s="61">
        <f t="shared" si="52"/>
        <v>0</v>
      </c>
      <c r="K167" s="61">
        <f t="shared" si="52"/>
        <v>0</v>
      </c>
      <c r="L167" s="61">
        <f t="shared" si="52"/>
        <v>0</v>
      </c>
      <c r="M167" s="61">
        <f t="shared" si="52"/>
        <v>0</v>
      </c>
      <c r="N167" s="61">
        <f t="shared" si="52"/>
        <v>0</v>
      </c>
      <c r="O167" s="61">
        <f t="shared" si="52"/>
        <v>0</v>
      </c>
      <c r="P167" s="61">
        <f t="shared" si="52"/>
        <v>0</v>
      </c>
      <c r="Q167" s="61">
        <f t="shared" si="52"/>
        <v>0</v>
      </c>
      <c r="R167" s="61">
        <f t="shared" si="52"/>
        <v>0</v>
      </c>
      <c r="S167" s="30">
        <f t="shared" si="43"/>
        <v>0</v>
      </c>
      <c r="T167" s="52">
        <f>'[2]Report'!K1754/1000</f>
        <v>0</v>
      </c>
      <c r="U167" s="52">
        <f t="shared" si="38"/>
        <v>0</v>
      </c>
    </row>
    <row r="168" spans="1:21" ht="11.25" customHeight="1" thickTop="1">
      <c r="A168" s="26"/>
      <c r="C168" s="10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>
        <f t="shared" si="43"/>
        <v>0</v>
      </c>
      <c r="T168" s="52">
        <f>'[2]Report'!K1755/1000</f>
        <v>0</v>
      </c>
      <c r="U168" s="52">
        <f t="shared" si="38"/>
        <v>0</v>
      </c>
    </row>
    <row r="169" spans="1:21" ht="11.25" customHeight="1">
      <c r="A169" s="32"/>
      <c r="B169" s="33"/>
      <c r="C169" s="34"/>
      <c r="D169" s="33"/>
      <c r="E169" s="33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>
        <f t="shared" si="43"/>
        <v>0</v>
      </c>
      <c r="T169" s="52">
        <f>'[2]Report'!K1756/1000</f>
        <v>0</v>
      </c>
      <c r="U169" s="52">
        <f t="shared" si="38"/>
        <v>0</v>
      </c>
    </row>
    <row r="170" spans="1:21" ht="11.25" customHeight="1">
      <c r="A170" s="26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>
        <f t="shared" si="43"/>
        <v>0</v>
      </c>
      <c r="T170" s="52">
        <f>'[2]Report'!K1757/1000</f>
        <v>0</v>
      </c>
      <c r="U170" s="52">
        <f t="shared" si="38"/>
        <v>0</v>
      </c>
    </row>
    <row r="171" spans="1:21" ht="11.25" customHeight="1">
      <c r="A171" s="26" t="s">
        <v>52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>
        <f t="shared" si="43"/>
        <v>0</v>
      </c>
      <c r="T171" s="52">
        <f>'[2]Report'!K1758/1000</f>
        <v>0</v>
      </c>
      <c r="U171" s="52">
        <f t="shared" si="38"/>
        <v>0</v>
      </c>
    </row>
    <row r="172" spans="1:21" ht="11.25" customHeight="1">
      <c r="A172" s="26"/>
      <c r="C172" s="1" t="s">
        <v>243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13">
        <f t="shared" si="43"/>
        <v>0</v>
      </c>
      <c r="T172" s="52">
        <f>'[2]Report'!K1759/1000</f>
        <v>0</v>
      </c>
      <c r="U172" s="52">
        <f t="shared" si="38"/>
        <v>0</v>
      </c>
    </row>
    <row r="173" spans="1:21" ht="11.25" customHeight="1">
      <c r="A173" s="26"/>
      <c r="C173" s="1" t="s">
        <v>249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13">
        <f t="shared" si="43"/>
        <v>0</v>
      </c>
      <c r="T173" s="52">
        <f>'[2]Report'!K1760/1000</f>
        <v>0</v>
      </c>
      <c r="U173" s="52">
        <f t="shared" si="38"/>
        <v>0</v>
      </c>
    </row>
    <row r="174" spans="1:21" ht="11.25" customHeight="1">
      <c r="A174" s="26"/>
      <c r="C174" s="1" t="s">
        <v>29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13">
        <f t="shared" si="43"/>
        <v>0</v>
      </c>
      <c r="T174" s="52">
        <f>'[2]Report'!K1761/1000</f>
        <v>0</v>
      </c>
      <c r="U174" s="52">
        <f t="shared" si="38"/>
        <v>0</v>
      </c>
    </row>
    <row r="175" spans="1:21" ht="11.25" customHeight="1">
      <c r="A175" s="26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3">
        <f t="shared" si="43"/>
        <v>0</v>
      </c>
      <c r="T175" s="52">
        <f>'[2]Report'!K1762/1000</f>
        <v>0</v>
      </c>
      <c r="U175" s="52">
        <f aca="true" t="shared" si="53" ref="U175:U238">T175-S175</f>
        <v>0</v>
      </c>
    </row>
    <row r="176" spans="1:21" ht="11.25" customHeight="1" thickBot="1">
      <c r="A176" s="26" t="s">
        <v>53</v>
      </c>
      <c r="F176" s="37">
        <f aca="true" t="shared" si="54" ref="F176:R176">SUM(F172:F175)</f>
        <v>0</v>
      </c>
      <c r="G176" s="37">
        <f t="shared" si="54"/>
        <v>0</v>
      </c>
      <c r="H176" s="37">
        <f t="shared" si="54"/>
        <v>0</v>
      </c>
      <c r="I176" s="37">
        <f t="shared" si="54"/>
        <v>0</v>
      </c>
      <c r="J176" s="37">
        <f t="shared" si="54"/>
        <v>0</v>
      </c>
      <c r="K176" s="37">
        <f t="shared" si="54"/>
        <v>0</v>
      </c>
      <c r="L176" s="37">
        <f t="shared" si="54"/>
        <v>0</v>
      </c>
      <c r="M176" s="37">
        <f t="shared" si="54"/>
        <v>0</v>
      </c>
      <c r="N176" s="37">
        <f t="shared" si="54"/>
        <v>0</v>
      </c>
      <c r="O176" s="37">
        <f t="shared" si="54"/>
        <v>0</v>
      </c>
      <c r="P176" s="37">
        <f t="shared" si="54"/>
        <v>0</v>
      </c>
      <c r="Q176" s="37">
        <f t="shared" si="54"/>
        <v>0</v>
      </c>
      <c r="R176" s="37">
        <f t="shared" si="54"/>
        <v>0</v>
      </c>
      <c r="S176" s="37">
        <f t="shared" si="43"/>
        <v>0</v>
      </c>
      <c r="T176" s="52">
        <f>'[2]Report'!K1763/1000</f>
        <v>0</v>
      </c>
      <c r="U176" s="52">
        <f t="shared" si="53"/>
        <v>0</v>
      </c>
    </row>
    <row r="177" spans="1:21" ht="11.25" customHeight="1" thickTop="1">
      <c r="A177" s="26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>
        <f t="shared" si="43"/>
        <v>0</v>
      </c>
      <c r="T177" s="52">
        <f>'[2]Report'!K1764/1000</f>
        <v>0</v>
      </c>
      <c r="U177" s="52">
        <f t="shared" si="53"/>
        <v>0</v>
      </c>
    </row>
    <row r="178" spans="1:21" ht="11.25" customHeight="1">
      <c r="A178" s="26">
        <v>330</v>
      </c>
      <c r="B178" s="1" t="s">
        <v>35</v>
      </c>
      <c r="C178" s="10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>
        <f t="shared" si="43"/>
        <v>0</v>
      </c>
      <c r="T178" s="52">
        <f>'[2]Report'!K1765/1000</f>
        <v>0</v>
      </c>
      <c r="U178" s="52">
        <f t="shared" si="53"/>
        <v>0</v>
      </c>
    </row>
    <row r="179" spans="1:21" ht="11.25" customHeight="1">
      <c r="A179" s="26"/>
      <c r="C179" s="10"/>
      <c r="D179" s="1" t="s">
        <v>243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13">
        <f t="shared" si="43"/>
        <v>0</v>
      </c>
      <c r="T179" s="52">
        <f>'[2]Report'!K1766/1000</f>
        <v>0</v>
      </c>
      <c r="U179" s="52">
        <f t="shared" si="53"/>
        <v>0</v>
      </c>
    </row>
    <row r="180" spans="1:21" ht="11.25" customHeight="1">
      <c r="A180" s="26"/>
      <c r="C180" s="10"/>
      <c r="D180" s="1" t="s">
        <v>249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13">
        <f t="shared" si="43"/>
        <v>0</v>
      </c>
      <c r="T180" s="52">
        <f>'[2]Report'!K1767/1000</f>
        <v>0</v>
      </c>
      <c r="U180" s="52">
        <f t="shared" si="53"/>
        <v>0</v>
      </c>
    </row>
    <row r="181" spans="1:21" ht="11.25" customHeight="1">
      <c r="A181" s="26"/>
      <c r="C181" s="10"/>
      <c r="D181" s="1" t="s">
        <v>244</v>
      </c>
      <c r="F181" s="27">
        <v>3035.544661472432</v>
      </c>
      <c r="G181" s="27">
        <v>3035.544661472432</v>
      </c>
      <c r="H181" s="27">
        <v>3035.544661472432</v>
      </c>
      <c r="I181" s="27">
        <v>3035.544661472432</v>
      </c>
      <c r="J181" s="27">
        <v>3034.273015425476</v>
      </c>
      <c r="K181" s="27">
        <v>3034.273015425476</v>
      </c>
      <c r="L181" s="27">
        <v>3034.273015425476</v>
      </c>
      <c r="M181" s="27">
        <v>3034.273015425476</v>
      </c>
      <c r="N181" s="27">
        <v>3034.273015425476</v>
      </c>
      <c r="O181" s="27">
        <v>3034.273015425476</v>
      </c>
      <c r="P181" s="27">
        <v>3034.273015425476</v>
      </c>
      <c r="Q181" s="27">
        <v>3034.273015425476</v>
      </c>
      <c r="R181" s="27">
        <v>3149.767367275144</v>
      </c>
      <c r="S181" s="13">
        <f t="shared" si="43"/>
        <v>3039.4561768495737</v>
      </c>
      <c r="T181" s="52">
        <f>'[2]Report'!K1768/1000</f>
        <v>3039.4561768495596</v>
      </c>
      <c r="U181" s="52">
        <f t="shared" si="53"/>
        <v>-1.4097167877480388E-11</v>
      </c>
    </row>
    <row r="182" spans="1:21" ht="11.25" customHeight="1">
      <c r="A182" s="26"/>
      <c r="C182" s="10"/>
      <c r="D182" s="1" t="s">
        <v>245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13">
        <f t="shared" si="43"/>
        <v>0</v>
      </c>
      <c r="T182" s="52">
        <f>'[2]Report'!K1769/1000</f>
        <v>0</v>
      </c>
      <c r="U182" s="52">
        <f t="shared" si="53"/>
        <v>0</v>
      </c>
    </row>
    <row r="183" spans="1:21" ht="11.25" customHeight="1">
      <c r="A183" s="26"/>
      <c r="C183" s="10"/>
      <c r="D183" s="1" t="s">
        <v>244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13">
        <f t="shared" si="43"/>
        <v>0</v>
      </c>
      <c r="T183" s="52">
        <f>'[2]Report'!K1770/1000</f>
        <v>0</v>
      </c>
      <c r="U183" s="52">
        <f t="shared" si="53"/>
        <v>0</v>
      </c>
    </row>
    <row r="184" spans="1:21" ht="11.25" customHeight="1">
      <c r="A184" s="26"/>
      <c r="D184" s="1" t="s">
        <v>245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13">
        <f t="shared" si="43"/>
        <v>0</v>
      </c>
      <c r="T184" s="52">
        <f>'[2]Report'!K1771/1000</f>
        <v>0</v>
      </c>
      <c r="U184" s="52">
        <f t="shared" si="53"/>
        <v>0</v>
      </c>
    </row>
    <row r="185" spans="1:21" ht="11.25" customHeight="1">
      <c r="A185" s="26"/>
      <c r="F185" s="28">
        <f aca="true" t="shared" si="55" ref="F185:R185">SUBTOTAL(9,F179:F184)</f>
        <v>3035.544661472432</v>
      </c>
      <c r="G185" s="28">
        <f t="shared" si="55"/>
        <v>3035.544661472432</v>
      </c>
      <c r="H185" s="28">
        <f t="shared" si="55"/>
        <v>3035.544661472432</v>
      </c>
      <c r="I185" s="28">
        <f t="shared" si="55"/>
        <v>3035.544661472432</v>
      </c>
      <c r="J185" s="28">
        <f t="shared" si="55"/>
        <v>3034.273015425476</v>
      </c>
      <c r="K185" s="28">
        <f t="shared" si="55"/>
        <v>3034.273015425476</v>
      </c>
      <c r="L185" s="28">
        <f t="shared" si="55"/>
        <v>3034.273015425476</v>
      </c>
      <c r="M185" s="28">
        <f t="shared" si="55"/>
        <v>3034.273015425476</v>
      </c>
      <c r="N185" s="28">
        <f t="shared" si="55"/>
        <v>3034.273015425476</v>
      </c>
      <c r="O185" s="28">
        <f t="shared" si="55"/>
        <v>3034.273015425476</v>
      </c>
      <c r="P185" s="28">
        <f t="shared" si="55"/>
        <v>3034.273015425476</v>
      </c>
      <c r="Q185" s="28">
        <f t="shared" si="55"/>
        <v>3034.273015425476</v>
      </c>
      <c r="R185" s="28">
        <f t="shared" si="55"/>
        <v>3149.767367275144</v>
      </c>
      <c r="S185" s="28">
        <f t="shared" si="43"/>
        <v>3039.4561768495737</v>
      </c>
      <c r="T185" s="52">
        <f>'[2]Report'!K1772/1000</f>
        <v>3039.4561768495596</v>
      </c>
      <c r="U185" s="52">
        <f t="shared" si="53"/>
        <v>-1.4097167877480388E-11</v>
      </c>
    </row>
    <row r="186" spans="1:21" ht="11.25" customHeight="1">
      <c r="A186" s="26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>
        <f t="shared" si="43"/>
        <v>0</v>
      </c>
      <c r="T186" s="52">
        <f>'[2]Report'!K1773/1000</f>
        <v>0</v>
      </c>
      <c r="U186" s="52">
        <f t="shared" si="53"/>
        <v>0</v>
      </c>
    </row>
    <row r="187" spans="1:21" ht="11.25" customHeight="1">
      <c r="A187" s="26">
        <v>331</v>
      </c>
      <c r="B187" s="1" t="s">
        <v>36</v>
      </c>
      <c r="C187" s="10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>
        <f aca="true" t="shared" si="56" ref="S187:S250">(F187+R187+SUM(G187:Q187)*2)/24</f>
        <v>0</v>
      </c>
      <c r="T187" s="52">
        <f>'[2]Report'!K1774/1000</f>
        <v>0</v>
      </c>
      <c r="U187" s="52">
        <f t="shared" si="53"/>
        <v>0</v>
      </c>
    </row>
    <row r="188" spans="1:21" ht="11.25" customHeight="1">
      <c r="A188" s="26"/>
      <c r="C188" s="10"/>
      <c r="D188" s="1" t="s">
        <v>243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13">
        <f t="shared" si="56"/>
        <v>0</v>
      </c>
      <c r="T188" s="52">
        <f>'[2]Report'!K1775/1000</f>
        <v>0</v>
      </c>
      <c r="U188" s="52">
        <f t="shared" si="53"/>
        <v>0</v>
      </c>
    </row>
    <row r="189" spans="1:21" ht="11.25" customHeight="1">
      <c r="A189" s="26"/>
      <c r="C189" s="10"/>
      <c r="D189" s="1" t="s">
        <v>249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13">
        <f t="shared" si="56"/>
        <v>0</v>
      </c>
      <c r="T189" s="52">
        <f>'[2]Report'!K1776/1000</f>
        <v>0</v>
      </c>
      <c r="U189" s="52">
        <f t="shared" si="53"/>
        <v>0</v>
      </c>
    </row>
    <row r="190" spans="1:21" ht="11.25" customHeight="1">
      <c r="A190" s="26"/>
      <c r="C190" s="10"/>
      <c r="D190" s="1" t="s">
        <v>244</v>
      </c>
      <c r="F190" s="27">
        <v>16249.553964279643</v>
      </c>
      <c r="G190" s="27">
        <v>16484.362321711746</v>
      </c>
      <c r="H190" s="27">
        <v>16832.470922405664</v>
      </c>
      <c r="I190" s="27">
        <v>17145.65625149158</v>
      </c>
      <c r="J190" s="27">
        <v>17144.182351830736</v>
      </c>
      <c r="K190" s="27">
        <v>17436.006137969296</v>
      </c>
      <c r="L190" s="27">
        <v>17425.43287315605</v>
      </c>
      <c r="M190" s="27">
        <v>17469.94783096281</v>
      </c>
      <c r="N190" s="27">
        <v>17515.97898740017</v>
      </c>
      <c r="O190" s="27">
        <v>17743.487732262598</v>
      </c>
      <c r="P190" s="27">
        <v>17821.13653480523</v>
      </c>
      <c r="Q190" s="27">
        <v>18290.05413169654</v>
      </c>
      <c r="R190" s="27">
        <v>19970.144808596844</v>
      </c>
      <c r="S190" s="13">
        <f t="shared" si="56"/>
        <v>17451.547121844218</v>
      </c>
      <c r="T190" s="52">
        <f>'[2]Report'!K1777/1000</f>
        <v>17451.547121844207</v>
      </c>
      <c r="U190" s="52">
        <f t="shared" si="53"/>
        <v>0</v>
      </c>
    </row>
    <row r="191" spans="1:21" ht="11.25" customHeight="1">
      <c r="A191" s="26"/>
      <c r="C191" s="10"/>
      <c r="D191" s="1" t="s">
        <v>245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13">
        <f t="shared" si="56"/>
        <v>0</v>
      </c>
      <c r="T191" s="52">
        <f>'[2]Report'!K1778/1000</f>
        <v>0</v>
      </c>
      <c r="U191" s="52">
        <f t="shared" si="53"/>
        <v>0</v>
      </c>
    </row>
    <row r="192" spans="1:21" ht="11.25" customHeight="1">
      <c r="A192" s="26"/>
      <c r="C192" s="10"/>
      <c r="D192" s="1" t="s">
        <v>244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13">
        <f t="shared" si="56"/>
        <v>0</v>
      </c>
      <c r="T192" s="52">
        <f>'[2]Report'!K1779/1000</f>
        <v>0</v>
      </c>
      <c r="U192" s="52">
        <f t="shared" si="53"/>
        <v>0</v>
      </c>
    </row>
    <row r="193" spans="1:21" ht="11.25" customHeight="1">
      <c r="A193" s="26"/>
      <c r="D193" s="1" t="s">
        <v>245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13">
        <f t="shared" si="56"/>
        <v>0</v>
      </c>
      <c r="T193" s="52">
        <f>'[2]Report'!K1780/1000</f>
        <v>0</v>
      </c>
      <c r="U193" s="52">
        <f t="shared" si="53"/>
        <v>0</v>
      </c>
    </row>
    <row r="194" spans="1:21" ht="11.25" customHeight="1">
      <c r="A194" s="26"/>
      <c r="F194" s="28">
        <f aca="true" t="shared" si="57" ref="F194:R194">SUBTOTAL(9,F188:F193)</f>
        <v>16249.553964279643</v>
      </c>
      <c r="G194" s="28">
        <f t="shared" si="57"/>
        <v>16484.362321711746</v>
      </c>
      <c r="H194" s="28">
        <f t="shared" si="57"/>
        <v>16832.470922405664</v>
      </c>
      <c r="I194" s="28">
        <f t="shared" si="57"/>
        <v>17145.65625149158</v>
      </c>
      <c r="J194" s="28">
        <f t="shared" si="57"/>
        <v>17144.182351830736</v>
      </c>
      <c r="K194" s="28">
        <f t="shared" si="57"/>
        <v>17436.006137969296</v>
      </c>
      <c r="L194" s="28">
        <f t="shared" si="57"/>
        <v>17425.43287315605</v>
      </c>
      <c r="M194" s="28">
        <f t="shared" si="57"/>
        <v>17469.94783096281</v>
      </c>
      <c r="N194" s="28">
        <f t="shared" si="57"/>
        <v>17515.97898740017</v>
      </c>
      <c r="O194" s="28">
        <f t="shared" si="57"/>
        <v>17743.487732262598</v>
      </c>
      <c r="P194" s="28">
        <f t="shared" si="57"/>
        <v>17821.13653480523</v>
      </c>
      <c r="Q194" s="28">
        <f t="shared" si="57"/>
        <v>18290.05413169654</v>
      </c>
      <c r="R194" s="28">
        <f t="shared" si="57"/>
        <v>19970.144808596844</v>
      </c>
      <c r="S194" s="28">
        <f t="shared" si="56"/>
        <v>17451.547121844218</v>
      </c>
      <c r="T194" s="52">
        <f>'[2]Report'!K1781/1000</f>
        <v>17451.547121844207</v>
      </c>
      <c r="U194" s="52">
        <f t="shared" si="53"/>
        <v>0</v>
      </c>
    </row>
    <row r="195" spans="1:21" ht="11.25" customHeight="1">
      <c r="A195" s="26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>
        <f t="shared" si="56"/>
        <v>0</v>
      </c>
      <c r="T195" s="52">
        <f>'[2]Report'!K1782/1000</f>
        <v>0</v>
      </c>
      <c r="U195" s="52">
        <f t="shared" si="53"/>
        <v>0</v>
      </c>
    </row>
    <row r="196" spans="1:21" ht="11.25" customHeight="1">
      <c r="A196" s="26">
        <v>332</v>
      </c>
      <c r="B196" s="1" t="s">
        <v>54</v>
      </c>
      <c r="C196" s="10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>
        <f t="shared" si="56"/>
        <v>0</v>
      </c>
      <c r="T196" s="52">
        <f>'[2]Report'!K1783/1000</f>
        <v>0</v>
      </c>
      <c r="U196" s="52">
        <f t="shared" si="53"/>
        <v>0</v>
      </c>
    </row>
    <row r="197" spans="1:21" ht="11.25" customHeight="1">
      <c r="A197" s="26"/>
      <c r="C197" s="10"/>
      <c r="D197" s="1" t="s">
        <v>243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13">
        <f t="shared" si="56"/>
        <v>0</v>
      </c>
      <c r="T197" s="52">
        <f>'[2]Report'!K1784/1000</f>
        <v>0</v>
      </c>
      <c r="U197" s="52">
        <f t="shared" si="53"/>
        <v>0</v>
      </c>
    </row>
    <row r="198" spans="1:21" ht="11.25" customHeight="1">
      <c r="A198" s="26"/>
      <c r="C198" s="10"/>
      <c r="D198" s="1" t="s">
        <v>249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13">
        <f t="shared" si="56"/>
        <v>0</v>
      </c>
      <c r="T198" s="52">
        <f>'[2]Report'!K1785/1000</f>
        <v>0</v>
      </c>
      <c r="U198" s="52">
        <f t="shared" si="53"/>
        <v>0</v>
      </c>
    </row>
    <row r="199" spans="1:21" ht="11.25" customHeight="1">
      <c r="A199" s="26"/>
      <c r="C199" s="10"/>
      <c r="D199" s="1" t="s">
        <v>244</v>
      </c>
      <c r="F199" s="27">
        <v>51917.5982449867</v>
      </c>
      <c r="G199" s="27">
        <v>51932.75479787063</v>
      </c>
      <c r="H199" s="27">
        <v>51917.76830447061</v>
      </c>
      <c r="I199" s="27">
        <v>51943.58361242539</v>
      </c>
      <c r="J199" s="27">
        <v>51925.32528896602</v>
      </c>
      <c r="K199" s="27">
        <v>52922.24108228735</v>
      </c>
      <c r="L199" s="27">
        <v>52899.46204345915</v>
      </c>
      <c r="M199" s="27">
        <v>53462.91444076196</v>
      </c>
      <c r="N199" s="27">
        <v>53485.24965956605</v>
      </c>
      <c r="O199" s="27">
        <v>53663.88621541264</v>
      </c>
      <c r="P199" s="27">
        <v>53759.793308284025</v>
      </c>
      <c r="Q199" s="27">
        <v>53693.546517608775</v>
      </c>
      <c r="R199" s="27">
        <v>55866.392720254415</v>
      </c>
      <c r="S199" s="13">
        <f t="shared" si="56"/>
        <v>52958.21006281109</v>
      </c>
      <c r="T199" s="52">
        <f>'[2]Report'!K1786/1000</f>
        <v>52958.21006281102</v>
      </c>
      <c r="U199" s="52">
        <f t="shared" si="53"/>
        <v>-7.275957614183426E-11</v>
      </c>
    </row>
    <row r="200" spans="1:21" ht="11.25" customHeight="1">
      <c r="A200" s="26"/>
      <c r="C200" s="10"/>
      <c r="D200" s="1" t="s">
        <v>245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13">
        <f t="shared" si="56"/>
        <v>0</v>
      </c>
      <c r="T200" s="52">
        <f>'[2]Report'!K1787/1000</f>
        <v>0</v>
      </c>
      <c r="U200" s="52">
        <f t="shared" si="53"/>
        <v>0</v>
      </c>
    </row>
    <row r="201" spans="1:21" ht="11.25" customHeight="1">
      <c r="A201" s="26"/>
      <c r="C201" s="10"/>
      <c r="D201" s="1" t="s">
        <v>244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13">
        <f t="shared" si="56"/>
        <v>0</v>
      </c>
      <c r="T201" s="52">
        <f>'[2]Report'!K1788/1000</f>
        <v>0</v>
      </c>
      <c r="U201" s="52">
        <f t="shared" si="53"/>
        <v>0</v>
      </c>
    </row>
    <row r="202" spans="1:21" ht="11.25" customHeight="1">
      <c r="A202" s="26"/>
      <c r="D202" s="1" t="s">
        <v>245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13">
        <f t="shared" si="56"/>
        <v>0</v>
      </c>
      <c r="T202" s="52">
        <f>'[2]Report'!K1789/1000</f>
        <v>0</v>
      </c>
      <c r="U202" s="52">
        <f t="shared" si="53"/>
        <v>0</v>
      </c>
    </row>
    <row r="203" spans="1:21" ht="11.25" customHeight="1">
      <c r="A203" s="26"/>
      <c r="F203" s="28">
        <f aca="true" t="shared" si="58" ref="F203:R203">SUBTOTAL(9,F197:F202)</f>
        <v>51917.5982449867</v>
      </c>
      <c r="G203" s="28">
        <f t="shared" si="58"/>
        <v>51932.75479787063</v>
      </c>
      <c r="H203" s="28">
        <f t="shared" si="58"/>
        <v>51917.76830447061</v>
      </c>
      <c r="I203" s="28">
        <f t="shared" si="58"/>
        <v>51943.58361242539</v>
      </c>
      <c r="J203" s="28">
        <f t="shared" si="58"/>
        <v>51925.32528896602</v>
      </c>
      <c r="K203" s="28">
        <f t="shared" si="58"/>
        <v>52922.24108228735</v>
      </c>
      <c r="L203" s="28">
        <f t="shared" si="58"/>
        <v>52899.46204345915</v>
      </c>
      <c r="M203" s="28">
        <f t="shared" si="58"/>
        <v>53462.91444076196</v>
      </c>
      <c r="N203" s="28">
        <f t="shared" si="58"/>
        <v>53485.24965956605</v>
      </c>
      <c r="O203" s="28">
        <f t="shared" si="58"/>
        <v>53663.88621541264</v>
      </c>
      <c r="P203" s="28">
        <f t="shared" si="58"/>
        <v>53759.793308284025</v>
      </c>
      <c r="Q203" s="28">
        <f t="shared" si="58"/>
        <v>53693.546517608775</v>
      </c>
      <c r="R203" s="28">
        <f t="shared" si="58"/>
        <v>55866.392720254415</v>
      </c>
      <c r="S203" s="28">
        <f t="shared" si="56"/>
        <v>52958.21006281109</v>
      </c>
      <c r="T203" s="52">
        <f>'[2]Report'!K1790/1000</f>
        <v>52958.21006281102</v>
      </c>
      <c r="U203" s="52">
        <f t="shared" si="53"/>
        <v>-7.275957614183426E-11</v>
      </c>
    </row>
    <row r="204" spans="1:21" ht="11.25" customHeight="1">
      <c r="A204" s="26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>
        <f t="shared" si="56"/>
        <v>0</v>
      </c>
      <c r="T204" s="52">
        <f>'[2]Report'!K1791/1000</f>
        <v>0</v>
      </c>
      <c r="U204" s="52">
        <f t="shared" si="53"/>
        <v>0</v>
      </c>
    </row>
    <row r="205" spans="1:21" ht="11.25" customHeight="1">
      <c r="A205" s="26">
        <v>333</v>
      </c>
      <c r="B205" s="1" t="s">
        <v>55</v>
      </c>
      <c r="C205" s="10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>
        <f t="shared" si="56"/>
        <v>0</v>
      </c>
      <c r="T205" s="52">
        <f>'[2]Report'!K1792/1000</f>
        <v>0</v>
      </c>
      <c r="U205" s="52">
        <f t="shared" si="53"/>
        <v>0</v>
      </c>
    </row>
    <row r="206" spans="1:21" ht="11.25" customHeight="1">
      <c r="A206" s="26"/>
      <c r="C206" s="10"/>
      <c r="D206" s="1" t="s">
        <v>243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13">
        <f t="shared" si="56"/>
        <v>0</v>
      </c>
      <c r="T206" s="52">
        <f>'[2]Report'!K1793/1000</f>
        <v>0</v>
      </c>
      <c r="U206" s="52">
        <f t="shared" si="53"/>
        <v>0</v>
      </c>
    </row>
    <row r="207" spans="1:21" ht="11.25" customHeight="1">
      <c r="A207" s="26"/>
      <c r="C207" s="10"/>
      <c r="D207" s="1" t="s">
        <v>249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13">
        <f t="shared" si="56"/>
        <v>0</v>
      </c>
      <c r="T207" s="52">
        <f>'[2]Report'!K1794/1000</f>
        <v>0</v>
      </c>
      <c r="U207" s="52">
        <f t="shared" si="53"/>
        <v>0</v>
      </c>
    </row>
    <row r="208" spans="1:21" ht="11.25" customHeight="1">
      <c r="A208" s="26"/>
      <c r="C208" s="10"/>
      <c r="D208" s="1" t="s">
        <v>244</v>
      </c>
      <c r="F208" s="27">
        <v>14898.511317640117</v>
      </c>
      <c r="G208" s="27">
        <v>14899.831140029211</v>
      </c>
      <c r="H208" s="27">
        <v>14891.196665976655</v>
      </c>
      <c r="I208" s="27">
        <v>14886.72403418422</v>
      </c>
      <c r="J208" s="27">
        <v>14886.951827090432</v>
      </c>
      <c r="K208" s="27">
        <v>14893.410838469328</v>
      </c>
      <c r="L208" s="27">
        <v>14891.75691363341</v>
      </c>
      <c r="M208" s="27">
        <v>14892.002780398401</v>
      </c>
      <c r="N208" s="27">
        <v>14893.179016879456</v>
      </c>
      <c r="O208" s="27">
        <v>14889.595111819654</v>
      </c>
      <c r="P208" s="27">
        <v>14897.651363748537</v>
      </c>
      <c r="Q208" s="27">
        <v>16846.43380105771</v>
      </c>
      <c r="R208" s="27">
        <v>16342.905345491194</v>
      </c>
      <c r="S208" s="13">
        <f t="shared" si="56"/>
        <v>15115.786818737724</v>
      </c>
      <c r="T208" s="52">
        <f>'[2]Report'!K1795/1000</f>
        <v>15115.786818737706</v>
      </c>
      <c r="U208" s="52">
        <f t="shared" si="53"/>
        <v>-1.8189894035458565E-11</v>
      </c>
    </row>
    <row r="209" spans="1:21" ht="11.25" customHeight="1">
      <c r="A209" s="26"/>
      <c r="C209" s="10"/>
      <c r="D209" s="1" t="s">
        <v>245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13">
        <f t="shared" si="56"/>
        <v>0</v>
      </c>
      <c r="T209" s="52">
        <f>'[2]Report'!K1796/1000</f>
        <v>0</v>
      </c>
      <c r="U209" s="52">
        <f t="shared" si="53"/>
        <v>0</v>
      </c>
    </row>
    <row r="210" spans="1:21" ht="11.25" customHeight="1">
      <c r="A210" s="26"/>
      <c r="C210" s="10"/>
      <c r="D210" s="1" t="s">
        <v>244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13">
        <f t="shared" si="56"/>
        <v>0</v>
      </c>
      <c r="T210" s="52">
        <f>'[2]Report'!K1797/1000</f>
        <v>0</v>
      </c>
      <c r="U210" s="52">
        <f t="shared" si="53"/>
        <v>0</v>
      </c>
    </row>
    <row r="211" spans="1:21" ht="11.25" customHeight="1">
      <c r="A211" s="26"/>
      <c r="D211" s="1" t="s">
        <v>245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13">
        <f t="shared" si="56"/>
        <v>0</v>
      </c>
      <c r="T211" s="52">
        <f>'[2]Report'!K1798/1000</f>
        <v>0</v>
      </c>
      <c r="U211" s="52">
        <f t="shared" si="53"/>
        <v>0</v>
      </c>
    </row>
    <row r="212" spans="1:21" ht="11.25" customHeight="1">
      <c r="A212" s="26"/>
      <c r="F212" s="28">
        <f aca="true" t="shared" si="59" ref="F212:R212">SUBTOTAL(9,F206:F211)</f>
        <v>14898.511317640117</v>
      </c>
      <c r="G212" s="28">
        <f t="shared" si="59"/>
        <v>14899.831140029211</v>
      </c>
      <c r="H212" s="28">
        <f t="shared" si="59"/>
        <v>14891.196665976655</v>
      </c>
      <c r="I212" s="28">
        <f t="shared" si="59"/>
        <v>14886.72403418422</v>
      </c>
      <c r="J212" s="28">
        <f t="shared" si="59"/>
        <v>14886.951827090432</v>
      </c>
      <c r="K212" s="28">
        <f t="shared" si="59"/>
        <v>14893.410838469328</v>
      </c>
      <c r="L212" s="28">
        <f t="shared" si="59"/>
        <v>14891.75691363341</v>
      </c>
      <c r="M212" s="28">
        <f t="shared" si="59"/>
        <v>14892.002780398401</v>
      </c>
      <c r="N212" s="28">
        <f t="shared" si="59"/>
        <v>14893.179016879456</v>
      </c>
      <c r="O212" s="28">
        <f t="shared" si="59"/>
        <v>14889.595111819654</v>
      </c>
      <c r="P212" s="28">
        <f t="shared" si="59"/>
        <v>14897.651363748537</v>
      </c>
      <c r="Q212" s="28">
        <f t="shared" si="59"/>
        <v>16846.43380105771</v>
      </c>
      <c r="R212" s="28">
        <f t="shared" si="59"/>
        <v>16342.905345491194</v>
      </c>
      <c r="S212" s="28">
        <f t="shared" si="56"/>
        <v>15115.786818737724</v>
      </c>
      <c r="T212" s="52">
        <f>'[2]Report'!K1799/1000</f>
        <v>15115.786818737706</v>
      </c>
      <c r="U212" s="52">
        <f t="shared" si="53"/>
        <v>-1.8189894035458565E-11</v>
      </c>
    </row>
    <row r="213" spans="1:21" ht="11.25" customHeight="1">
      <c r="A213" s="26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>
        <f t="shared" si="56"/>
        <v>0</v>
      </c>
      <c r="T213" s="52">
        <f>'[2]Report'!K1800/1000</f>
        <v>0</v>
      </c>
      <c r="U213" s="52">
        <f t="shared" si="53"/>
        <v>0</v>
      </c>
    </row>
    <row r="214" spans="1:21" ht="11.25" customHeight="1">
      <c r="A214" s="26">
        <v>334</v>
      </c>
      <c r="B214" s="1" t="s">
        <v>39</v>
      </c>
      <c r="C214" s="10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>
        <f t="shared" si="56"/>
        <v>0</v>
      </c>
      <c r="T214" s="52">
        <f>'[2]Report'!K1801/1000</f>
        <v>0</v>
      </c>
      <c r="U214" s="52">
        <f t="shared" si="53"/>
        <v>0</v>
      </c>
    </row>
    <row r="215" spans="1:21" ht="11.25" customHeight="1">
      <c r="A215" s="26"/>
      <c r="C215" s="10"/>
      <c r="D215" s="1" t="s">
        <v>243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13">
        <f t="shared" si="56"/>
        <v>0</v>
      </c>
      <c r="T215" s="52">
        <f>'[2]Report'!K1802/1000</f>
        <v>0</v>
      </c>
      <c r="U215" s="52">
        <f t="shared" si="53"/>
        <v>0</v>
      </c>
    </row>
    <row r="216" spans="1:21" ht="11.25" customHeight="1">
      <c r="A216" s="26"/>
      <c r="C216" s="10"/>
      <c r="D216" s="1" t="s">
        <v>249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13">
        <f t="shared" si="56"/>
        <v>0</v>
      </c>
      <c r="T216" s="52">
        <f>'[2]Report'!K1803/1000</f>
        <v>0</v>
      </c>
      <c r="U216" s="52">
        <f t="shared" si="53"/>
        <v>0</v>
      </c>
    </row>
    <row r="217" spans="1:21" ht="11.25" customHeight="1">
      <c r="A217" s="26"/>
      <c r="C217" s="10"/>
      <c r="D217" s="1" t="s">
        <v>244</v>
      </c>
      <c r="F217" s="27">
        <v>9335.707435558683</v>
      </c>
      <c r="G217" s="27">
        <v>9335.800477389448</v>
      </c>
      <c r="H217" s="27">
        <v>9505.166153061047</v>
      </c>
      <c r="I217" s="27">
        <v>9704.060045764076</v>
      </c>
      <c r="J217" s="27">
        <v>9711.150464958864</v>
      </c>
      <c r="K217" s="27">
        <v>9732.262565242732</v>
      </c>
      <c r="L217" s="27">
        <v>9694.298092462848</v>
      </c>
      <c r="M217" s="27">
        <v>9731.198957416304</v>
      </c>
      <c r="N217" s="27">
        <v>9727.83282214513</v>
      </c>
      <c r="O217" s="27">
        <v>9730.567171911322</v>
      </c>
      <c r="P217" s="27">
        <v>9745.220841706538</v>
      </c>
      <c r="Q217" s="27">
        <v>9749.715039325336</v>
      </c>
      <c r="R217" s="27">
        <v>10593.213041397097</v>
      </c>
      <c r="S217" s="13">
        <f t="shared" si="56"/>
        <v>9694.311072488463</v>
      </c>
      <c r="T217" s="52">
        <f>'[2]Report'!K1804/1000</f>
        <v>9694.311072488461</v>
      </c>
      <c r="U217" s="52">
        <f t="shared" si="53"/>
        <v>0</v>
      </c>
    </row>
    <row r="218" spans="1:21" ht="11.25" customHeight="1">
      <c r="A218" s="26"/>
      <c r="C218" s="10"/>
      <c r="D218" s="1" t="s">
        <v>245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13">
        <f t="shared" si="56"/>
        <v>0</v>
      </c>
      <c r="T218" s="52">
        <f>'[2]Report'!K1805/1000</f>
        <v>0</v>
      </c>
      <c r="U218" s="52">
        <f t="shared" si="53"/>
        <v>0</v>
      </c>
    </row>
    <row r="219" spans="1:21" ht="11.25" customHeight="1">
      <c r="A219" s="26"/>
      <c r="C219" s="10"/>
      <c r="D219" s="1" t="s">
        <v>244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13">
        <f t="shared" si="56"/>
        <v>0</v>
      </c>
      <c r="T219" s="52">
        <f>'[2]Report'!K1806/1000</f>
        <v>0</v>
      </c>
      <c r="U219" s="52">
        <f t="shared" si="53"/>
        <v>0</v>
      </c>
    </row>
    <row r="220" spans="1:21" ht="11.25" customHeight="1">
      <c r="A220" s="26"/>
      <c r="D220" s="1" t="s">
        <v>245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13">
        <f t="shared" si="56"/>
        <v>0</v>
      </c>
      <c r="T220" s="52">
        <f>'[2]Report'!K1807/1000</f>
        <v>0</v>
      </c>
      <c r="U220" s="52">
        <f t="shared" si="53"/>
        <v>0</v>
      </c>
    </row>
    <row r="221" spans="1:21" ht="11.25" customHeight="1">
      <c r="A221" s="26"/>
      <c r="F221" s="28">
        <f aca="true" t="shared" si="60" ref="F221:R221">SUBTOTAL(9,F215:F220)</f>
        <v>9335.707435558683</v>
      </c>
      <c r="G221" s="28">
        <f t="shared" si="60"/>
        <v>9335.800477389448</v>
      </c>
      <c r="H221" s="28">
        <f t="shared" si="60"/>
        <v>9505.166153061047</v>
      </c>
      <c r="I221" s="28">
        <f t="shared" si="60"/>
        <v>9704.060045764076</v>
      </c>
      <c r="J221" s="28">
        <f t="shared" si="60"/>
        <v>9711.150464958864</v>
      </c>
      <c r="K221" s="28">
        <f t="shared" si="60"/>
        <v>9732.262565242732</v>
      </c>
      <c r="L221" s="28">
        <f t="shared" si="60"/>
        <v>9694.298092462848</v>
      </c>
      <c r="M221" s="28">
        <f t="shared" si="60"/>
        <v>9731.198957416304</v>
      </c>
      <c r="N221" s="28">
        <f t="shared" si="60"/>
        <v>9727.83282214513</v>
      </c>
      <c r="O221" s="28">
        <f t="shared" si="60"/>
        <v>9730.567171911322</v>
      </c>
      <c r="P221" s="28">
        <f t="shared" si="60"/>
        <v>9745.220841706538</v>
      </c>
      <c r="Q221" s="28">
        <f t="shared" si="60"/>
        <v>9749.715039325336</v>
      </c>
      <c r="R221" s="28">
        <f t="shared" si="60"/>
        <v>10593.213041397097</v>
      </c>
      <c r="S221" s="28">
        <f t="shared" si="56"/>
        <v>9694.311072488463</v>
      </c>
      <c r="T221" s="52">
        <f>'[2]Report'!K1808/1000</f>
        <v>9694.311072488461</v>
      </c>
      <c r="U221" s="52">
        <f t="shared" si="53"/>
        <v>0</v>
      </c>
    </row>
    <row r="222" spans="1:21" ht="11.25" customHeight="1">
      <c r="A222" s="26"/>
      <c r="C222" s="10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>
        <f t="shared" si="56"/>
        <v>0</v>
      </c>
      <c r="T222" s="52">
        <f>'[2]Report'!K1809/1000</f>
        <v>0</v>
      </c>
      <c r="U222" s="52">
        <f t="shared" si="53"/>
        <v>0</v>
      </c>
    </row>
    <row r="223" spans="1:21" ht="11.25" customHeight="1">
      <c r="A223" s="32"/>
      <c r="B223" s="33"/>
      <c r="C223" s="34"/>
      <c r="D223" s="33"/>
      <c r="E223" s="33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>
        <f t="shared" si="56"/>
        <v>0</v>
      </c>
      <c r="T223" s="52">
        <f>'[2]Report'!K1810/1000</f>
        <v>0</v>
      </c>
      <c r="U223" s="52">
        <f t="shared" si="53"/>
        <v>0</v>
      </c>
    </row>
    <row r="224" spans="1:21" ht="11.25" customHeight="1">
      <c r="A224" s="26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>
        <f t="shared" si="56"/>
        <v>0</v>
      </c>
      <c r="T224" s="52">
        <f>'[2]Report'!K1811/1000</f>
        <v>0</v>
      </c>
      <c r="U224" s="52">
        <f t="shared" si="53"/>
        <v>0</v>
      </c>
    </row>
    <row r="225" spans="1:21" ht="11.25" customHeight="1">
      <c r="A225" s="26">
        <v>335</v>
      </c>
      <c r="B225" s="1" t="s">
        <v>48</v>
      </c>
      <c r="C225" s="10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>
        <f t="shared" si="56"/>
        <v>0</v>
      </c>
      <c r="T225" s="52">
        <f>'[2]Report'!K1812/1000</f>
        <v>0</v>
      </c>
      <c r="U225" s="52">
        <f t="shared" si="53"/>
        <v>0</v>
      </c>
    </row>
    <row r="226" spans="1:21" ht="11.25" customHeight="1">
      <c r="A226" s="26"/>
      <c r="C226" s="10"/>
      <c r="D226" s="1" t="s">
        <v>243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13">
        <f t="shared" si="56"/>
        <v>0</v>
      </c>
      <c r="T226" s="52">
        <f>'[2]Report'!K1813/1000</f>
        <v>0</v>
      </c>
      <c r="U226" s="52">
        <f t="shared" si="53"/>
        <v>0</v>
      </c>
    </row>
    <row r="227" spans="1:21" ht="11.25" customHeight="1">
      <c r="A227" s="26"/>
      <c r="C227" s="10"/>
      <c r="D227" s="1" t="s">
        <v>249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13">
        <f t="shared" si="56"/>
        <v>0</v>
      </c>
      <c r="T227" s="52">
        <f>'[2]Report'!K1814/1000</f>
        <v>0</v>
      </c>
      <c r="U227" s="52">
        <f t="shared" si="53"/>
        <v>0</v>
      </c>
    </row>
    <row r="228" spans="1:21" ht="11.25" customHeight="1">
      <c r="A228" s="26"/>
      <c r="C228" s="10"/>
      <c r="D228" s="1" t="s">
        <v>244</v>
      </c>
      <c r="F228" s="27">
        <v>479.09033456886675</v>
      </c>
      <c r="G228" s="27">
        <v>479.09033456886675</v>
      </c>
      <c r="H228" s="27">
        <v>487.47240849772794</v>
      </c>
      <c r="I228" s="27">
        <v>487.31830693019236</v>
      </c>
      <c r="J228" s="27">
        <v>487.53917774506357</v>
      </c>
      <c r="K228" s="27">
        <v>487.53917774506357</v>
      </c>
      <c r="L228" s="27">
        <v>487.53917774506357</v>
      </c>
      <c r="M228" s="27">
        <v>487.53917774506357</v>
      </c>
      <c r="N228" s="27">
        <v>484.60295205407937</v>
      </c>
      <c r="O228" s="27">
        <v>484.60295205407937</v>
      </c>
      <c r="P228" s="27">
        <v>484.60295205407937</v>
      </c>
      <c r="Q228" s="27">
        <v>484.60295205407937</v>
      </c>
      <c r="R228" s="27">
        <v>484.4976408495488</v>
      </c>
      <c r="S228" s="13">
        <f t="shared" si="56"/>
        <v>485.35362974188064</v>
      </c>
      <c r="T228" s="52">
        <f>'[2]Report'!K1815/1000</f>
        <v>485.3536297418798</v>
      </c>
      <c r="U228" s="52">
        <f t="shared" si="53"/>
        <v>-8.526512829121202E-13</v>
      </c>
    </row>
    <row r="229" spans="1:21" ht="11.25" customHeight="1">
      <c r="A229" s="26"/>
      <c r="C229" s="10"/>
      <c r="D229" s="1" t="s">
        <v>245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13">
        <f t="shared" si="56"/>
        <v>0</v>
      </c>
      <c r="T229" s="52">
        <f>'[2]Report'!K1816/1000</f>
        <v>0</v>
      </c>
      <c r="U229" s="52">
        <f t="shared" si="53"/>
        <v>0</v>
      </c>
    </row>
    <row r="230" spans="1:21" ht="11.25" customHeight="1">
      <c r="A230" s="26"/>
      <c r="C230" s="10"/>
      <c r="D230" s="1" t="s">
        <v>244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13">
        <f t="shared" si="56"/>
        <v>0</v>
      </c>
      <c r="T230" s="52">
        <f>'[2]Report'!K1817/1000</f>
        <v>0</v>
      </c>
      <c r="U230" s="52">
        <f t="shared" si="53"/>
        <v>0</v>
      </c>
    </row>
    <row r="231" spans="1:21" ht="11.25" customHeight="1">
      <c r="A231" s="26"/>
      <c r="D231" s="1" t="s">
        <v>245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13">
        <f t="shared" si="56"/>
        <v>0</v>
      </c>
      <c r="T231" s="52">
        <f>'[2]Report'!K1818/1000</f>
        <v>0</v>
      </c>
      <c r="U231" s="52">
        <f t="shared" si="53"/>
        <v>0</v>
      </c>
    </row>
    <row r="232" spans="1:21" ht="11.25" customHeight="1">
      <c r="A232" s="26"/>
      <c r="F232" s="28">
        <f aca="true" t="shared" si="61" ref="F232:R232">SUBTOTAL(9,F226:F231)</f>
        <v>479.09033456886675</v>
      </c>
      <c r="G232" s="28">
        <f t="shared" si="61"/>
        <v>479.09033456886675</v>
      </c>
      <c r="H232" s="28">
        <f t="shared" si="61"/>
        <v>487.47240849772794</v>
      </c>
      <c r="I232" s="28">
        <f t="shared" si="61"/>
        <v>487.31830693019236</v>
      </c>
      <c r="J232" s="28">
        <f t="shared" si="61"/>
        <v>487.53917774506357</v>
      </c>
      <c r="K232" s="28">
        <f t="shared" si="61"/>
        <v>487.53917774506357</v>
      </c>
      <c r="L232" s="28">
        <f t="shared" si="61"/>
        <v>487.53917774506357</v>
      </c>
      <c r="M232" s="28">
        <f t="shared" si="61"/>
        <v>487.53917774506357</v>
      </c>
      <c r="N232" s="28">
        <f t="shared" si="61"/>
        <v>484.60295205407937</v>
      </c>
      <c r="O232" s="28">
        <f t="shared" si="61"/>
        <v>484.60295205407937</v>
      </c>
      <c r="P232" s="28">
        <f t="shared" si="61"/>
        <v>484.60295205407937</v>
      </c>
      <c r="Q232" s="28">
        <f t="shared" si="61"/>
        <v>484.60295205407937</v>
      </c>
      <c r="R232" s="28">
        <f t="shared" si="61"/>
        <v>484.4976408495488</v>
      </c>
      <c r="S232" s="28">
        <f t="shared" si="56"/>
        <v>485.35362974188064</v>
      </c>
      <c r="T232" s="52">
        <f>'[2]Report'!K1819/1000</f>
        <v>485.3536297418798</v>
      </c>
      <c r="U232" s="52">
        <f t="shared" si="53"/>
        <v>-8.526512829121202E-13</v>
      </c>
    </row>
    <row r="233" spans="1:21" ht="11.25" customHeight="1">
      <c r="A233" s="2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>
        <f t="shared" si="56"/>
        <v>0</v>
      </c>
      <c r="T233" s="52">
        <f>'[2]Report'!K1820/1000</f>
        <v>0</v>
      </c>
      <c r="U233" s="52">
        <f t="shared" si="53"/>
        <v>0</v>
      </c>
    </row>
    <row r="234" spans="1:21" ht="11.25" customHeight="1">
      <c r="A234" s="26">
        <v>336</v>
      </c>
      <c r="B234" s="1" t="s">
        <v>56</v>
      </c>
      <c r="C234" s="10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>
        <f t="shared" si="56"/>
        <v>0</v>
      </c>
      <c r="T234" s="52">
        <f>'[2]Report'!K1821/1000</f>
        <v>0</v>
      </c>
      <c r="U234" s="52">
        <f t="shared" si="53"/>
        <v>0</v>
      </c>
    </row>
    <row r="235" spans="1:21" ht="11.25" customHeight="1">
      <c r="A235" s="26"/>
      <c r="C235" s="10"/>
      <c r="D235" s="1" t="s">
        <v>243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13">
        <f t="shared" si="56"/>
        <v>0</v>
      </c>
      <c r="T235" s="52">
        <f>'[2]Report'!K1822/1000</f>
        <v>0</v>
      </c>
      <c r="U235" s="52">
        <f t="shared" si="53"/>
        <v>0</v>
      </c>
    </row>
    <row r="236" spans="1:21" ht="11.25" customHeight="1">
      <c r="A236" s="26"/>
      <c r="C236" s="10"/>
      <c r="D236" s="1" t="s">
        <v>249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13">
        <f t="shared" si="56"/>
        <v>0</v>
      </c>
      <c r="T236" s="52">
        <f>'[2]Report'!K1823/1000</f>
        <v>0</v>
      </c>
      <c r="U236" s="52">
        <f t="shared" si="53"/>
        <v>0</v>
      </c>
    </row>
    <row r="237" spans="1:21" ht="11.25" customHeight="1">
      <c r="A237" s="26"/>
      <c r="C237" s="10"/>
      <c r="D237" s="1" t="s">
        <v>244</v>
      </c>
      <c r="F237" s="27">
        <v>2861.014195674877</v>
      </c>
      <c r="G237" s="27">
        <v>2885.860203223763</v>
      </c>
      <c r="H237" s="27">
        <v>3014.378156289443</v>
      </c>
      <c r="I237" s="27">
        <v>3000.138296800721</v>
      </c>
      <c r="J237" s="27">
        <v>3000.138296800721</v>
      </c>
      <c r="K237" s="27">
        <v>2985.328760680158</v>
      </c>
      <c r="L237" s="27">
        <v>2980.160215750352</v>
      </c>
      <c r="M237" s="27">
        <v>3004.18138344981</v>
      </c>
      <c r="N237" s="27">
        <v>3003.0122037912893</v>
      </c>
      <c r="O237" s="27">
        <v>3008.217921279238</v>
      </c>
      <c r="P237" s="27">
        <v>3017.2048896913707</v>
      </c>
      <c r="Q237" s="27">
        <v>3017.1650423876595</v>
      </c>
      <c r="R237" s="27">
        <v>3142.015775713457</v>
      </c>
      <c r="S237" s="13">
        <f t="shared" si="56"/>
        <v>2993.108362986557</v>
      </c>
      <c r="T237" s="52">
        <f>'[2]Report'!K1824/1000</f>
        <v>2993.10836298655</v>
      </c>
      <c r="U237" s="52">
        <f t="shared" si="53"/>
        <v>-6.821210263296962E-12</v>
      </c>
    </row>
    <row r="238" spans="1:21" ht="11.25" customHeight="1">
      <c r="A238" s="26"/>
      <c r="C238" s="10"/>
      <c r="D238" s="1" t="s">
        <v>245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13">
        <f t="shared" si="56"/>
        <v>0</v>
      </c>
      <c r="T238" s="52">
        <f>'[2]Report'!K1825/1000</f>
        <v>0</v>
      </c>
      <c r="U238" s="52">
        <f t="shared" si="53"/>
        <v>0</v>
      </c>
    </row>
    <row r="239" spans="1:21" ht="11.25" customHeight="1">
      <c r="A239" s="26"/>
      <c r="C239" s="10"/>
      <c r="D239" s="1" t="s">
        <v>244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13">
        <f t="shared" si="56"/>
        <v>0</v>
      </c>
      <c r="T239" s="52">
        <f>'[2]Report'!K1826/1000</f>
        <v>0</v>
      </c>
      <c r="U239" s="52">
        <f aca="true" t="shared" si="62" ref="U239:U302">T239-S239</f>
        <v>0</v>
      </c>
    </row>
    <row r="240" spans="1:21" ht="11.25" customHeight="1">
      <c r="A240" s="26"/>
      <c r="D240" s="1" t="s">
        <v>245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13">
        <f t="shared" si="56"/>
        <v>0</v>
      </c>
      <c r="T240" s="52">
        <f>'[2]Report'!K1827/1000</f>
        <v>0</v>
      </c>
      <c r="U240" s="52">
        <f t="shared" si="62"/>
        <v>0</v>
      </c>
    </row>
    <row r="241" spans="1:21" ht="11.25" customHeight="1">
      <c r="A241" s="26"/>
      <c r="F241" s="28">
        <f aca="true" t="shared" si="63" ref="F241:R241">SUBTOTAL(9,F235:F240)</f>
        <v>2861.014195674877</v>
      </c>
      <c r="G241" s="28">
        <f t="shared" si="63"/>
        <v>2885.860203223763</v>
      </c>
      <c r="H241" s="28">
        <f t="shared" si="63"/>
        <v>3014.378156289443</v>
      </c>
      <c r="I241" s="28">
        <f t="shared" si="63"/>
        <v>3000.138296800721</v>
      </c>
      <c r="J241" s="28">
        <f t="shared" si="63"/>
        <v>3000.138296800721</v>
      </c>
      <c r="K241" s="28">
        <f t="shared" si="63"/>
        <v>2985.328760680158</v>
      </c>
      <c r="L241" s="28">
        <f t="shared" si="63"/>
        <v>2980.160215750352</v>
      </c>
      <c r="M241" s="28">
        <f t="shared" si="63"/>
        <v>3004.18138344981</v>
      </c>
      <c r="N241" s="28">
        <f t="shared" si="63"/>
        <v>3003.0122037912893</v>
      </c>
      <c r="O241" s="28">
        <f t="shared" si="63"/>
        <v>3008.217921279238</v>
      </c>
      <c r="P241" s="28">
        <f t="shared" si="63"/>
        <v>3017.2048896913707</v>
      </c>
      <c r="Q241" s="28">
        <f t="shared" si="63"/>
        <v>3017.1650423876595</v>
      </c>
      <c r="R241" s="28">
        <f t="shared" si="63"/>
        <v>3142.015775713457</v>
      </c>
      <c r="S241" s="28">
        <f t="shared" si="56"/>
        <v>2993.108362986557</v>
      </c>
      <c r="T241" s="52">
        <f>'[2]Report'!K1828/1000</f>
        <v>2993.10836298655</v>
      </c>
      <c r="U241" s="52">
        <f t="shared" si="62"/>
        <v>-6.821210263296962E-12</v>
      </c>
    </row>
    <row r="242" spans="1:21" ht="11.25" customHeight="1">
      <c r="A242" s="26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>
        <f t="shared" si="56"/>
        <v>0</v>
      </c>
      <c r="T242" s="52">
        <f>'[2]Report'!K1829/1000</f>
        <v>0</v>
      </c>
      <c r="U242" s="52">
        <f t="shared" si="62"/>
        <v>0</v>
      </c>
    </row>
    <row r="243" spans="1:21" ht="11.25" customHeight="1">
      <c r="A243" s="26">
        <v>337</v>
      </c>
      <c r="B243" s="1" t="s">
        <v>57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>
        <f t="shared" si="56"/>
        <v>0</v>
      </c>
      <c r="T243" s="52">
        <f>'[2]Report'!K1830/1000</f>
        <v>0</v>
      </c>
      <c r="U243" s="52">
        <f t="shared" si="62"/>
        <v>0</v>
      </c>
    </row>
    <row r="244" spans="1:21" ht="11.25" customHeight="1">
      <c r="A244" s="26"/>
      <c r="D244" s="1" t="s">
        <v>190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f t="shared" si="56"/>
        <v>0</v>
      </c>
      <c r="T244" s="52">
        <f>'[2]Report'!K1831/1000</f>
        <v>0</v>
      </c>
      <c r="U244" s="52">
        <f t="shared" si="62"/>
        <v>0</v>
      </c>
    </row>
    <row r="245" spans="1:21" ht="11.25" customHeight="1">
      <c r="A245" s="26"/>
      <c r="F245" s="28">
        <f aca="true" t="shared" si="64" ref="F245:R245">SUBTOTAL(9,F243:F244)</f>
        <v>0</v>
      </c>
      <c r="G245" s="28">
        <f t="shared" si="64"/>
        <v>0</v>
      </c>
      <c r="H245" s="28">
        <f t="shared" si="64"/>
        <v>0</v>
      </c>
      <c r="I245" s="28">
        <f t="shared" si="64"/>
        <v>0</v>
      </c>
      <c r="J245" s="28">
        <f t="shared" si="64"/>
        <v>0</v>
      </c>
      <c r="K245" s="28">
        <f t="shared" si="64"/>
        <v>0</v>
      </c>
      <c r="L245" s="28">
        <f t="shared" si="64"/>
        <v>0</v>
      </c>
      <c r="M245" s="28">
        <f t="shared" si="64"/>
        <v>0</v>
      </c>
      <c r="N245" s="28">
        <f t="shared" si="64"/>
        <v>0</v>
      </c>
      <c r="O245" s="28">
        <f t="shared" si="64"/>
        <v>0</v>
      </c>
      <c r="P245" s="28">
        <f t="shared" si="64"/>
        <v>0</v>
      </c>
      <c r="Q245" s="28">
        <f t="shared" si="64"/>
        <v>0</v>
      </c>
      <c r="R245" s="28">
        <f t="shared" si="64"/>
        <v>0</v>
      </c>
      <c r="S245" s="28">
        <f t="shared" si="56"/>
        <v>0</v>
      </c>
      <c r="T245" s="52">
        <f>'[2]Report'!K1832/1000</f>
        <v>0</v>
      </c>
      <c r="U245" s="52">
        <f t="shared" si="62"/>
        <v>0</v>
      </c>
    </row>
    <row r="246" spans="1:21" ht="11.25" customHeight="1">
      <c r="A246" s="2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>
        <f t="shared" si="56"/>
        <v>0</v>
      </c>
      <c r="T246" s="52">
        <f>'[2]Report'!K1833/1000</f>
        <v>0</v>
      </c>
      <c r="U246" s="52">
        <f t="shared" si="62"/>
        <v>0</v>
      </c>
    </row>
    <row r="247" spans="1:21" ht="11.25" customHeight="1">
      <c r="A247" s="26" t="s">
        <v>58</v>
      </c>
      <c r="B247" s="1" t="s">
        <v>59</v>
      </c>
      <c r="C247" s="10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>
        <f t="shared" si="56"/>
        <v>0</v>
      </c>
      <c r="T247" s="52">
        <f>'[2]Report'!K1834/1000</f>
        <v>0</v>
      </c>
      <c r="U247" s="52">
        <f t="shared" si="62"/>
        <v>0</v>
      </c>
    </row>
    <row r="248" spans="1:21" ht="11.25" customHeight="1">
      <c r="A248" s="26"/>
      <c r="C248" s="10"/>
      <c r="D248" s="1" t="s">
        <v>190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13">
        <f t="shared" si="56"/>
        <v>0</v>
      </c>
      <c r="T248" s="52">
        <f>'[2]Report'!K1835/1000</f>
        <v>0</v>
      </c>
      <c r="U248" s="52">
        <f t="shared" si="62"/>
        <v>0</v>
      </c>
    </row>
    <row r="249" spans="1:21" ht="11.25" customHeight="1">
      <c r="A249" s="26"/>
      <c r="C249" s="10"/>
      <c r="D249" s="1" t="s">
        <v>249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13">
        <f t="shared" si="56"/>
        <v>0</v>
      </c>
      <c r="T249" s="52">
        <f>'[2]Report'!K1836/1000</f>
        <v>0</v>
      </c>
      <c r="U249" s="52">
        <f t="shared" si="62"/>
        <v>0</v>
      </c>
    </row>
    <row r="250" spans="1:21" ht="11.25" customHeight="1">
      <c r="A250" s="26"/>
      <c r="C250" s="10"/>
      <c r="D250" s="1" t="s">
        <v>244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13">
        <f t="shared" si="56"/>
        <v>0</v>
      </c>
      <c r="T250" s="52">
        <f>'[2]Report'!K1837/1000</f>
        <v>0</v>
      </c>
      <c r="U250" s="52">
        <f t="shared" si="62"/>
        <v>0</v>
      </c>
    </row>
    <row r="251" spans="1:21" ht="11.25" customHeight="1">
      <c r="A251" s="26"/>
      <c r="C251" s="10"/>
      <c r="D251" s="1" t="s">
        <v>245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13">
        <f aca="true" t="shared" si="65" ref="S251:S314">(F251+R251+SUM(G251:Q251)*2)/24</f>
        <v>0</v>
      </c>
      <c r="T251" s="52">
        <f>'[2]Report'!K1838/1000</f>
        <v>0</v>
      </c>
      <c r="U251" s="52">
        <f t="shared" si="62"/>
        <v>0</v>
      </c>
    </row>
    <row r="252" spans="1:21" ht="11.25" customHeight="1">
      <c r="A252" s="26"/>
      <c r="C252" s="10"/>
      <c r="D252" s="1" t="s">
        <v>244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13">
        <f t="shared" si="65"/>
        <v>0</v>
      </c>
      <c r="T252" s="52">
        <f>'[2]Report'!K1839/1000</f>
        <v>0</v>
      </c>
      <c r="U252" s="52">
        <f t="shared" si="62"/>
        <v>0</v>
      </c>
    </row>
    <row r="253" spans="1:21" ht="11.25" customHeight="1">
      <c r="A253" s="26"/>
      <c r="D253" s="1" t="s">
        <v>245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13">
        <f t="shared" si="65"/>
        <v>0</v>
      </c>
      <c r="T253" s="52">
        <f>'[2]Report'!K1840/1000</f>
        <v>0</v>
      </c>
      <c r="U253" s="52">
        <f t="shared" si="62"/>
        <v>0</v>
      </c>
    </row>
    <row r="254" spans="1:21" ht="11.25" customHeight="1">
      <c r="A254" s="26"/>
      <c r="F254" s="28">
        <f aca="true" t="shared" si="66" ref="F254:R254">SUBTOTAL(9,F248:F253)</f>
        <v>0</v>
      </c>
      <c r="G254" s="28">
        <f t="shared" si="66"/>
        <v>0</v>
      </c>
      <c r="H254" s="28">
        <f t="shared" si="66"/>
        <v>0</v>
      </c>
      <c r="I254" s="28">
        <f t="shared" si="66"/>
        <v>0</v>
      </c>
      <c r="J254" s="28">
        <f t="shared" si="66"/>
        <v>0</v>
      </c>
      <c r="K254" s="28">
        <f t="shared" si="66"/>
        <v>0</v>
      </c>
      <c r="L254" s="28">
        <f t="shared" si="66"/>
        <v>0</v>
      </c>
      <c r="M254" s="28">
        <f t="shared" si="66"/>
        <v>0</v>
      </c>
      <c r="N254" s="28">
        <f t="shared" si="66"/>
        <v>0</v>
      </c>
      <c r="O254" s="28">
        <f t="shared" si="66"/>
        <v>0</v>
      </c>
      <c r="P254" s="28">
        <f t="shared" si="66"/>
        <v>0</v>
      </c>
      <c r="Q254" s="28">
        <f t="shared" si="66"/>
        <v>0</v>
      </c>
      <c r="R254" s="28">
        <f t="shared" si="66"/>
        <v>0</v>
      </c>
      <c r="S254" s="28">
        <f t="shared" si="65"/>
        <v>0</v>
      </c>
      <c r="T254" s="52">
        <f>'[2]Report'!K1841/1000</f>
        <v>0</v>
      </c>
      <c r="U254" s="52">
        <f t="shared" si="62"/>
        <v>0</v>
      </c>
    </row>
    <row r="255" spans="1:21" ht="11.25" customHeight="1">
      <c r="A255" s="29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>
        <f t="shared" si="65"/>
        <v>0</v>
      </c>
      <c r="T255" s="52">
        <f>'[2]Report'!K1842/1000</f>
        <v>0</v>
      </c>
      <c r="U255" s="52">
        <f t="shared" si="62"/>
        <v>0</v>
      </c>
    </row>
    <row r="256" spans="1:21" ht="11.25" customHeight="1" thickBot="1">
      <c r="A256" s="26" t="s">
        <v>60</v>
      </c>
      <c r="F256" s="61">
        <f aca="true" t="shared" si="67" ref="F256:R256">SUBTOTAL(9,F179:F255)</f>
        <v>98777.02015418131</v>
      </c>
      <c r="G256" s="61">
        <f t="shared" si="67"/>
        <v>99053.24393626611</v>
      </c>
      <c r="H256" s="61">
        <f t="shared" si="67"/>
        <v>99683.99727217358</v>
      </c>
      <c r="I256" s="61">
        <f t="shared" si="67"/>
        <v>100203.02520906861</v>
      </c>
      <c r="J256" s="61">
        <f t="shared" si="67"/>
        <v>100189.5604228173</v>
      </c>
      <c r="K256" s="61">
        <f t="shared" si="67"/>
        <v>101491.0615778194</v>
      </c>
      <c r="L256" s="61">
        <f t="shared" si="67"/>
        <v>101412.92233163233</v>
      </c>
      <c r="M256" s="61">
        <f t="shared" si="67"/>
        <v>102082.05758615982</v>
      </c>
      <c r="N256" s="61">
        <f t="shared" si="67"/>
        <v>102144.12865726165</v>
      </c>
      <c r="O256" s="61">
        <f t="shared" si="67"/>
        <v>102554.63012016499</v>
      </c>
      <c r="P256" s="61">
        <f t="shared" si="67"/>
        <v>102759.88290571526</v>
      </c>
      <c r="Q256" s="61">
        <f t="shared" si="67"/>
        <v>105115.79049955556</v>
      </c>
      <c r="R256" s="61">
        <f t="shared" si="67"/>
        <v>109548.9366995777</v>
      </c>
      <c r="S256" s="30">
        <f t="shared" si="65"/>
        <v>101737.7732454595</v>
      </c>
      <c r="T256" s="52">
        <f>'[2]Report'!K1843/1000</f>
        <v>101737.77324545936</v>
      </c>
      <c r="U256" s="52">
        <f t="shared" si="62"/>
        <v>-1.3096723705530167E-10</v>
      </c>
    </row>
    <row r="257" spans="1:21" ht="11.25" customHeight="1" thickTop="1">
      <c r="A257" s="26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>
        <f t="shared" si="65"/>
        <v>0</v>
      </c>
      <c r="T257" s="52">
        <f>'[2]Report'!K1844/1000</f>
        <v>0</v>
      </c>
      <c r="U257" s="52">
        <f t="shared" si="62"/>
        <v>0</v>
      </c>
    </row>
    <row r="258" spans="1:21" ht="11.25" customHeight="1">
      <c r="A258" s="26" t="s">
        <v>61</v>
      </c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>
        <f t="shared" si="65"/>
        <v>0</v>
      </c>
      <c r="T258" s="52">
        <f>'[2]Report'!K1845/1000</f>
        <v>0</v>
      </c>
      <c r="U258" s="52">
        <f t="shared" si="62"/>
        <v>0</v>
      </c>
    </row>
    <row r="259" spans="1:21" ht="11.25" customHeight="1">
      <c r="A259" s="26"/>
      <c r="C259" s="10" t="s">
        <v>190</v>
      </c>
      <c r="F259" s="27">
        <f>+SUMIF($D$179:$D$253,$C259,F$179:F$253)</f>
        <v>0</v>
      </c>
      <c r="G259" s="27">
        <f aca="true" t="shared" si="68" ref="G259:R259">+SUMIF($D$179:$D$253,$C259,G$179:G$253)</f>
        <v>0</v>
      </c>
      <c r="H259" s="27">
        <f t="shared" si="68"/>
        <v>0</v>
      </c>
      <c r="I259" s="27">
        <f t="shared" si="68"/>
        <v>0</v>
      </c>
      <c r="J259" s="27">
        <f t="shared" si="68"/>
        <v>0</v>
      </c>
      <c r="K259" s="27">
        <f t="shared" si="68"/>
        <v>0</v>
      </c>
      <c r="L259" s="27">
        <f t="shared" si="68"/>
        <v>0</v>
      </c>
      <c r="M259" s="27">
        <f t="shared" si="68"/>
        <v>0</v>
      </c>
      <c r="N259" s="27">
        <f t="shared" si="68"/>
        <v>0</v>
      </c>
      <c r="O259" s="27">
        <f t="shared" si="68"/>
        <v>0</v>
      </c>
      <c r="P259" s="27">
        <f t="shared" si="68"/>
        <v>0</v>
      </c>
      <c r="Q259" s="27">
        <f t="shared" si="68"/>
        <v>0</v>
      </c>
      <c r="R259" s="27">
        <f t="shared" si="68"/>
        <v>0</v>
      </c>
      <c r="S259" s="13">
        <f t="shared" si="65"/>
        <v>0</v>
      </c>
      <c r="T259" s="52">
        <f>'[2]Report'!K1846/1000</f>
        <v>0</v>
      </c>
      <c r="U259" s="52">
        <f t="shared" si="62"/>
        <v>0</v>
      </c>
    </row>
    <row r="260" spans="1:21" ht="11.25" customHeight="1">
      <c r="A260" s="26"/>
      <c r="C260" s="10" t="s">
        <v>29</v>
      </c>
      <c r="F260" s="27">
        <f aca="true" t="shared" si="69" ref="F260:R264">+SUMIF($D$179:$D$253,$C260,F$179:F$253)</f>
        <v>0</v>
      </c>
      <c r="G260" s="27">
        <f t="shared" si="69"/>
        <v>0</v>
      </c>
      <c r="H260" s="27">
        <f t="shared" si="69"/>
        <v>0</v>
      </c>
      <c r="I260" s="27">
        <f t="shared" si="69"/>
        <v>0</v>
      </c>
      <c r="J260" s="27">
        <f t="shared" si="69"/>
        <v>0</v>
      </c>
      <c r="K260" s="27">
        <f t="shared" si="69"/>
        <v>0</v>
      </c>
      <c r="L260" s="27">
        <f t="shared" si="69"/>
        <v>0</v>
      </c>
      <c r="M260" s="27">
        <f t="shared" si="69"/>
        <v>0</v>
      </c>
      <c r="N260" s="27">
        <f t="shared" si="69"/>
        <v>0</v>
      </c>
      <c r="O260" s="27">
        <f t="shared" si="69"/>
        <v>0</v>
      </c>
      <c r="P260" s="27">
        <f t="shared" si="69"/>
        <v>0</v>
      </c>
      <c r="Q260" s="27">
        <f t="shared" si="69"/>
        <v>0</v>
      </c>
      <c r="R260" s="27">
        <f t="shared" si="69"/>
        <v>0</v>
      </c>
      <c r="S260" s="13">
        <f t="shared" si="65"/>
        <v>0</v>
      </c>
      <c r="T260" s="52">
        <f>'[2]Report'!K1847/1000</f>
        <v>0</v>
      </c>
      <c r="U260" s="52">
        <f t="shared" si="62"/>
        <v>0</v>
      </c>
    </row>
    <row r="261" spans="1:21" ht="11.25" customHeight="1">
      <c r="A261" s="26"/>
      <c r="C261" s="10" t="s">
        <v>244</v>
      </c>
      <c r="F261" s="27">
        <f t="shared" si="69"/>
        <v>98777.02015418131</v>
      </c>
      <c r="G261" s="27">
        <f t="shared" si="69"/>
        <v>99053.24393626611</v>
      </c>
      <c r="H261" s="27">
        <f t="shared" si="69"/>
        <v>99683.99727217358</v>
      </c>
      <c r="I261" s="27">
        <f t="shared" si="69"/>
        <v>100203.02520906861</v>
      </c>
      <c r="J261" s="27">
        <f t="shared" si="69"/>
        <v>100189.5604228173</v>
      </c>
      <c r="K261" s="27">
        <f t="shared" si="69"/>
        <v>101491.0615778194</v>
      </c>
      <c r="L261" s="27">
        <f t="shared" si="69"/>
        <v>101412.92233163233</v>
      </c>
      <c r="M261" s="27">
        <f t="shared" si="69"/>
        <v>102082.05758615982</v>
      </c>
      <c r="N261" s="27">
        <f t="shared" si="69"/>
        <v>102144.12865726165</v>
      </c>
      <c r="O261" s="27">
        <f t="shared" si="69"/>
        <v>102554.63012016499</v>
      </c>
      <c r="P261" s="27">
        <f t="shared" si="69"/>
        <v>102759.88290571526</v>
      </c>
      <c r="Q261" s="27">
        <f t="shared" si="69"/>
        <v>105115.79049955556</v>
      </c>
      <c r="R261" s="27">
        <f t="shared" si="69"/>
        <v>109548.9366995777</v>
      </c>
      <c r="S261" s="13">
        <f t="shared" si="65"/>
        <v>101737.7732454595</v>
      </c>
      <c r="T261" s="52">
        <f>'[2]Report'!K1848/1000</f>
        <v>101737.77324545936</v>
      </c>
      <c r="U261" s="52">
        <f t="shared" si="62"/>
        <v>-1.3096723705530167E-10</v>
      </c>
    </row>
    <row r="262" spans="1:21" ht="11.25" customHeight="1">
      <c r="A262" s="26"/>
      <c r="C262" s="1" t="s">
        <v>245</v>
      </c>
      <c r="F262" s="27">
        <f t="shared" si="69"/>
        <v>0</v>
      </c>
      <c r="G262" s="27">
        <f t="shared" si="69"/>
        <v>0</v>
      </c>
      <c r="H262" s="27">
        <f t="shared" si="69"/>
        <v>0</v>
      </c>
      <c r="I262" s="27">
        <f t="shared" si="69"/>
        <v>0</v>
      </c>
      <c r="J262" s="27">
        <f t="shared" si="69"/>
        <v>0</v>
      </c>
      <c r="K262" s="27">
        <f t="shared" si="69"/>
        <v>0</v>
      </c>
      <c r="L262" s="27">
        <f t="shared" si="69"/>
        <v>0</v>
      </c>
      <c r="M262" s="27">
        <f t="shared" si="69"/>
        <v>0</v>
      </c>
      <c r="N262" s="27">
        <f t="shared" si="69"/>
        <v>0</v>
      </c>
      <c r="O262" s="27">
        <f t="shared" si="69"/>
        <v>0</v>
      </c>
      <c r="P262" s="27">
        <f t="shared" si="69"/>
        <v>0</v>
      </c>
      <c r="Q262" s="27">
        <f t="shared" si="69"/>
        <v>0</v>
      </c>
      <c r="R262" s="27">
        <f t="shared" si="69"/>
        <v>0</v>
      </c>
      <c r="S262" s="13">
        <f t="shared" si="65"/>
        <v>0</v>
      </c>
      <c r="T262" s="52">
        <f>'[2]Report'!K1849/1000</f>
        <v>0</v>
      </c>
      <c r="U262" s="52">
        <f t="shared" si="62"/>
        <v>0</v>
      </c>
    </row>
    <row r="263" spans="1:21" ht="11.25" customHeight="1">
      <c r="A263" s="26"/>
      <c r="C263" s="1" t="s">
        <v>243</v>
      </c>
      <c r="F263" s="27">
        <f t="shared" si="69"/>
        <v>0</v>
      </c>
      <c r="G263" s="27">
        <f t="shared" si="69"/>
        <v>0</v>
      </c>
      <c r="H263" s="27">
        <f t="shared" si="69"/>
        <v>0</v>
      </c>
      <c r="I263" s="27">
        <f t="shared" si="69"/>
        <v>0</v>
      </c>
      <c r="J263" s="27">
        <f t="shared" si="69"/>
        <v>0</v>
      </c>
      <c r="K263" s="27">
        <f t="shared" si="69"/>
        <v>0</v>
      </c>
      <c r="L263" s="27">
        <f t="shared" si="69"/>
        <v>0</v>
      </c>
      <c r="M263" s="27">
        <f t="shared" si="69"/>
        <v>0</v>
      </c>
      <c r="N263" s="27">
        <f t="shared" si="69"/>
        <v>0</v>
      </c>
      <c r="O263" s="27">
        <f t="shared" si="69"/>
        <v>0</v>
      </c>
      <c r="P263" s="27">
        <f t="shared" si="69"/>
        <v>0</v>
      </c>
      <c r="Q263" s="27">
        <f t="shared" si="69"/>
        <v>0</v>
      </c>
      <c r="R263" s="27">
        <f t="shared" si="69"/>
        <v>0</v>
      </c>
      <c r="S263" s="13">
        <f t="shared" si="65"/>
        <v>0</v>
      </c>
      <c r="T263" s="52">
        <f>'[2]Report'!K1850/1000</f>
        <v>0</v>
      </c>
      <c r="U263" s="52">
        <f t="shared" si="62"/>
        <v>0</v>
      </c>
    </row>
    <row r="264" spans="1:21" ht="11.25" customHeight="1">
      <c r="A264" s="26"/>
      <c r="C264" s="1" t="s">
        <v>249</v>
      </c>
      <c r="F264" s="27">
        <f t="shared" si="69"/>
        <v>0</v>
      </c>
      <c r="G264" s="27">
        <f t="shared" si="69"/>
        <v>0</v>
      </c>
      <c r="H264" s="27">
        <f t="shared" si="69"/>
        <v>0</v>
      </c>
      <c r="I264" s="27">
        <f t="shared" si="69"/>
        <v>0</v>
      </c>
      <c r="J264" s="27">
        <f t="shared" si="69"/>
        <v>0</v>
      </c>
      <c r="K264" s="27">
        <f t="shared" si="69"/>
        <v>0</v>
      </c>
      <c r="L264" s="27">
        <f t="shared" si="69"/>
        <v>0</v>
      </c>
      <c r="M264" s="27">
        <f t="shared" si="69"/>
        <v>0</v>
      </c>
      <c r="N264" s="27">
        <f t="shared" si="69"/>
        <v>0</v>
      </c>
      <c r="O264" s="27">
        <f t="shared" si="69"/>
        <v>0</v>
      </c>
      <c r="P264" s="27">
        <f t="shared" si="69"/>
        <v>0</v>
      </c>
      <c r="Q264" s="27">
        <f t="shared" si="69"/>
        <v>0</v>
      </c>
      <c r="R264" s="27">
        <f t="shared" si="69"/>
        <v>0</v>
      </c>
      <c r="S264" s="13">
        <f t="shared" si="65"/>
        <v>0</v>
      </c>
      <c r="T264" s="52">
        <f>'[2]Report'!K1851/1000</f>
        <v>0</v>
      </c>
      <c r="U264" s="52">
        <f t="shared" si="62"/>
        <v>0</v>
      </c>
    </row>
    <row r="265" spans="1:21" ht="11.25" customHeight="1" thickBot="1">
      <c r="A265" s="26" t="s">
        <v>62</v>
      </c>
      <c r="F265" s="37">
        <f aca="true" t="shared" si="70" ref="F265:R265">SUM(F259:F264)</f>
        <v>98777.02015418131</v>
      </c>
      <c r="G265" s="37">
        <f t="shared" si="70"/>
        <v>99053.24393626611</v>
      </c>
      <c r="H265" s="37">
        <f t="shared" si="70"/>
        <v>99683.99727217358</v>
      </c>
      <c r="I265" s="37">
        <f t="shared" si="70"/>
        <v>100203.02520906861</v>
      </c>
      <c r="J265" s="37">
        <f t="shared" si="70"/>
        <v>100189.5604228173</v>
      </c>
      <c r="K265" s="37">
        <f t="shared" si="70"/>
        <v>101491.0615778194</v>
      </c>
      <c r="L265" s="37">
        <f t="shared" si="70"/>
        <v>101412.92233163233</v>
      </c>
      <c r="M265" s="37">
        <f t="shared" si="70"/>
        <v>102082.05758615982</v>
      </c>
      <c r="N265" s="37">
        <f t="shared" si="70"/>
        <v>102144.12865726165</v>
      </c>
      <c r="O265" s="37">
        <f t="shared" si="70"/>
        <v>102554.63012016499</v>
      </c>
      <c r="P265" s="37">
        <f t="shared" si="70"/>
        <v>102759.88290571526</v>
      </c>
      <c r="Q265" s="37">
        <f t="shared" si="70"/>
        <v>105115.79049955556</v>
      </c>
      <c r="R265" s="37">
        <f t="shared" si="70"/>
        <v>109548.9366995777</v>
      </c>
      <c r="S265" s="37">
        <f t="shared" si="65"/>
        <v>101737.7732454595</v>
      </c>
      <c r="T265" s="52">
        <f>'[2]Report'!K1852/1000</f>
        <v>101737.77324545936</v>
      </c>
      <c r="U265" s="52">
        <f t="shared" si="62"/>
        <v>-1.3096723705530167E-10</v>
      </c>
    </row>
    <row r="266" spans="1:21" ht="11.25" customHeight="1" thickTop="1">
      <c r="A266" s="26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>
        <f t="shared" si="65"/>
        <v>0</v>
      </c>
      <c r="T266" s="52">
        <f>'[2]Report'!K1853/1000</f>
        <v>0</v>
      </c>
      <c r="U266" s="52">
        <f t="shared" si="62"/>
        <v>0</v>
      </c>
    </row>
    <row r="267" spans="1:21" ht="11.25" customHeight="1">
      <c r="A267" s="26">
        <v>340</v>
      </c>
      <c r="B267" s="1" t="s">
        <v>35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>
        <f t="shared" si="65"/>
        <v>0</v>
      </c>
      <c r="T267" s="52">
        <f>'[2]Report'!K1854/1000</f>
        <v>0</v>
      </c>
      <c r="U267" s="52">
        <f t="shared" si="62"/>
        <v>0</v>
      </c>
    </row>
    <row r="268" spans="1:21" ht="11.25" customHeight="1">
      <c r="A268" s="26"/>
      <c r="D268" s="1" t="s">
        <v>29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13">
        <f t="shared" si="65"/>
        <v>0</v>
      </c>
      <c r="T268" s="52">
        <f>'[2]Report'!K1855/1000</f>
        <v>0</v>
      </c>
      <c r="U268" s="52">
        <f t="shared" si="62"/>
        <v>0</v>
      </c>
    </row>
    <row r="269" spans="1:21" ht="11.25" customHeight="1">
      <c r="A269" s="26"/>
      <c r="D269" s="1" t="s">
        <v>249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13">
        <f t="shared" si="65"/>
        <v>0</v>
      </c>
      <c r="T269" s="52">
        <f>'[2]Report'!K1856/1000</f>
        <v>0</v>
      </c>
      <c r="U269" s="52">
        <f t="shared" si="62"/>
        <v>0</v>
      </c>
    </row>
    <row r="270" spans="1:21" ht="11.25" customHeight="1">
      <c r="A270" s="26"/>
      <c r="D270" s="1" t="s">
        <v>244</v>
      </c>
      <c r="F270" s="27">
        <v>186.02731296672553</v>
      </c>
      <c r="G270" s="27">
        <v>186.02731296672553</v>
      </c>
      <c r="H270" s="27">
        <v>186.02731296672553</v>
      </c>
      <c r="I270" s="27">
        <v>186.02731296672553</v>
      </c>
      <c r="J270" s="27">
        <v>186.02731296672553</v>
      </c>
      <c r="K270" s="27">
        <v>621.9800555913257</v>
      </c>
      <c r="L270" s="27">
        <v>621.9800555913257</v>
      </c>
      <c r="M270" s="27">
        <v>621.9800555913257</v>
      </c>
      <c r="N270" s="27">
        <v>621.9800555913257</v>
      </c>
      <c r="O270" s="27">
        <v>621.9800555913257</v>
      </c>
      <c r="P270" s="27">
        <v>621.9800555913257</v>
      </c>
      <c r="Q270" s="27">
        <v>621.9800555913257</v>
      </c>
      <c r="R270" s="27">
        <v>621.9800555913257</v>
      </c>
      <c r="S270" s="13">
        <f t="shared" si="65"/>
        <v>458.4977771071007</v>
      </c>
      <c r="T270" s="52">
        <f>'[2]Report'!K1857/1000</f>
        <v>458.49777710710066</v>
      </c>
      <c r="U270" s="52">
        <f t="shared" si="62"/>
        <v>0</v>
      </c>
    </row>
    <row r="271" spans="1:21" ht="11.25" customHeight="1">
      <c r="A271" s="26"/>
      <c r="D271" s="1" t="s">
        <v>245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13">
        <f t="shared" si="65"/>
        <v>0</v>
      </c>
      <c r="T271" s="52">
        <f>'[2]Report'!K1858/1000</f>
        <v>0</v>
      </c>
      <c r="U271" s="52">
        <f t="shared" si="62"/>
        <v>0</v>
      </c>
    </row>
    <row r="272" spans="1:21" ht="11.25" customHeight="1">
      <c r="A272" s="26"/>
      <c r="D272" s="1" t="s">
        <v>245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13">
        <f t="shared" si="65"/>
        <v>0</v>
      </c>
      <c r="T272" s="52">
        <f>'[2]Report'!K1859/1000</f>
        <v>0</v>
      </c>
      <c r="U272" s="52">
        <f t="shared" si="62"/>
        <v>0</v>
      </c>
    </row>
    <row r="273" spans="1:21" ht="11.25" customHeight="1">
      <c r="A273" s="26"/>
      <c r="F273" s="28">
        <f aca="true" t="shared" si="71" ref="F273:R273">SUBTOTAL(9,F268:F272)</f>
        <v>186.02731296672553</v>
      </c>
      <c r="G273" s="28">
        <f t="shared" si="71"/>
        <v>186.02731296672553</v>
      </c>
      <c r="H273" s="28">
        <f t="shared" si="71"/>
        <v>186.02731296672553</v>
      </c>
      <c r="I273" s="28">
        <f t="shared" si="71"/>
        <v>186.02731296672553</v>
      </c>
      <c r="J273" s="28">
        <f t="shared" si="71"/>
        <v>186.02731296672553</v>
      </c>
      <c r="K273" s="28">
        <f t="shared" si="71"/>
        <v>621.9800555913257</v>
      </c>
      <c r="L273" s="28">
        <f t="shared" si="71"/>
        <v>621.9800555913257</v>
      </c>
      <c r="M273" s="28">
        <f t="shared" si="71"/>
        <v>621.9800555913257</v>
      </c>
      <c r="N273" s="28">
        <f t="shared" si="71"/>
        <v>621.9800555913257</v>
      </c>
      <c r="O273" s="28">
        <f t="shared" si="71"/>
        <v>621.9800555913257</v>
      </c>
      <c r="P273" s="28">
        <f t="shared" si="71"/>
        <v>621.9800555913257</v>
      </c>
      <c r="Q273" s="28">
        <f t="shared" si="71"/>
        <v>621.9800555913257</v>
      </c>
      <c r="R273" s="28">
        <f t="shared" si="71"/>
        <v>621.9800555913257</v>
      </c>
      <c r="S273" s="28">
        <f t="shared" si="65"/>
        <v>458.4977771071007</v>
      </c>
      <c r="T273" s="52">
        <f>'[2]Report'!K1860/1000</f>
        <v>458.49777710710066</v>
      </c>
      <c r="U273" s="52">
        <f t="shared" si="62"/>
        <v>0</v>
      </c>
    </row>
    <row r="274" spans="1:21" ht="11.25" customHeight="1">
      <c r="A274" s="26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>
        <f t="shared" si="65"/>
        <v>0</v>
      </c>
      <c r="T274" s="52">
        <f>'[2]Report'!K1861/1000</f>
        <v>0</v>
      </c>
      <c r="U274" s="52">
        <f t="shared" si="62"/>
        <v>0</v>
      </c>
    </row>
    <row r="275" spans="1:21" ht="11.25" customHeight="1">
      <c r="A275" s="26">
        <v>341</v>
      </c>
      <c r="B275" s="1" t="s">
        <v>36</v>
      </c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>
        <f t="shared" si="65"/>
        <v>0</v>
      </c>
      <c r="T275" s="52">
        <f>'[2]Report'!K1862/1000</f>
        <v>0</v>
      </c>
      <c r="U275" s="52">
        <f t="shared" si="62"/>
        <v>0</v>
      </c>
    </row>
    <row r="276" spans="1:21" ht="11.25" customHeight="1">
      <c r="A276" s="26"/>
      <c r="D276" s="1" t="s">
        <v>29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13">
        <f t="shared" si="65"/>
        <v>0</v>
      </c>
      <c r="T276" s="52">
        <f>'[2]Report'!K1863/1000</f>
        <v>0</v>
      </c>
      <c r="U276" s="52">
        <f t="shared" si="62"/>
        <v>0</v>
      </c>
    </row>
    <row r="277" spans="1:21" ht="11.25" customHeight="1">
      <c r="A277" s="26"/>
      <c r="D277" s="1" t="s">
        <v>249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13">
        <f t="shared" si="65"/>
        <v>0</v>
      </c>
      <c r="T277" s="52">
        <f>'[2]Report'!K1864/1000</f>
        <v>0</v>
      </c>
      <c r="U277" s="52">
        <f t="shared" si="62"/>
        <v>0</v>
      </c>
    </row>
    <row r="278" spans="1:21" ht="11.25" customHeight="1">
      <c r="A278" s="26"/>
      <c r="D278" s="1" t="s">
        <v>244</v>
      </c>
      <c r="F278" s="27">
        <v>7360.638254792638</v>
      </c>
      <c r="G278" s="27">
        <v>7361.666991534815</v>
      </c>
      <c r="H278" s="27">
        <v>7361.7758874726715</v>
      </c>
      <c r="I278" s="27">
        <v>7361.7758874726715</v>
      </c>
      <c r="J278" s="27">
        <v>7361.7758874726715</v>
      </c>
      <c r="K278" s="27">
        <v>12312.71895452027</v>
      </c>
      <c r="L278" s="27">
        <v>12312.71895452027</v>
      </c>
      <c r="M278" s="27">
        <v>12312.71895452027</v>
      </c>
      <c r="N278" s="27">
        <v>12320.261935806016</v>
      </c>
      <c r="O278" s="27">
        <v>12320.261935806016</v>
      </c>
      <c r="P278" s="27">
        <v>12320.261935806016</v>
      </c>
      <c r="Q278" s="27">
        <v>12320.261935806016</v>
      </c>
      <c r="R278" s="27">
        <v>12492.6359625332</v>
      </c>
      <c r="S278" s="13">
        <f t="shared" si="65"/>
        <v>10466.069697450052</v>
      </c>
      <c r="T278" s="52">
        <f>'[2]Report'!K1865/1000</f>
        <v>10466.069697450053</v>
      </c>
      <c r="U278" s="52">
        <f t="shared" si="62"/>
        <v>0</v>
      </c>
    </row>
    <row r="279" spans="1:21" ht="11.25" customHeight="1">
      <c r="A279" s="26"/>
      <c r="D279" s="1" t="s">
        <v>245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13">
        <f t="shared" si="65"/>
        <v>0</v>
      </c>
      <c r="T279" s="52">
        <f>'[2]Report'!K1866/1000</f>
        <v>0</v>
      </c>
      <c r="U279" s="52">
        <f t="shared" si="62"/>
        <v>0</v>
      </c>
    </row>
    <row r="280" spans="1:21" ht="11.25" customHeight="1">
      <c r="A280" s="26"/>
      <c r="D280" s="1" t="s">
        <v>245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13">
        <f t="shared" si="65"/>
        <v>0</v>
      </c>
      <c r="T280" s="52">
        <f>'[2]Report'!K1867/1000</f>
        <v>0</v>
      </c>
      <c r="U280" s="52">
        <f t="shared" si="62"/>
        <v>0</v>
      </c>
    </row>
    <row r="281" spans="1:21" ht="11.25" customHeight="1">
      <c r="A281" s="26"/>
      <c r="F281" s="28">
        <f aca="true" t="shared" si="72" ref="F281:R281">SUBTOTAL(9,F276:F280)</f>
        <v>7360.638254792638</v>
      </c>
      <c r="G281" s="28">
        <f t="shared" si="72"/>
        <v>7361.666991534815</v>
      </c>
      <c r="H281" s="28">
        <f t="shared" si="72"/>
        <v>7361.7758874726715</v>
      </c>
      <c r="I281" s="28">
        <f t="shared" si="72"/>
        <v>7361.7758874726715</v>
      </c>
      <c r="J281" s="28">
        <f t="shared" si="72"/>
        <v>7361.7758874726715</v>
      </c>
      <c r="K281" s="28">
        <f t="shared" si="72"/>
        <v>12312.71895452027</v>
      </c>
      <c r="L281" s="28">
        <f t="shared" si="72"/>
        <v>12312.71895452027</v>
      </c>
      <c r="M281" s="28">
        <f t="shared" si="72"/>
        <v>12312.71895452027</v>
      </c>
      <c r="N281" s="28">
        <f t="shared" si="72"/>
        <v>12320.261935806016</v>
      </c>
      <c r="O281" s="28">
        <f t="shared" si="72"/>
        <v>12320.261935806016</v>
      </c>
      <c r="P281" s="28">
        <f t="shared" si="72"/>
        <v>12320.261935806016</v>
      </c>
      <c r="Q281" s="28">
        <f t="shared" si="72"/>
        <v>12320.261935806016</v>
      </c>
      <c r="R281" s="28">
        <f t="shared" si="72"/>
        <v>12492.6359625332</v>
      </c>
      <c r="S281" s="28">
        <f t="shared" si="65"/>
        <v>10466.069697450052</v>
      </c>
      <c r="T281" s="52">
        <f>'[2]Report'!K1868/1000</f>
        <v>10466.069697450053</v>
      </c>
      <c r="U281" s="52">
        <f t="shared" si="62"/>
        <v>0</v>
      </c>
    </row>
    <row r="282" spans="1:21" ht="11.25" customHeight="1">
      <c r="A282" s="26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>
        <f t="shared" si="65"/>
        <v>0</v>
      </c>
      <c r="T282" s="52">
        <f>'[2]Report'!K1869/1000</f>
        <v>0</v>
      </c>
      <c r="U282" s="52">
        <f t="shared" si="62"/>
        <v>0</v>
      </c>
    </row>
    <row r="283" spans="1:21" ht="11.25" customHeight="1">
      <c r="A283" s="26">
        <v>342</v>
      </c>
      <c r="B283" s="1" t="s">
        <v>63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>
        <f t="shared" si="65"/>
        <v>0</v>
      </c>
      <c r="T283" s="52">
        <f>'[2]Report'!K1870/1000</f>
        <v>0</v>
      </c>
      <c r="U283" s="52">
        <f t="shared" si="62"/>
        <v>0</v>
      </c>
    </row>
    <row r="284" spans="1:21" ht="11.25" customHeight="1">
      <c r="A284" s="26"/>
      <c r="D284" s="1" t="s">
        <v>29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13">
        <f t="shared" si="65"/>
        <v>0</v>
      </c>
      <c r="T284" s="52">
        <f>'[2]Report'!K1871/1000</f>
        <v>0</v>
      </c>
      <c r="U284" s="52">
        <f t="shared" si="62"/>
        <v>0</v>
      </c>
    </row>
    <row r="285" spans="1:21" ht="11.25" customHeight="1">
      <c r="A285" s="26"/>
      <c r="D285" s="1" t="s">
        <v>249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13">
        <f t="shared" si="65"/>
        <v>0</v>
      </c>
      <c r="T285" s="52">
        <f>'[2]Report'!K1872/1000</f>
        <v>0</v>
      </c>
      <c r="U285" s="52">
        <f t="shared" si="62"/>
        <v>0</v>
      </c>
    </row>
    <row r="286" spans="1:21" ht="11.25" customHeight="1">
      <c r="A286" s="26"/>
      <c r="D286" s="1" t="s">
        <v>244</v>
      </c>
      <c r="F286" s="27">
        <v>5.592806843259761</v>
      </c>
      <c r="G286" s="27">
        <v>5.592806843259761</v>
      </c>
      <c r="H286" s="27">
        <v>5.592806843259761</v>
      </c>
      <c r="I286" s="27">
        <v>5.592806843259761</v>
      </c>
      <c r="J286" s="27">
        <v>5.592806843259761</v>
      </c>
      <c r="K286" s="27">
        <v>358.39981347657636</v>
      </c>
      <c r="L286" s="27">
        <v>358.39981347657636</v>
      </c>
      <c r="M286" s="27">
        <v>358.39981347657636</v>
      </c>
      <c r="N286" s="27">
        <v>358.39981347657636</v>
      </c>
      <c r="O286" s="27">
        <v>358.39981347657636</v>
      </c>
      <c r="P286" s="27">
        <v>358.39981347657636</v>
      </c>
      <c r="Q286" s="27">
        <v>358.39981347657636</v>
      </c>
      <c r="R286" s="27">
        <v>358.39981347657636</v>
      </c>
      <c r="S286" s="13">
        <f t="shared" si="65"/>
        <v>226.09718598908265</v>
      </c>
      <c r="T286" s="52">
        <f>'[2]Report'!K1873/1000</f>
        <v>226.09718598908262</v>
      </c>
      <c r="U286" s="52">
        <f t="shared" si="62"/>
        <v>0</v>
      </c>
    </row>
    <row r="287" spans="1:21" ht="11.25" customHeight="1">
      <c r="A287" s="26"/>
      <c r="D287" s="1" t="s">
        <v>245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13">
        <f t="shared" si="65"/>
        <v>0</v>
      </c>
      <c r="T287" s="52">
        <f>'[2]Report'!K1874/1000</f>
        <v>0</v>
      </c>
      <c r="U287" s="52">
        <f t="shared" si="62"/>
        <v>0</v>
      </c>
    </row>
    <row r="288" spans="1:21" ht="11.25" customHeight="1">
      <c r="A288" s="26"/>
      <c r="D288" s="1" t="s">
        <v>245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13">
        <f t="shared" si="65"/>
        <v>0</v>
      </c>
      <c r="T288" s="52">
        <f>'[2]Report'!K1875/1000</f>
        <v>0</v>
      </c>
      <c r="U288" s="52">
        <f t="shared" si="62"/>
        <v>0</v>
      </c>
    </row>
    <row r="289" spans="1:21" ht="11.25" customHeight="1">
      <c r="A289" s="26"/>
      <c r="F289" s="28">
        <f aca="true" t="shared" si="73" ref="F289:R289">SUBTOTAL(9,F284:F288)</f>
        <v>5.592806843259761</v>
      </c>
      <c r="G289" s="28">
        <f t="shared" si="73"/>
        <v>5.592806843259761</v>
      </c>
      <c r="H289" s="28">
        <f t="shared" si="73"/>
        <v>5.592806843259761</v>
      </c>
      <c r="I289" s="28">
        <f t="shared" si="73"/>
        <v>5.592806843259761</v>
      </c>
      <c r="J289" s="28">
        <f t="shared" si="73"/>
        <v>5.592806843259761</v>
      </c>
      <c r="K289" s="28">
        <f t="shared" si="73"/>
        <v>358.39981347657636</v>
      </c>
      <c r="L289" s="28">
        <f t="shared" si="73"/>
        <v>358.39981347657636</v>
      </c>
      <c r="M289" s="28">
        <f t="shared" si="73"/>
        <v>358.39981347657636</v>
      </c>
      <c r="N289" s="28">
        <f t="shared" si="73"/>
        <v>358.39981347657636</v>
      </c>
      <c r="O289" s="28">
        <f t="shared" si="73"/>
        <v>358.39981347657636</v>
      </c>
      <c r="P289" s="28">
        <f t="shared" si="73"/>
        <v>358.39981347657636</v>
      </c>
      <c r="Q289" s="28">
        <f t="shared" si="73"/>
        <v>358.39981347657636</v>
      </c>
      <c r="R289" s="28">
        <f t="shared" si="73"/>
        <v>358.39981347657636</v>
      </c>
      <c r="S289" s="28">
        <f t="shared" si="65"/>
        <v>226.09718598908265</v>
      </c>
      <c r="T289" s="52">
        <f>'[2]Report'!K1876/1000</f>
        <v>226.09718598908262</v>
      </c>
      <c r="U289" s="52">
        <f t="shared" si="62"/>
        <v>0</v>
      </c>
    </row>
    <row r="290" spans="1:21" ht="11.25" customHeight="1">
      <c r="A290" s="26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>
        <f t="shared" si="65"/>
        <v>0</v>
      </c>
      <c r="T290" s="52">
        <f>'[2]Report'!K1877/1000</f>
        <v>0</v>
      </c>
      <c r="U290" s="52">
        <f t="shared" si="62"/>
        <v>0</v>
      </c>
    </row>
    <row r="291" spans="1:21" ht="11.25" customHeight="1">
      <c r="A291" s="26">
        <v>343</v>
      </c>
      <c r="B291" s="1" t="s">
        <v>64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>
        <f t="shared" si="65"/>
        <v>0</v>
      </c>
      <c r="T291" s="52">
        <f>'[2]Report'!K1878/1000</f>
        <v>0</v>
      </c>
      <c r="U291" s="52">
        <f t="shared" si="62"/>
        <v>0</v>
      </c>
    </row>
    <row r="292" spans="1:21" ht="11.25" customHeight="1">
      <c r="A292" s="26"/>
      <c r="D292" s="1" t="s">
        <v>190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13">
        <f t="shared" si="65"/>
        <v>0</v>
      </c>
      <c r="T292" s="52">
        <f>'[2]Report'!K1879/1000</f>
        <v>0</v>
      </c>
      <c r="U292" s="52">
        <f t="shared" si="62"/>
        <v>0</v>
      </c>
    </row>
    <row r="293" spans="1:21" ht="11.25" customHeight="1">
      <c r="A293" s="26"/>
      <c r="D293" s="1" t="s">
        <v>249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13">
        <f t="shared" si="65"/>
        <v>0</v>
      </c>
      <c r="T293" s="52">
        <f>'[2]Report'!K1880/1000</f>
        <v>0</v>
      </c>
      <c r="U293" s="52">
        <f t="shared" si="62"/>
        <v>0</v>
      </c>
    </row>
    <row r="294" spans="1:21" ht="11.25" customHeight="1">
      <c r="A294" s="26"/>
      <c r="D294" s="1" t="s">
        <v>29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13">
        <f t="shared" si="65"/>
        <v>0</v>
      </c>
      <c r="T294" s="52">
        <f>'[2]Report'!K1881/1000</f>
        <v>0</v>
      </c>
      <c r="U294" s="52">
        <f t="shared" si="62"/>
        <v>0</v>
      </c>
    </row>
    <row r="295" spans="1:21" ht="11.25" customHeight="1">
      <c r="A295" s="26"/>
      <c r="D295" s="1" t="s">
        <v>244</v>
      </c>
      <c r="F295" s="27">
        <v>167724.4423995938</v>
      </c>
      <c r="G295" s="27">
        <v>166691.0671626861</v>
      </c>
      <c r="H295" s="27">
        <v>166799.13167874233</v>
      </c>
      <c r="I295" s="27">
        <v>166857.50110738774</v>
      </c>
      <c r="J295" s="27">
        <v>166816.3850289505</v>
      </c>
      <c r="K295" s="27">
        <v>207813.36881187386</v>
      </c>
      <c r="L295" s="27">
        <v>208019.25146577042</v>
      </c>
      <c r="M295" s="27">
        <v>206733.08646696407</v>
      </c>
      <c r="N295" s="27">
        <v>206688.815531651</v>
      </c>
      <c r="O295" s="27">
        <v>206649.2715895869</v>
      </c>
      <c r="P295" s="27">
        <v>206304.86100023316</v>
      </c>
      <c r="Q295" s="27">
        <v>206551.19627860456</v>
      </c>
      <c r="R295" s="27">
        <v>206733.8984013318</v>
      </c>
      <c r="S295" s="13">
        <f t="shared" si="65"/>
        <v>191929.4255435761</v>
      </c>
      <c r="T295" s="52">
        <f>'[2]Report'!K1882/1000</f>
        <v>191929.42554357598</v>
      </c>
      <c r="U295" s="52">
        <f t="shared" si="62"/>
        <v>0</v>
      </c>
    </row>
    <row r="296" spans="1:21" ht="11.25" customHeight="1">
      <c r="A296" s="26"/>
      <c r="D296" s="1" t="s">
        <v>245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13">
        <f t="shared" si="65"/>
        <v>0</v>
      </c>
      <c r="T296" s="52">
        <f>'[2]Report'!K1883/1000</f>
        <v>0</v>
      </c>
      <c r="U296" s="52">
        <f t="shared" si="62"/>
        <v>0</v>
      </c>
    </row>
    <row r="297" spans="1:21" ht="11.25" customHeight="1">
      <c r="A297" s="26"/>
      <c r="D297" s="1" t="s">
        <v>245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13">
        <f t="shared" si="65"/>
        <v>0</v>
      </c>
      <c r="T297" s="52">
        <f>'[2]Report'!K1884/1000</f>
        <v>0</v>
      </c>
      <c r="U297" s="52">
        <f t="shared" si="62"/>
        <v>0</v>
      </c>
    </row>
    <row r="298" spans="1:21" ht="11.25" customHeight="1">
      <c r="A298" s="26"/>
      <c r="F298" s="28">
        <f aca="true" t="shared" si="74" ref="F298:R298">SUBTOTAL(9,F292:F297)</f>
        <v>167724.4423995938</v>
      </c>
      <c r="G298" s="28">
        <f t="shared" si="74"/>
        <v>166691.0671626861</v>
      </c>
      <c r="H298" s="28">
        <f t="shared" si="74"/>
        <v>166799.13167874233</v>
      </c>
      <c r="I298" s="28">
        <f t="shared" si="74"/>
        <v>166857.50110738774</v>
      </c>
      <c r="J298" s="28">
        <f t="shared" si="74"/>
        <v>166816.3850289505</v>
      </c>
      <c r="K298" s="28">
        <f t="shared" si="74"/>
        <v>207813.36881187386</v>
      </c>
      <c r="L298" s="28">
        <f t="shared" si="74"/>
        <v>208019.25146577042</v>
      </c>
      <c r="M298" s="28">
        <f t="shared" si="74"/>
        <v>206733.08646696407</v>
      </c>
      <c r="N298" s="28">
        <f t="shared" si="74"/>
        <v>206688.815531651</v>
      </c>
      <c r="O298" s="28">
        <f t="shared" si="74"/>
        <v>206649.2715895869</v>
      </c>
      <c r="P298" s="28">
        <f t="shared" si="74"/>
        <v>206304.86100023316</v>
      </c>
      <c r="Q298" s="28">
        <f t="shared" si="74"/>
        <v>206551.19627860456</v>
      </c>
      <c r="R298" s="28">
        <f t="shared" si="74"/>
        <v>206733.8984013318</v>
      </c>
      <c r="S298" s="28">
        <f t="shared" si="65"/>
        <v>191929.4255435761</v>
      </c>
      <c r="T298" s="52">
        <f>'[2]Report'!K1885/1000</f>
        <v>191929.42554357598</v>
      </c>
      <c r="U298" s="52">
        <f t="shared" si="62"/>
        <v>0</v>
      </c>
    </row>
    <row r="299" spans="1:21" ht="11.25" customHeight="1">
      <c r="A299" s="26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>
        <f t="shared" si="65"/>
        <v>0</v>
      </c>
      <c r="T299" s="52">
        <f>'[2]Report'!K1886/1000</f>
        <v>0</v>
      </c>
      <c r="U299" s="52">
        <f t="shared" si="62"/>
        <v>0</v>
      </c>
    </row>
    <row r="300" spans="1:21" ht="11.25" customHeight="1">
      <c r="A300" s="26">
        <v>344</v>
      </c>
      <c r="B300" s="1" t="s">
        <v>65</v>
      </c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>
        <f t="shared" si="65"/>
        <v>0</v>
      </c>
      <c r="T300" s="52">
        <f>'[2]Report'!K1887/1000</f>
        <v>0</v>
      </c>
      <c r="U300" s="52">
        <f t="shared" si="62"/>
        <v>0</v>
      </c>
    </row>
    <row r="301" spans="1:21" ht="11.25" customHeight="1">
      <c r="A301" s="26"/>
      <c r="D301" s="1" t="s">
        <v>190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13">
        <f t="shared" si="65"/>
        <v>0</v>
      </c>
      <c r="T301" s="52">
        <f>'[2]Report'!K1888/1000</f>
        <v>0</v>
      </c>
      <c r="U301" s="52">
        <f t="shared" si="62"/>
        <v>0</v>
      </c>
    </row>
    <row r="302" spans="1:21" ht="11.25" customHeight="1">
      <c r="A302" s="26"/>
      <c r="D302" s="1" t="s">
        <v>249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13">
        <f t="shared" si="65"/>
        <v>0</v>
      </c>
      <c r="T302" s="52">
        <f>'[2]Report'!K1889/1000</f>
        <v>0</v>
      </c>
      <c r="U302" s="52">
        <f t="shared" si="62"/>
        <v>0</v>
      </c>
    </row>
    <row r="303" spans="1:21" ht="11.25" customHeight="1">
      <c r="A303" s="26"/>
      <c r="D303" s="1" t="s">
        <v>29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13">
        <f t="shared" si="65"/>
        <v>0</v>
      </c>
      <c r="T303" s="52">
        <f>'[2]Report'!K1890/1000</f>
        <v>0</v>
      </c>
      <c r="U303" s="52">
        <f aca="true" t="shared" si="75" ref="U303:U366">T303-S303</f>
        <v>0</v>
      </c>
    </row>
    <row r="304" spans="1:21" ht="11.25" customHeight="1">
      <c r="A304" s="26"/>
      <c r="D304" s="1" t="s">
        <v>244</v>
      </c>
      <c r="F304" s="27">
        <v>12978.049104075557</v>
      </c>
      <c r="G304" s="27">
        <v>12978.049104075557</v>
      </c>
      <c r="H304" s="27">
        <v>12978.049104075557</v>
      </c>
      <c r="I304" s="27">
        <v>12978.049104075557</v>
      </c>
      <c r="J304" s="27">
        <v>12978.049104075557</v>
      </c>
      <c r="K304" s="27">
        <v>31141.168308010765</v>
      </c>
      <c r="L304" s="27">
        <v>31323.24983896589</v>
      </c>
      <c r="M304" s="27">
        <v>31326.256347958875</v>
      </c>
      <c r="N304" s="27">
        <v>31338.407756831457</v>
      </c>
      <c r="O304" s="27">
        <v>31332.42981975701</v>
      </c>
      <c r="P304" s="27">
        <v>31332.42981975701</v>
      </c>
      <c r="Q304" s="27">
        <v>31363.20741463984</v>
      </c>
      <c r="R304" s="27">
        <v>31391.395389775334</v>
      </c>
      <c r="S304" s="13">
        <f t="shared" si="65"/>
        <v>24437.838997429044</v>
      </c>
      <c r="T304" s="52">
        <f>'[2]Report'!K1891/1000</f>
        <v>24437.83899742897</v>
      </c>
      <c r="U304" s="52">
        <f t="shared" si="75"/>
        <v>-7.275957614183426E-11</v>
      </c>
    </row>
    <row r="305" spans="1:21" ht="11.25" customHeight="1">
      <c r="A305" s="26"/>
      <c r="D305" s="1" t="s">
        <v>245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13">
        <f t="shared" si="65"/>
        <v>0</v>
      </c>
      <c r="T305" s="52">
        <f>'[2]Report'!K1892/1000</f>
        <v>0</v>
      </c>
      <c r="U305" s="52">
        <f t="shared" si="75"/>
        <v>0</v>
      </c>
    </row>
    <row r="306" spans="1:21" ht="11.25" customHeight="1">
      <c r="A306" s="26"/>
      <c r="D306" s="1" t="s">
        <v>245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13">
        <f t="shared" si="65"/>
        <v>0</v>
      </c>
      <c r="T306" s="52">
        <f>'[2]Report'!K1893/1000</f>
        <v>0</v>
      </c>
      <c r="U306" s="52">
        <f t="shared" si="75"/>
        <v>0</v>
      </c>
    </row>
    <row r="307" spans="1:21" ht="11.25" customHeight="1">
      <c r="A307" s="26"/>
      <c r="F307" s="28">
        <f aca="true" t="shared" si="76" ref="F307:R307">SUBTOTAL(9,F301:F306)</f>
        <v>12978.049104075557</v>
      </c>
      <c r="G307" s="28">
        <f t="shared" si="76"/>
        <v>12978.049104075557</v>
      </c>
      <c r="H307" s="28">
        <f t="shared" si="76"/>
        <v>12978.049104075557</v>
      </c>
      <c r="I307" s="28">
        <f t="shared" si="76"/>
        <v>12978.049104075557</v>
      </c>
      <c r="J307" s="28">
        <f t="shared" si="76"/>
        <v>12978.049104075557</v>
      </c>
      <c r="K307" s="28">
        <f t="shared" si="76"/>
        <v>31141.168308010765</v>
      </c>
      <c r="L307" s="28">
        <f t="shared" si="76"/>
        <v>31323.24983896589</v>
      </c>
      <c r="M307" s="28">
        <f t="shared" si="76"/>
        <v>31326.256347958875</v>
      </c>
      <c r="N307" s="28">
        <f t="shared" si="76"/>
        <v>31338.407756831457</v>
      </c>
      <c r="O307" s="28">
        <f t="shared" si="76"/>
        <v>31332.42981975701</v>
      </c>
      <c r="P307" s="28">
        <f t="shared" si="76"/>
        <v>31332.42981975701</v>
      </c>
      <c r="Q307" s="28">
        <f t="shared" si="76"/>
        <v>31363.20741463984</v>
      </c>
      <c r="R307" s="28">
        <f t="shared" si="76"/>
        <v>31391.395389775334</v>
      </c>
      <c r="S307" s="28">
        <f t="shared" si="65"/>
        <v>24437.838997429044</v>
      </c>
      <c r="T307" s="52">
        <f>'[2]Report'!K1894/1000</f>
        <v>24437.83899742897</v>
      </c>
      <c r="U307" s="52">
        <f t="shared" si="75"/>
        <v>-7.275957614183426E-11</v>
      </c>
    </row>
    <row r="308" spans="1:21" ht="11.25" customHeight="1">
      <c r="A308" s="26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>
        <f t="shared" si="65"/>
        <v>0</v>
      </c>
      <c r="T308" s="52">
        <f>'[2]Report'!K1895/1000</f>
        <v>0</v>
      </c>
      <c r="U308" s="52">
        <f t="shared" si="75"/>
        <v>0</v>
      </c>
    </row>
    <row r="309" spans="1:21" ht="11.25" customHeight="1">
      <c r="A309" s="26">
        <v>345</v>
      </c>
      <c r="B309" s="1" t="s">
        <v>66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>
        <f t="shared" si="65"/>
        <v>0</v>
      </c>
      <c r="T309" s="52">
        <f>'[2]Report'!K1896/1000</f>
        <v>0</v>
      </c>
      <c r="U309" s="52">
        <f t="shared" si="75"/>
        <v>0</v>
      </c>
    </row>
    <row r="310" spans="1:21" ht="11.25" customHeight="1">
      <c r="A310" s="26"/>
      <c r="D310" s="1" t="s">
        <v>29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13">
        <f t="shared" si="65"/>
        <v>0</v>
      </c>
      <c r="T310" s="52">
        <f>'[2]Report'!K1897/1000</f>
        <v>0</v>
      </c>
      <c r="U310" s="52">
        <f t="shared" si="75"/>
        <v>0</v>
      </c>
    </row>
    <row r="311" spans="1:21" ht="11.25" customHeight="1">
      <c r="A311" s="26"/>
      <c r="D311" s="1" t="s">
        <v>249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13">
        <f t="shared" si="65"/>
        <v>0</v>
      </c>
      <c r="T311" s="52">
        <f>'[2]Report'!K1898/1000</f>
        <v>0</v>
      </c>
      <c r="U311" s="52">
        <f t="shared" si="75"/>
        <v>0</v>
      </c>
    </row>
    <row r="312" spans="1:21" ht="11.25" customHeight="1">
      <c r="A312" s="26"/>
      <c r="D312" s="1" t="s">
        <v>244</v>
      </c>
      <c r="F312" s="27">
        <v>9949.058845878257</v>
      </c>
      <c r="G312" s="27">
        <v>9949.058845878257</v>
      </c>
      <c r="H312" s="27">
        <v>9949.058845878257</v>
      </c>
      <c r="I312" s="27">
        <v>9949.058845878257</v>
      </c>
      <c r="J312" s="27">
        <v>9949.058845878257</v>
      </c>
      <c r="K312" s="27">
        <v>18272.875970331173</v>
      </c>
      <c r="L312" s="27">
        <v>18272.875970331173</v>
      </c>
      <c r="M312" s="27">
        <v>18272.875970331173</v>
      </c>
      <c r="N312" s="27">
        <v>18421.23990382156</v>
      </c>
      <c r="O312" s="27">
        <v>18421.23990382156</v>
      </c>
      <c r="P312" s="27">
        <v>18435.746990491774</v>
      </c>
      <c r="Q312" s="27">
        <v>18435.226261041218</v>
      </c>
      <c r="R312" s="27">
        <v>18444.280179814752</v>
      </c>
      <c r="S312" s="13">
        <f t="shared" si="65"/>
        <v>15210.415488877428</v>
      </c>
      <c r="T312" s="52">
        <f>'[2]Report'!K1899/1000</f>
        <v>15210.41548887743</v>
      </c>
      <c r="U312" s="52">
        <f t="shared" si="75"/>
        <v>0</v>
      </c>
    </row>
    <row r="313" spans="1:21" ht="11.25" customHeight="1">
      <c r="A313" s="26"/>
      <c r="D313" s="1" t="s">
        <v>245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13">
        <f t="shared" si="65"/>
        <v>0</v>
      </c>
      <c r="T313" s="52">
        <f>'[2]Report'!K1900/1000</f>
        <v>0</v>
      </c>
      <c r="U313" s="52">
        <f t="shared" si="75"/>
        <v>0</v>
      </c>
    </row>
    <row r="314" spans="1:21" ht="11.25" customHeight="1">
      <c r="A314" s="26"/>
      <c r="D314" s="1" t="s">
        <v>245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13">
        <f t="shared" si="65"/>
        <v>0</v>
      </c>
      <c r="T314" s="52">
        <f>'[2]Report'!K1901/1000</f>
        <v>0</v>
      </c>
      <c r="U314" s="52">
        <f t="shared" si="75"/>
        <v>0</v>
      </c>
    </row>
    <row r="315" spans="1:21" ht="11.25" customHeight="1">
      <c r="A315" s="26"/>
      <c r="F315" s="28">
        <f aca="true" t="shared" si="77" ref="F315:R315">SUBTOTAL(9,F310:F314)</f>
        <v>9949.058845878257</v>
      </c>
      <c r="G315" s="28">
        <f t="shared" si="77"/>
        <v>9949.058845878257</v>
      </c>
      <c r="H315" s="28">
        <f t="shared" si="77"/>
        <v>9949.058845878257</v>
      </c>
      <c r="I315" s="28">
        <f t="shared" si="77"/>
        <v>9949.058845878257</v>
      </c>
      <c r="J315" s="28">
        <f t="shared" si="77"/>
        <v>9949.058845878257</v>
      </c>
      <c r="K315" s="28">
        <f t="shared" si="77"/>
        <v>18272.875970331173</v>
      </c>
      <c r="L315" s="28">
        <f t="shared" si="77"/>
        <v>18272.875970331173</v>
      </c>
      <c r="M315" s="28">
        <f t="shared" si="77"/>
        <v>18272.875970331173</v>
      </c>
      <c r="N315" s="28">
        <f t="shared" si="77"/>
        <v>18421.23990382156</v>
      </c>
      <c r="O315" s="28">
        <f t="shared" si="77"/>
        <v>18421.23990382156</v>
      </c>
      <c r="P315" s="28">
        <f t="shared" si="77"/>
        <v>18435.746990491774</v>
      </c>
      <c r="Q315" s="28">
        <f t="shared" si="77"/>
        <v>18435.226261041218</v>
      </c>
      <c r="R315" s="28">
        <f t="shared" si="77"/>
        <v>18444.280179814752</v>
      </c>
      <c r="S315" s="28">
        <f aca="true" t="shared" si="78" ref="S315:S378">(F315+R315+SUM(G315:Q315)*2)/24</f>
        <v>15210.415488877428</v>
      </c>
      <c r="T315" s="52">
        <f>'[2]Report'!K1902/1000</f>
        <v>15210.41548887743</v>
      </c>
      <c r="U315" s="52">
        <f t="shared" si="75"/>
        <v>0</v>
      </c>
    </row>
    <row r="316" spans="1:21" ht="11.25" customHeight="1" hidden="1">
      <c r="A316" s="26"/>
      <c r="C316" s="10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>
        <f t="shared" si="78"/>
        <v>0</v>
      </c>
      <c r="T316" s="52">
        <f>'[2]Report'!K1903/1000</f>
        <v>0</v>
      </c>
      <c r="U316" s="52">
        <f t="shared" si="75"/>
        <v>0</v>
      </c>
    </row>
    <row r="317" spans="1:21" ht="11.25" customHeight="1">
      <c r="A317" s="32"/>
      <c r="B317" s="33"/>
      <c r="C317" s="34"/>
      <c r="D317" s="33"/>
      <c r="E317" s="33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>
        <f t="shared" si="78"/>
        <v>0</v>
      </c>
      <c r="T317" s="52">
        <f>'[2]Report'!K1904/1000</f>
        <v>0</v>
      </c>
      <c r="U317" s="52">
        <f t="shared" si="75"/>
        <v>0</v>
      </c>
    </row>
    <row r="318" spans="1:21" ht="11.25" customHeight="1">
      <c r="A318" s="26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>
        <f t="shared" si="78"/>
        <v>0</v>
      </c>
      <c r="T318" s="52">
        <f>'[2]Report'!K1905/1000</f>
        <v>0</v>
      </c>
      <c r="U318" s="52">
        <f t="shared" si="75"/>
        <v>0</v>
      </c>
    </row>
    <row r="319" spans="1:21" ht="11.25" customHeight="1">
      <c r="A319" s="26">
        <v>346</v>
      </c>
      <c r="B319" s="1" t="s">
        <v>48</v>
      </c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>
        <f t="shared" si="78"/>
        <v>0</v>
      </c>
      <c r="T319" s="52">
        <f>'[2]Report'!K1906/1000</f>
        <v>0</v>
      </c>
      <c r="U319" s="52">
        <f t="shared" si="75"/>
        <v>0</v>
      </c>
    </row>
    <row r="320" spans="1:21" ht="11.25" customHeight="1">
      <c r="A320" s="26"/>
      <c r="D320" s="1" t="s">
        <v>29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13">
        <f t="shared" si="78"/>
        <v>0</v>
      </c>
      <c r="T320" s="52">
        <f>'[2]Report'!K1907/1000</f>
        <v>0</v>
      </c>
      <c r="U320" s="52">
        <f t="shared" si="75"/>
        <v>0</v>
      </c>
    </row>
    <row r="321" spans="1:21" ht="11.25" customHeight="1">
      <c r="A321" s="26"/>
      <c r="D321" s="1" t="s">
        <v>249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13">
        <f t="shared" si="78"/>
        <v>0</v>
      </c>
      <c r="T321" s="52">
        <f>'[2]Report'!K1908/1000</f>
        <v>0</v>
      </c>
      <c r="U321" s="52">
        <f t="shared" si="75"/>
        <v>0</v>
      </c>
    </row>
    <row r="322" spans="1:21" ht="11.25" customHeight="1">
      <c r="A322" s="26"/>
      <c r="D322" s="1" t="s">
        <v>244</v>
      </c>
      <c r="F322" s="27">
        <v>239.6616490304261</v>
      </c>
      <c r="G322" s="27">
        <v>239.6616490304261</v>
      </c>
      <c r="H322" s="27">
        <v>239.6616490304261</v>
      </c>
      <c r="I322" s="27">
        <v>239.6616490304261</v>
      </c>
      <c r="J322" s="27">
        <v>239.6616490304261</v>
      </c>
      <c r="K322" s="27">
        <v>950.302805731185</v>
      </c>
      <c r="L322" s="27">
        <v>950.302805731185</v>
      </c>
      <c r="M322" s="27">
        <v>950.302805731185</v>
      </c>
      <c r="N322" s="27">
        <v>950.302805731185</v>
      </c>
      <c r="O322" s="27">
        <v>950.302805731185</v>
      </c>
      <c r="P322" s="27">
        <v>950.302805731185</v>
      </c>
      <c r="Q322" s="27">
        <v>950.302805731185</v>
      </c>
      <c r="R322" s="27">
        <v>950.302805731185</v>
      </c>
      <c r="S322" s="13">
        <f t="shared" si="78"/>
        <v>683.8123719684004</v>
      </c>
      <c r="T322" s="52">
        <f>'[2]Report'!K1909/1000</f>
        <v>683.8123719684004</v>
      </c>
      <c r="U322" s="52">
        <f t="shared" si="75"/>
        <v>0</v>
      </c>
    </row>
    <row r="323" spans="1:21" ht="11.25" customHeight="1">
      <c r="A323" s="26"/>
      <c r="D323" s="1" t="s">
        <v>245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13">
        <f t="shared" si="78"/>
        <v>0</v>
      </c>
      <c r="T323" s="52">
        <f>'[2]Report'!K1910/1000</f>
        <v>0</v>
      </c>
      <c r="U323" s="52">
        <f t="shared" si="75"/>
        <v>0</v>
      </c>
    </row>
    <row r="324" spans="1:21" ht="11.25" customHeight="1">
      <c r="A324" s="26"/>
      <c r="F324" s="28">
        <f aca="true" t="shared" si="79" ref="F324:R324">SUBTOTAL(9,F320:F323)</f>
        <v>239.6616490304261</v>
      </c>
      <c r="G324" s="28">
        <f t="shared" si="79"/>
        <v>239.6616490304261</v>
      </c>
      <c r="H324" s="28">
        <f t="shared" si="79"/>
        <v>239.6616490304261</v>
      </c>
      <c r="I324" s="28">
        <f t="shared" si="79"/>
        <v>239.6616490304261</v>
      </c>
      <c r="J324" s="28">
        <f t="shared" si="79"/>
        <v>239.6616490304261</v>
      </c>
      <c r="K324" s="28">
        <f t="shared" si="79"/>
        <v>950.302805731185</v>
      </c>
      <c r="L324" s="28">
        <f t="shared" si="79"/>
        <v>950.302805731185</v>
      </c>
      <c r="M324" s="28">
        <f t="shared" si="79"/>
        <v>950.302805731185</v>
      </c>
      <c r="N324" s="28">
        <f t="shared" si="79"/>
        <v>950.302805731185</v>
      </c>
      <c r="O324" s="28">
        <f t="shared" si="79"/>
        <v>950.302805731185</v>
      </c>
      <c r="P324" s="28">
        <f t="shared" si="79"/>
        <v>950.302805731185</v>
      </c>
      <c r="Q324" s="28">
        <f t="shared" si="79"/>
        <v>950.302805731185</v>
      </c>
      <c r="R324" s="28">
        <f t="shared" si="79"/>
        <v>950.302805731185</v>
      </c>
      <c r="S324" s="28">
        <f t="shared" si="78"/>
        <v>683.8123719684004</v>
      </c>
      <c r="T324" s="52">
        <f>'[2]Report'!K1911/1000</f>
        <v>683.8123719684004</v>
      </c>
      <c r="U324" s="52">
        <f t="shared" si="75"/>
        <v>0</v>
      </c>
    </row>
    <row r="325" spans="1:21" ht="11.25" customHeight="1">
      <c r="A325" s="26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>
        <f t="shared" si="78"/>
        <v>0</v>
      </c>
      <c r="T325" s="52">
        <f>'[2]Report'!K1912/1000</f>
        <v>0</v>
      </c>
      <c r="U325" s="52">
        <f t="shared" si="75"/>
        <v>0</v>
      </c>
    </row>
    <row r="326" spans="1:21" ht="11.25" customHeight="1">
      <c r="A326" s="26">
        <v>347</v>
      </c>
      <c r="B326" s="1" t="s">
        <v>67</v>
      </c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>
        <f t="shared" si="78"/>
        <v>0</v>
      </c>
      <c r="T326" s="52">
        <f>'[2]Report'!K1913/1000</f>
        <v>0</v>
      </c>
      <c r="U326" s="52">
        <f t="shared" si="75"/>
        <v>0</v>
      </c>
    </row>
    <row r="327" spans="1:21" ht="11.25" customHeight="1">
      <c r="A327" s="26"/>
      <c r="D327" s="1" t="s">
        <v>190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13">
        <f t="shared" si="78"/>
        <v>0</v>
      </c>
      <c r="T327" s="52">
        <f>'[2]Report'!K1914/1000</f>
        <v>0</v>
      </c>
      <c r="U327" s="52">
        <f t="shared" si="75"/>
        <v>0</v>
      </c>
    </row>
    <row r="328" spans="1:21" ht="11.25" customHeight="1">
      <c r="A328" s="26"/>
      <c r="F328" s="28">
        <f aca="true" t="shared" si="80" ref="F328:R328">SUBTOTAL(9,F326:F327)</f>
        <v>0</v>
      </c>
      <c r="G328" s="28">
        <f t="shared" si="80"/>
        <v>0</v>
      </c>
      <c r="H328" s="28">
        <f t="shared" si="80"/>
        <v>0</v>
      </c>
      <c r="I328" s="28">
        <f t="shared" si="80"/>
        <v>0</v>
      </c>
      <c r="J328" s="28">
        <f t="shared" si="80"/>
        <v>0</v>
      </c>
      <c r="K328" s="28">
        <f t="shared" si="80"/>
        <v>0</v>
      </c>
      <c r="L328" s="28">
        <f t="shared" si="80"/>
        <v>0</v>
      </c>
      <c r="M328" s="28">
        <f t="shared" si="80"/>
        <v>0</v>
      </c>
      <c r="N328" s="28">
        <f t="shared" si="80"/>
        <v>0</v>
      </c>
      <c r="O328" s="28">
        <f t="shared" si="80"/>
        <v>0</v>
      </c>
      <c r="P328" s="28">
        <f t="shared" si="80"/>
        <v>0</v>
      </c>
      <c r="Q328" s="28">
        <f t="shared" si="80"/>
        <v>0</v>
      </c>
      <c r="R328" s="28">
        <f t="shared" si="80"/>
        <v>0</v>
      </c>
      <c r="S328" s="28">
        <f t="shared" si="78"/>
        <v>0</v>
      </c>
      <c r="T328" s="52">
        <f>'[2]Report'!K1915/1000</f>
        <v>0</v>
      </c>
      <c r="U328" s="52">
        <f t="shared" si="75"/>
        <v>0</v>
      </c>
    </row>
    <row r="329" spans="1:21" ht="11.25" customHeight="1">
      <c r="A329" s="26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>
        <f t="shared" si="78"/>
        <v>0</v>
      </c>
      <c r="T329" s="52">
        <f>'[2]Report'!K1916/1000</f>
        <v>0</v>
      </c>
      <c r="U329" s="52">
        <f t="shared" si="75"/>
        <v>0</v>
      </c>
    </row>
    <row r="330" spans="1:21" ht="11.25" customHeight="1">
      <c r="A330" s="26" t="s">
        <v>68</v>
      </c>
      <c r="B330" s="1" t="s">
        <v>69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>
        <f t="shared" si="78"/>
        <v>0</v>
      </c>
      <c r="T330" s="52">
        <f>'[2]Report'!K1917/1000</f>
        <v>0</v>
      </c>
      <c r="U330" s="52">
        <f t="shared" si="75"/>
        <v>0</v>
      </c>
    </row>
    <row r="331" spans="1:21" ht="11.25" customHeight="1">
      <c r="A331" s="26"/>
      <c r="D331" s="1" t="s">
        <v>190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13">
        <f t="shared" si="78"/>
        <v>0</v>
      </c>
      <c r="T331" s="52">
        <f>'[2]Report'!K1918/1000</f>
        <v>0</v>
      </c>
      <c r="U331" s="52">
        <f t="shared" si="75"/>
        <v>0</v>
      </c>
    </row>
    <row r="332" spans="1:21" ht="11.25" customHeight="1">
      <c r="A332" s="26"/>
      <c r="D332" s="1" t="s">
        <v>29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13">
        <f t="shared" si="78"/>
        <v>0</v>
      </c>
      <c r="T332" s="52">
        <f>'[2]Report'!K1919/1000</f>
        <v>0</v>
      </c>
      <c r="U332" s="52">
        <f t="shared" si="75"/>
        <v>0</v>
      </c>
    </row>
    <row r="333" spans="1:21" ht="11.25" customHeight="1">
      <c r="A333" s="26"/>
      <c r="D333" s="1" t="s">
        <v>244</v>
      </c>
      <c r="F333" s="27">
        <v>66883.89471852765</v>
      </c>
      <c r="G333" s="27">
        <v>68986.5744951735</v>
      </c>
      <c r="H333" s="27">
        <v>68986.5744951735</v>
      </c>
      <c r="I333" s="27">
        <v>68911.32637064831</v>
      </c>
      <c r="J333" s="27">
        <v>68911.32637064831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13">
        <f t="shared" si="78"/>
        <v>25769.81242424229</v>
      </c>
      <c r="T333" s="52">
        <f>'[2]Report'!K1920/1000</f>
        <v>25769.81242424214</v>
      </c>
      <c r="U333" s="52">
        <f t="shared" si="75"/>
        <v>-1.4915713109076023E-10</v>
      </c>
    </row>
    <row r="334" spans="1:21" ht="11.25" customHeight="1">
      <c r="A334" s="26"/>
      <c r="D334" s="1" t="s">
        <v>245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13">
        <f t="shared" si="78"/>
        <v>0</v>
      </c>
      <c r="T334" s="52">
        <f>'[2]Report'!K1921/1000</f>
        <v>0</v>
      </c>
      <c r="U334" s="52">
        <f t="shared" si="75"/>
        <v>0</v>
      </c>
    </row>
    <row r="335" spans="1:21" ht="11.25" customHeight="1">
      <c r="A335" s="26"/>
      <c r="F335" s="28">
        <f aca="true" t="shared" si="81" ref="F335:R335">SUBTOTAL(9,F331:F334)</f>
        <v>66883.89471852765</v>
      </c>
      <c r="G335" s="28">
        <f t="shared" si="81"/>
        <v>68986.5744951735</v>
      </c>
      <c r="H335" s="28">
        <f t="shared" si="81"/>
        <v>68986.5744951735</v>
      </c>
      <c r="I335" s="28">
        <f t="shared" si="81"/>
        <v>68911.32637064831</v>
      </c>
      <c r="J335" s="28">
        <f t="shared" si="81"/>
        <v>68911.32637064831</v>
      </c>
      <c r="K335" s="28">
        <f t="shared" si="81"/>
        <v>0</v>
      </c>
      <c r="L335" s="28">
        <f t="shared" si="81"/>
        <v>0</v>
      </c>
      <c r="M335" s="28">
        <f t="shared" si="81"/>
        <v>0</v>
      </c>
      <c r="N335" s="28">
        <f t="shared" si="81"/>
        <v>0</v>
      </c>
      <c r="O335" s="28">
        <f t="shared" si="81"/>
        <v>0</v>
      </c>
      <c r="P335" s="28">
        <f t="shared" si="81"/>
        <v>0</v>
      </c>
      <c r="Q335" s="28">
        <f t="shared" si="81"/>
        <v>0</v>
      </c>
      <c r="R335" s="28">
        <f t="shared" si="81"/>
        <v>0</v>
      </c>
      <c r="S335" s="28">
        <f t="shared" si="78"/>
        <v>25769.81242424229</v>
      </c>
      <c r="T335" s="52">
        <f>'[2]Report'!K1922/1000</f>
        <v>25769.81242424214</v>
      </c>
      <c r="U335" s="52">
        <f t="shared" si="75"/>
        <v>-1.4915713109076023E-10</v>
      </c>
    </row>
    <row r="336" spans="1:21" ht="11.25" customHeight="1">
      <c r="A336" s="29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>
        <f t="shared" si="78"/>
        <v>0</v>
      </c>
      <c r="T336" s="52">
        <f>'[2]Report'!K1923/1000</f>
        <v>0</v>
      </c>
      <c r="U336" s="52">
        <f t="shared" si="75"/>
        <v>0</v>
      </c>
    </row>
    <row r="337" spans="1:21" ht="11.25" customHeight="1" thickBot="1">
      <c r="A337" s="26" t="s">
        <v>70</v>
      </c>
      <c r="F337" s="61">
        <f aca="true" t="shared" si="82" ref="F337:R337">SUBTOTAL(9,F268:F335)</f>
        <v>265327.3650917083</v>
      </c>
      <c r="G337" s="61">
        <f t="shared" si="82"/>
        <v>266397.69836818863</v>
      </c>
      <c r="H337" s="61">
        <f t="shared" si="82"/>
        <v>266505.8717801827</v>
      </c>
      <c r="I337" s="61">
        <f t="shared" si="82"/>
        <v>266488.993084303</v>
      </c>
      <c r="J337" s="61">
        <f t="shared" si="82"/>
        <v>266447.8770058657</v>
      </c>
      <c r="K337" s="61">
        <f t="shared" si="82"/>
        <v>271470.8147195352</v>
      </c>
      <c r="L337" s="61">
        <f t="shared" si="82"/>
        <v>271858.77890438685</v>
      </c>
      <c r="M337" s="61">
        <f t="shared" si="82"/>
        <v>270575.62041457347</v>
      </c>
      <c r="N337" s="61">
        <f t="shared" si="82"/>
        <v>270699.40780290915</v>
      </c>
      <c r="O337" s="61">
        <f t="shared" si="82"/>
        <v>270653.88592377055</v>
      </c>
      <c r="P337" s="61">
        <f t="shared" si="82"/>
        <v>270323.98242108704</v>
      </c>
      <c r="Q337" s="61">
        <f t="shared" si="82"/>
        <v>270600.57456489076</v>
      </c>
      <c r="R337" s="61">
        <f t="shared" si="82"/>
        <v>270992.89260825416</v>
      </c>
      <c r="S337" s="30">
        <f t="shared" si="78"/>
        <v>269181.96948663954</v>
      </c>
      <c r="T337" s="52">
        <f>'[2]Report'!K1924/1000</f>
        <v>269181.96948663914</v>
      </c>
      <c r="U337" s="52">
        <f t="shared" si="75"/>
        <v>0</v>
      </c>
    </row>
    <row r="338" spans="1:21" ht="11.25" customHeight="1" thickTop="1">
      <c r="A338" s="26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>
        <f t="shared" si="78"/>
        <v>0</v>
      </c>
      <c r="T338" s="52">
        <f>'[2]Report'!K1925/1000</f>
        <v>0</v>
      </c>
      <c r="U338" s="52">
        <f t="shared" si="75"/>
        <v>0</v>
      </c>
    </row>
    <row r="339" spans="1:21" ht="11.25" customHeight="1">
      <c r="A339" s="26" t="s">
        <v>71</v>
      </c>
      <c r="C339" s="10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>
        <f t="shared" si="78"/>
        <v>0</v>
      </c>
      <c r="T339" s="52">
        <f>'[2]Report'!K1926/1000</f>
        <v>0</v>
      </c>
      <c r="U339" s="52">
        <f t="shared" si="75"/>
        <v>0</v>
      </c>
    </row>
    <row r="340" spans="1:21" ht="11.25" customHeight="1">
      <c r="A340" s="26"/>
      <c r="C340" s="1" t="s">
        <v>190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13">
        <f t="shared" si="78"/>
        <v>0</v>
      </c>
      <c r="T340" s="52">
        <f>'[2]Report'!K1927/1000</f>
        <v>0</v>
      </c>
      <c r="U340" s="52">
        <f t="shared" si="75"/>
        <v>0</v>
      </c>
    </row>
    <row r="341" spans="1:21" ht="11.25" customHeight="1">
      <c r="A341" s="26"/>
      <c r="C341" s="10" t="s">
        <v>249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13">
        <f t="shared" si="78"/>
        <v>0</v>
      </c>
      <c r="T341" s="52">
        <f>'[2]Report'!K1928/1000</f>
        <v>0</v>
      </c>
      <c r="U341" s="52">
        <f t="shared" si="75"/>
        <v>0</v>
      </c>
    </row>
    <row r="342" spans="1:21" ht="11.25" customHeight="1">
      <c r="A342" s="26"/>
      <c r="C342" s="10" t="s">
        <v>29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13">
        <f t="shared" si="78"/>
        <v>0</v>
      </c>
      <c r="T342" s="52">
        <f>'[2]Report'!K1929/1000</f>
        <v>0</v>
      </c>
      <c r="U342" s="52">
        <f t="shared" si="75"/>
        <v>0</v>
      </c>
    </row>
    <row r="343" spans="1:21" ht="11.25" customHeight="1">
      <c r="A343" s="26"/>
      <c r="C343" s="10" t="s">
        <v>244</v>
      </c>
      <c r="F343" s="27">
        <v>265327.36509170826</v>
      </c>
      <c r="G343" s="27">
        <v>266397.69836818863</v>
      </c>
      <c r="H343" s="27">
        <v>266505.87178018264</v>
      </c>
      <c r="I343" s="27">
        <v>266488.9930843029</v>
      </c>
      <c r="J343" s="27">
        <v>266447.8770058656</v>
      </c>
      <c r="K343" s="27">
        <v>271470.8147195351</v>
      </c>
      <c r="L343" s="27">
        <v>271858.7789043868</v>
      </c>
      <c r="M343" s="27">
        <v>270575.6204145734</v>
      </c>
      <c r="N343" s="27">
        <v>270699.40780290915</v>
      </c>
      <c r="O343" s="27">
        <v>270653.88592377055</v>
      </c>
      <c r="P343" s="27">
        <v>270323.98242108704</v>
      </c>
      <c r="Q343" s="27">
        <v>270600.5745648907</v>
      </c>
      <c r="R343" s="27">
        <v>270992.89260825416</v>
      </c>
      <c r="S343" s="13">
        <f t="shared" si="78"/>
        <v>269181.96948663954</v>
      </c>
      <c r="T343" s="52">
        <f>'[2]Report'!K1930/1000</f>
        <v>269181.96948663914</v>
      </c>
      <c r="U343" s="52">
        <f t="shared" si="75"/>
        <v>0</v>
      </c>
    </row>
    <row r="344" spans="1:21" ht="11.25" customHeight="1">
      <c r="A344" s="26"/>
      <c r="C344" s="26" t="s">
        <v>245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13">
        <f t="shared" si="78"/>
        <v>0</v>
      </c>
      <c r="T344" s="52">
        <f>'[2]Report'!K1931/1000</f>
        <v>0</v>
      </c>
      <c r="U344" s="52">
        <f t="shared" si="75"/>
        <v>0</v>
      </c>
    </row>
    <row r="345" spans="1:21" ht="11.25" customHeight="1">
      <c r="A345" s="26"/>
      <c r="C345" s="1" t="s">
        <v>256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13">
        <f t="shared" si="78"/>
        <v>0</v>
      </c>
      <c r="T345" s="52">
        <f>'[2]Report'!K1932/1000</f>
        <v>0</v>
      </c>
      <c r="U345" s="52">
        <f t="shared" si="75"/>
        <v>0</v>
      </c>
    </row>
    <row r="346" spans="1:21" ht="11.25" customHeight="1" thickBot="1">
      <c r="A346" s="26" t="s">
        <v>72</v>
      </c>
      <c r="F346" s="37">
        <f aca="true" t="shared" si="83" ref="F346:R346">SUM(F340:F345)</f>
        <v>265327.36509170826</v>
      </c>
      <c r="G346" s="37">
        <f t="shared" si="83"/>
        <v>266397.69836818863</v>
      </c>
      <c r="H346" s="37">
        <f t="shared" si="83"/>
        <v>266505.87178018264</v>
      </c>
      <c r="I346" s="37">
        <f t="shared" si="83"/>
        <v>266488.9930843029</v>
      </c>
      <c r="J346" s="37">
        <f t="shared" si="83"/>
        <v>266447.8770058656</v>
      </c>
      <c r="K346" s="37">
        <f t="shared" si="83"/>
        <v>271470.8147195351</v>
      </c>
      <c r="L346" s="37">
        <f t="shared" si="83"/>
        <v>271858.7789043868</v>
      </c>
      <c r="M346" s="37">
        <f t="shared" si="83"/>
        <v>270575.6204145734</v>
      </c>
      <c r="N346" s="37">
        <f t="shared" si="83"/>
        <v>270699.40780290915</v>
      </c>
      <c r="O346" s="37">
        <f t="shared" si="83"/>
        <v>270653.88592377055</v>
      </c>
      <c r="P346" s="37">
        <f t="shared" si="83"/>
        <v>270323.98242108704</v>
      </c>
      <c r="Q346" s="37">
        <f t="shared" si="83"/>
        <v>270600.5745648907</v>
      </c>
      <c r="R346" s="37">
        <f t="shared" si="83"/>
        <v>270992.89260825416</v>
      </c>
      <c r="S346" s="37">
        <f t="shared" si="78"/>
        <v>269181.96948663954</v>
      </c>
      <c r="T346" s="52">
        <f>'[2]Report'!K1933/1000</f>
        <v>269181.96948663914</v>
      </c>
      <c r="U346" s="52">
        <f t="shared" si="75"/>
        <v>0</v>
      </c>
    </row>
    <row r="347" spans="1:21" ht="11.25" customHeight="1" thickTop="1">
      <c r="A347" s="26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>
        <f t="shared" si="78"/>
        <v>0</v>
      </c>
      <c r="T347" s="52">
        <f>'[2]Report'!K1934/1000</f>
        <v>0</v>
      </c>
      <c r="U347" s="52">
        <f t="shared" si="75"/>
        <v>0</v>
      </c>
    </row>
    <row r="348" spans="1:21" ht="11.25" customHeight="1">
      <c r="A348" s="26" t="s">
        <v>73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>
        <f t="shared" si="78"/>
        <v>0</v>
      </c>
      <c r="T348" s="52">
        <f>'[2]Report'!K1935/1000</f>
        <v>0</v>
      </c>
      <c r="U348" s="52">
        <f t="shared" si="75"/>
        <v>0</v>
      </c>
    </row>
    <row r="349" spans="1:21" ht="11.25" customHeight="1">
      <c r="A349" s="26">
        <v>103</v>
      </c>
      <c r="B349" s="1" t="s">
        <v>73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>
        <f t="shared" si="78"/>
        <v>0</v>
      </c>
      <c r="T349" s="52">
        <f>'[2]Report'!K1936/1000</f>
        <v>0</v>
      </c>
      <c r="U349" s="52">
        <f t="shared" si="75"/>
        <v>0</v>
      </c>
    </row>
    <row r="350" spans="1:21" ht="11.25" customHeight="1">
      <c r="A350" s="29"/>
      <c r="D350" s="1" t="s">
        <v>243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13">
        <f t="shared" si="78"/>
        <v>0</v>
      </c>
      <c r="T350" s="52">
        <f>'[2]Report'!K1937/1000</f>
        <v>0</v>
      </c>
      <c r="U350" s="52">
        <f t="shared" si="75"/>
        <v>0</v>
      </c>
    </row>
    <row r="351" spans="1:21" ht="11.25" customHeight="1" thickBot="1">
      <c r="A351" s="26" t="s">
        <v>74</v>
      </c>
      <c r="F351" s="56">
        <f aca="true" t="shared" si="84" ref="F351:R351">SUBTOTAL(9,F350)</f>
        <v>0</v>
      </c>
      <c r="G351" s="56">
        <f t="shared" si="84"/>
        <v>0</v>
      </c>
      <c r="H351" s="56">
        <f t="shared" si="84"/>
        <v>0</v>
      </c>
      <c r="I351" s="56">
        <f t="shared" si="84"/>
        <v>0</v>
      </c>
      <c r="J351" s="56">
        <f t="shared" si="84"/>
        <v>0</v>
      </c>
      <c r="K351" s="56">
        <f t="shared" si="84"/>
        <v>0</v>
      </c>
      <c r="L351" s="56">
        <f t="shared" si="84"/>
        <v>0</v>
      </c>
      <c r="M351" s="56">
        <f t="shared" si="84"/>
        <v>0</v>
      </c>
      <c r="N351" s="56">
        <f t="shared" si="84"/>
        <v>0</v>
      </c>
      <c r="O351" s="56">
        <f t="shared" si="84"/>
        <v>0</v>
      </c>
      <c r="P351" s="56">
        <f t="shared" si="84"/>
        <v>0</v>
      </c>
      <c r="Q351" s="56">
        <f t="shared" si="84"/>
        <v>0</v>
      </c>
      <c r="R351" s="56">
        <f t="shared" si="84"/>
        <v>0</v>
      </c>
      <c r="S351" s="39">
        <f t="shared" si="78"/>
        <v>0</v>
      </c>
      <c r="T351" s="52">
        <f>'[2]Report'!K1938/1000</f>
        <v>0</v>
      </c>
      <c r="U351" s="52">
        <f t="shared" si="75"/>
        <v>0</v>
      </c>
    </row>
    <row r="352" spans="1:21" ht="11.25" customHeight="1" thickTop="1">
      <c r="A352" s="29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>
        <f t="shared" si="78"/>
        <v>0</v>
      </c>
      <c r="T352" s="52">
        <f>'[2]Report'!K1939/1000</f>
        <v>0</v>
      </c>
      <c r="U352" s="52">
        <f t="shared" si="75"/>
        <v>0</v>
      </c>
    </row>
    <row r="353" spans="1:21" ht="11.25" customHeight="1" thickBot="1">
      <c r="A353" s="26" t="s">
        <v>75</v>
      </c>
      <c r="F353" s="61">
        <f aca="true" t="shared" si="85" ref="F353:R353">F351+F337+F256+F167+F119</f>
        <v>620588.9427446339</v>
      </c>
      <c r="G353" s="61">
        <f t="shared" si="85"/>
        <v>620097.3208776828</v>
      </c>
      <c r="H353" s="61">
        <f t="shared" si="85"/>
        <v>620874.440695673</v>
      </c>
      <c r="I353" s="61">
        <f t="shared" si="85"/>
        <v>621576.0757468448</v>
      </c>
      <c r="J353" s="61">
        <f t="shared" si="85"/>
        <v>621232.3277763382</v>
      </c>
      <c r="K353" s="61">
        <f t="shared" si="85"/>
        <v>629628.4104639592</v>
      </c>
      <c r="L353" s="61">
        <f t="shared" si="85"/>
        <v>631842.0990727039</v>
      </c>
      <c r="M353" s="61">
        <f t="shared" si="85"/>
        <v>634400.4916325357</v>
      </c>
      <c r="N353" s="61">
        <f t="shared" si="85"/>
        <v>634650.242705473</v>
      </c>
      <c r="O353" s="61">
        <f t="shared" si="85"/>
        <v>637918.0297154235</v>
      </c>
      <c r="P353" s="61">
        <f t="shared" si="85"/>
        <v>637116.3839894687</v>
      </c>
      <c r="Q353" s="61">
        <f t="shared" si="85"/>
        <v>640860.1958957794</v>
      </c>
      <c r="R353" s="61">
        <f t="shared" si="85"/>
        <v>644610.1321721206</v>
      </c>
      <c r="S353" s="30">
        <f t="shared" si="78"/>
        <v>630232.9630025217</v>
      </c>
      <c r="T353" s="52">
        <f>'[2]Report'!K1940/1000</f>
        <v>630232.963002521</v>
      </c>
      <c r="U353" s="52">
        <f t="shared" si="75"/>
        <v>0</v>
      </c>
    </row>
    <row r="354" spans="1:21" ht="11.25" customHeight="1" thickTop="1">
      <c r="A354" s="26">
        <v>350</v>
      </c>
      <c r="B354" s="1" t="s">
        <v>35</v>
      </c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>
        <f t="shared" si="78"/>
        <v>0</v>
      </c>
      <c r="T354" s="52">
        <f>'[2]Report'!K1941/1000</f>
        <v>0</v>
      </c>
      <c r="U354" s="52">
        <f t="shared" si="75"/>
        <v>0</v>
      </c>
    </row>
    <row r="355" spans="1:21" ht="11.25" customHeight="1">
      <c r="A355" s="26"/>
      <c r="D355" s="1" t="s">
        <v>243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13">
        <f t="shared" si="78"/>
        <v>0</v>
      </c>
      <c r="T355" s="52">
        <f>'[2]Report'!K1942/1000</f>
        <v>0</v>
      </c>
      <c r="U355" s="52">
        <f t="shared" si="75"/>
        <v>0</v>
      </c>
    </row>
    <row r="356" spans="1:21" ht="11.25" customHeight="1">
      <c r="A356" s="26"/>
      <c r="D356" s="1" t="s">
        <v>249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13">
        <f t="shared" si="78"/>
        <v>0</v>
      </c>
      <c r="T356" s="52">
        <f>'[2]Report'!K1943/1000</f>
        <v>0</v>
      </c>
      <c r="U356" s="52">
        <f t="shared" si="75"/>
        <v>0</v>
      </c>
    </row>
    <row r="357" spans="1:21" ht="11.25" customHeight="1">
      <c r="A357" s="26"/>
      <c r="D357" s="1" t="s">
        <v>244</v>
      </c>
      <c r="F357" s="27">
        <v>5821.715650669619</v>
      </c>
      <c r="G357" s="27">
        <v>5821.715650669619</v>
      </c>
      <c r="H357" s="27">
        <v>5931.344619003395</v>
      </c>
      <c r="I357" s="27">
        <v>5930.889262896623</v>
      </c>
      <c r="J357" s="27">
        <v>5930.934923520183</v>
      </c>
      <c r="K357" s="27">
        <v>5932.04771044225</v>
      </c>
      <c r="L357" s="27">
        <v>5932.05983183257</v>
      </c>
      <c r="M357" s="27">
        <v>5932.0719532228895</v>
      </c>
      <c r="N357" s="27">
        <v>5933.004626621555</v>
      </c>
      <c r="O357" s="27">
        <v>5933.029679998086</v>
      </c>
      <c r="P357" s="27">
        <v>5967.790772792859</v>
      </c>
      <c r="Q357" s="27">
        <v>5967.3893643826195</v>
      </c>
      <c r="R357" s="27">
        <v>6075.2418135346825</v>
      </c>
      <c r="S357" s="13">
        <f t="shared" si="78"/>
        <v>5930.0630939570665</v>
      </c>
      <c r="T357" s="52">
        <f>'[2]Report'!K1944/1000</f>
        <v>5930.0630939570665</v>
      </c>
      <c r="U357" s="52">
        <f t="shared" si="75"/>
        <v>0</v>
      </c>
    </row>
    <row r="358" spans="1:21" ht="11.25" customHeight="1">
      <c r="A358" s="26"/>
      <c r="D358" s="1" t="s">
        <v>245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13">
        <f t="shared" si="78"/>
        <v>0</v>
      </c>
      <c r="T358" s="52">
        <f>'[2]Report'!K1945/1000</f>
        <v>0</v>
      </c>
      <c r="U358" s="52">
        <f t="shared" si="75"/>
        <v>0</v>
      </c>
    </row>
    <row r="359" spans="1:21" ht="11.25" customHeight="1">
      <c r="A359" s="26"/>
      <c r="D359" s="1" t="s">
        <v>248</v>
      </c>
      <c r="F359" s="27">
        <v>220.7879342509002</v>
      </c>
      <c r="G359" s="27">
        <v>220.7879342509002</v>
      </c>
      <c r="H359" s="27">
        <v>220.7879342509002</v>
      </c>
      <c r="I359" s="27">
        <v>222.72898886897352</v>
      </c>
      <c r="J359" s="27">
        <v>222.72898886897352</v>
      </c>
      <c r="K359" s="27">
        <v>222.72898886897352</v>
      </c>
      <c r="L359" s="27">
        <v>222.72898886897352</v>
      </c>
      <c r="M359" s="27">
        <v>222.2386517129979</v>
      </c>
      <c r="N359" s="27">
        <v>222.2386517129979</v>
      </c>
      <c r="O359" s="27">
        <v>222.2386517129979</v>
      </c>
      <c r="P359" s="27">
        <v>224.77553164885683</v>
      </c>
      <c r="Q359" s="27">
        <v>224.77553164885683</v>
      </c>
      <c r="R359" s="27">
        <v>224.77553164885683</v>
      </c>
      <c r="S359" s="13">
        <f t="shared" si="78"/>
        <v>222.6283812803567</v>
      </c>
      <c r="T359" s="52">
        <f>'[2]Report'!K1946/1000</f>
        <v>222.62838128035528</v>
      </c>
      <c r="U359" s="52">
        <f t="shared" si="75"/>
        <v>-1.4210854715202004E-12</v>
      </c>
    </row>
    <row r="360" spans="1:21" ht="11.25" customHeight="1">
      <c r="A360" s="26"/>
      <c r="D360" s="1" t="s">
        <v>29</v>
      </c>
      <c r="F360" s="27">
        <v>8.323797123268939</v>
      </c>
      <c r="G360" s="27">
        <v>8.323797123268939</v>
      </c>
      <c r="H360" s="27">
        <v>8.323797123268939</v>
      </c>
      <c r="I360" s="27">
        <v>8.323797123268939</v>
      </c>
      <c r="J360" s="27">
        <v>8.323797123268939</v>
      </c>
      <c r="K360" s="27">
        <v>8.323797123268939</v>
      </c>
      <c r="L360" s="27">
        <v>8.323797123268939</v>
      </c>
      <c r="M360" s="27">
        <v>8.323797123268939</v>
      </c>
      <c r="N360" s="27">
        <v>8.323797123268939</v>
      </c>
      <c r="O360" s="27">
        <v>8.323797123268939</v>
      </c>
      <c r="P360" s="27">
        <v>8.323797123268939</v>
      </c>
      <c r="Q360" s="27">
        <v>8.323797123268939</v>
      </c>
      <c r="R360" s="27">
        <v>8.323797123268939</v>
      </c>
      <c r="S360" s="13">
        <f t="shared" si="78"/>
        <v>8.32379712326894</v>
      </c>
      <c r="T360" s="52">
        <f>'[2]Report'!K1947/1000</f>
        <v>8.323797123268939</v>
      </c>
      <c r="U360" s="52">
        <f t="shared" si="75"/>
        <v>0</v>
      </c>
    </row>
    <row r="361" spans="1:21" ht="11.25" customHeight="1">
      <c r="A361" s="26"/>
      <c r="F361" s="28">
        <f aca="true" t="shared" si="86" ref="F361:R361">SUBTOTAL(9,F355:F360)</f>
        <v>6050.827382043789</v>
      </c>
      <c r="G361" s="28">
        <f t="shared" si="86"/>
        <v>6050.827382043789</v>
      </c>
      <c r="H361" s="28">
        <f t="shared" si="86"/>
        <v>6160.456350377564</v>
      </c>
      <c r="I361" s="28">
        <f t="shared" si="86"/>
        <v>6161.942048888866</v>
      </c>
      <c r="J361" s="28">
        <f t="shared" si="86"/>
        <v>6161.987709512426</v>
      </c>
      <c r="K361" s="28">
        <f t="shared" si="86"/>
        <v>6163.100496434493</v>
      </c>
      <c r="L361" s="28">
        <f t="shared" si="86"/>
        <v>6163.112617824813</v>
      </c>
      <c r="M361" s="28">
        <f t="shared" si="86"/>
        <v>6162.634402059157</v>
      </c>
      <c r="N361" s="28">
        <f t="shared" si="86"/>
        <v>6163.567075457822</v>
      </c>
      <c r="O361" s="28">
        <f t="shared" si="86"/>
        <v>6163.592128834353</v>
      </c>
      <c r="P361" s="28">
        <f t="shared" si="86"/>
        <v>6200.890101564984</v>
      </c>
      <c r="Q361" s="28">
        <f t="shared" si="86"/>
        <v>6200.488693154745</v>
      </c>
      <c r="R361" s="28">
        <f t="shared" si="86"/>
        <v>6308.341142306808</v>
      </c>
      <c r="S361" s="28">
        <f t="shared" si="78"/>
        <v>6161.0152723606925</v>
      </c>
      <c r="T361" s="52">
        <f>'[2]Report'!K1948/1000</f>
        <v>6161.015272360691</v>
      </c>
      <c r="U361" s="52">
        <f t="shared" si="75"/>
        <v>0</v>
      </c>
    </row>
    <row r="362" spans="1:21" ht="11.25" customHeight="1">
      <c r="A362" s="26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>
        <f t="shared" si="78"/>
        <v>0</v>
      </c>
      <c r="T362" s="52">
        <f>'[2]Report'!K1949/1000</f>
        <v>0</v>
      </c>
      <c r="U362" s="52">
        <f t="shared" si="75"/>
        <v>0</v>
      </c>
    </row>
    <row r="363" spans="1:21" ht="11.25" customHeight="1">
      <c r="A363" s="26">
        <v>352</v>
      </c>
      <c r="B363" s="1" t="s">
        <v>36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>
        <f t="shared" si="78"/>
        <v>0</v>
      </c>
      <c r="T363" s="52">
        <f>'[2]Report'!K1950/1000</f>
        <v>0</v>
      </c>
      <c r="U363" s="52">
        <f t="shared" si="75"/>
        <v>0</v>
      </c>
    </row>
    <row r="364" spans="1:21" ht="11.25" customHeight="1">
      <c r="A364" s="26"/>
      <c r="D364" s="1" t="s">
        <v>190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13">
        <f t="shared" si="78"/>
        <v>0</v>
      </c>
      <c r="T364" s="52">
        <f>'[2]Report'!K1951/1000</f>
        <v>0</v>
      </c>
      <c r="U364" s="52">
        <f t="shared" si="75"/>
        <v>0</v>
      </c>
    </row>
    <row r="365" spans="1:21" ht="11.25" customHeight="1">
      <c r="A365" s="26"/>
      <c r="D365" s="1" t="s">
        <v>243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13">
        <f t="shared" si="78"/>
        <v>0</v>
      </c>
      <c r="T365" s="52">
        <f>'[2]Report'!K1952/1000</f>
        <v>0</v>
      </c>
      <c r="U365" s="52">
        <f t="shared" si="75"/>
        <v>0</v>
      </c>
    </row>
    <row r="366" spans="1:21" ht="11.25" customHeight="1">
      <c r="A366" s="26"/>
      <c r="D366" s="1" t="s">
        <v>249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13">
        <f t="shared" si="78"/>
        <v>0</v>
      </c>
      <c r="T366" s="52">
        <f>'[2]Report'!K1953/1000</f>
        <v>0</v>
      </c>
      <c r="U366" s="52">
        <f t="shared" si="75"/>
        <v>0</v>
      </c>
    </row>
    <row r="367" spans="1:21" ht="11.25" customHeight="1">
      <c r="A367" s="26"/>
      <c r="D367" s="1" t="s">
        <v>244</v>
      </c>
      <c r="F367" s="27">
        <v>4379.609066995338</v>
      </c>
      <c r="G367" s="27">
        <v>4379.609066995338</v>
      </c>
      <c r="H367" s="27">
        <v>4379.774885759603</v>
      </c>
      <c r="I367" s="27">
        <v>4379.867558736107</v>
      </c>
      <c r="J367" s="27">
        <v>4380.251573569674</v>
      </c>
      <c r="K367" s="27">
        <v>4380.262659075873</v>
      </c>
      <c r="L367" s="27">
        <v>4625.662598137898</v>
      </c>
      <c r="M367" s="27">
        <v>4637.188640011379</v>
      </c>
      <c r="N367" s="27">
        <v>5142.251933496557</v>
      </c>
      <c r="O367" s="27">
        <v>5372.932672601303</v>
      </c>
      <c r="P367" s="27">
        <v>5373.858415073797</v>
      </c>
      <c r="Q367" s="27">
        <v>5433.068095934134</v>
      </c>
      <c r="R367" s="27">
        <v>5484.21242498801</v>
      </c>
      <c r="S367" s="13">
        <f t="shared" si="78"/>
        <v>4784.719903781945</v>
      </c>
      <c r="T367" s="52">
        <f>'[2]Report'!K1954/1000</f>
        <v>4784.719903781923</v>
      </c>
      <c r="U367" s="52">
        <f aca="true" t="shared" si="87" ref="U367:U430">T367-S367</f>
        <v>-2.1827872842550278E-11</v>
      </c>
    </row>
    <row r="368" spans="1:21" ht="11.25" customHeight="1">
      <c r="A368" s="26"/>
      <c r="D368" s="1" t="s">
        <v>245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13">
        <f t="shared" si="78"/>
        <v>0</v>
      </c>
      <c r="T368" s="52">
        <f>'[2]Report'!K1955/1000</f>
        <v>0</v>
      </c>
      <c r="U368" s="52">
        <f t="shared" si="87"/>
        <v>0</v>
      </c>
    </row>
    <row r="369" spans="1:21" ht="11.25" customHeight="1">
      <c r="A369" s="26"/>
      <c r="D369" s="1" t="s">
        <v>248</v>
      </c>
      <c r="F369" s="27">
        <v>250.474165262712</v>
      </c>
      <c r="G369" s="27">
        <v>250.474165262712</v>
      </c>
      <c r="H369" s="27">
        <v>250.474165262712</v>
      </c>
      <c r="I369" s="27">
        <v>250.474165262712</v>
      </c>
      <c r="J369" s="27">
        <v>250.474165262712</v>
      </c>
      <c r="K369" s="27">
        <v>250.474165262712</v>
      </c>
      <c r="L369" s="27">
        <v>250.474165262712</v>
      </c>
      <c r="M369" s="27">
        <v>250.474165262712</v>
      </c>
      <c r="N369" s="27">
        <v>291.2933709969765</v>
      </c>
      <c r="O369" s="27">
        <v>293.23066166051916</v>
      </c>
      <c r="P369" s="27">
        <v>293.2784852763849</v>
      </c>
      <c r="Q369" s="27">
        <v>293.28383784425154</v>
      </c>
      <c r="R369" s="27">
        <v>293.3252964160179</v>
      </c>
      <c r="S369" s="13">
        <f t="shared" si="78"/>
        <v>266.3587702880401</v>
      </c>
      <c r="T369" s="52">
        <f>'[2]Report'!K1956/1000</f>
        <v>266.3587702880394</v>
      </c>
      <c r="U369" s="52">
        <f t="shared" si="87"/>
        <v>-6.821210263296962E-13</v>
      </c>
    </row>
    <row r="370" spans="1:21" ht="11.25" customHeight="1">
      <c r="A370" s="26"/>
      <c r="D370" s="1" t="s">
        <v>29</v>
      </c>
      <c r="F370" s="27">
        <v>0.2626361847863729</v>
      </c>
      <c r="G370" s="27">
        <v>0.2626361847863729</v>
      </c>
      <c r="H370" s="27">
        <v>0.2626361847863729</v>
      </c>
      <c r="I370" s="27">
        <v>0.2626361847863729</v>
      </c>
      <c r="J370" s="27">
        <v>0.2626361847863729</v>
      </c>
      <c r="K370" s="27">
        <v>0.2626361847863729</v>
      </c>
      <c r="L370" s="27">
        <v>0.2626361847863729</v>
      </c>
      <c r="M370" s="27">
        <v>0.2626361847863729</v>
      </c>
      <c r="N370" s="27">
        <v>0.2626361847863729</v>
      </c>
      <c r="O370" s="27">
        <v>0.2626361847863729</v>
      </c>
      <c r="P370" s="27">
        <v>0.2626361847863729</v>
      </c>
      <c r="Q370" s="27">
        <v>0.2626361847863729</v>
      </c>
      <c r="R370" s="27">
        <v>0.2626361847863729</v>
      </c>
      <c r="S370" s="13">
        <f t="shared" si="78"/>
        <v>0.2626361847863729</v>
      </c>
      <c r="T370" s="52">
        <f>'[2]Report'!K1957/1000</f>
        <v>0.2626361847863729</v>
      </c>
      <c r="U370" s="52">
        <f t="shared" si="87"/>
        <v>0</v>
      </c>
    </row>
    <row r="371" spans="1:21" ht="11.25" customHeight="1">
      <c r="A371" s="26"/>
      <c r="F371" s="28">
        <f aca="true" t="shared" si="88" ref="F371:R371">SUBTOTAL(9,F364:F370)</f>
        <v>4630.345868442836</v>
      </c>
      <c r="G371" s="28">
        <f t="shared" si="88"/>
        <v>4630.345868442836</v>
      </c>
      <c r="H371" s="28">
        <f t="shared" si="88"/>
        <v>4630.511687207101</v>
      </c>
      <c r="I371" s="28">
        <f t="shared" si="88"/>
        <v>4630.6043601836045</v>
      </c>
      <c r="J371" s="28">
        <f t="shared" si="88"/>
        <v>4630.988375017172</v>
      </c>
      <c r="K371" s="28">
        <f t="shared" si="88"/>
        <v>4630.9994605233705</v>
      </c>
      <c r="L371" s="28">
        <f t="shared" si="88"/>
        <v>4876.399399585396</v>
      </c>
      <c r="M371" s="28">
        <f t="shared" si="88"/>
        <v>4887.925441458877</v>
      </c>
      <c r="N371" s="28">
        <f t="shared" si="88"/>
        <v>5433.80794067832</v>
      </c>
      <c r="O371" s="28">
        <f t="shared" si="88"/>
        <v>5666.4259704466085</v>
      </c>
      <c r="P371" s="28">
        <f t="shared" si="88"/>
        <v>5667.399536534968</v>
      </c>
      <c r="Q371" s="28">
        <f t="shared" si="88"/>
        <v>5726.614569963172</v>
      </c>
      <c r="R371" s="28">
        <f t="shared" si="88"/>
        <v>5777.800357588814</v>
      </c>
      <c r="S371" s="28">
        <f t="shared" si="78"/>
        <v>5051.341310254771</v>
      </c>
      <c r="T371" s="52">
        <f>'[2]Report'!K1958/1000</f>
        <v>5051.341310254748</v>
      </c>
      <c r="U371" s="52">
        <f t="shared" si="87"/>
        <v>-2.2737367544323206E-11</v>
      </c>
    </row>
    <row r="372" spans="1:21" ht="11.25" customHeight="1">
      <c r="A372" s="26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>
        <f t="shared" si="78"/>
        <v>0</v>
      </c>
      <c r="T372" s="52">
        <f>'[2]Report'!K1959/1000</f>
        <v>0</v>
      </c>
      <c r="U372" s="52">
        <f t="shared" si="87"/>
        <v>0</v>
      </c>
    </row>
    <row r="373" spans="1:21" ht="11.25" customHeight="1">
      <c r="A373" s="26">
        <v>353</v>
      </c>
      <c r="B373" s="1" t="s">
        <v>30</v>
      </c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>
        <f t="shared" si="78"/>
        <v>0</v>
      </c>
      <c r="T373" s="52">
        <f>'[2]Report'!K1960/1000</f>
        <v>0</v>
      </c>
      <c r="U373" s="52">
        <f t="shared" si="87"/>
        <v>0</v>
      </c>
    </row>
    <row r="374" spans="1:21" ht="11.25" customHeight="1">
      <c r="A374" s="26"/>
      <c r="D374" s="1" t="s">
        <v>243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13">
        <f t="shared" si="78"/>
        <v>0</v>
      </c>
      <c r="T374" s="52">
        <f>'[2]Report'!K1961/1000</f>
        <v>0</v>
      </c>
      <c r="U374" s="52">
        <f t="shared" si="87"/>
        <v>0</v>
      </c>
    </row>
    <row r="375" spans="1:21" ht="11.25" customHeight="1">
      <c r="A375" s="26"/>
      <c r="D375" s="1" t="s">
        <v>249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13">
        <f t="shared" si="78"/>
        <v>0</v>
      </c>
      <c r="T375" s="52">
        <f>'[2]Report'!K1962/1000</f>
        <v>0</v>
      </c>
      <c r="U375" s="52">
        <f t="shared" si="87"/>
        <v>0</v>
      </c>
    </row>
    <row r="376" spans="1:21" ht="11.25" customHeight="1">
      <c r="A376" s="26"/>
      <c r="D376" s="1" t="s">
        <v>244</v>
      </c>
      <c r="F376" s="27">
        <v>71700.87588376069</v>
      </c>
      <c r="G376" s="27">
        <v>71917.00018261163</v>
      </c>
      <c r="H376" s="27">
        <v>72058.16682635475</v>
      </c>
      <c r="I376" s="27">
        <v>72201.21933579388</v>
      </c>
      <c r="J376" s="27">
        <v>72394.904922403</v>
      </c>
      <c r="K376" s="27">
        <v>75441.1133240006</v>
      </c>
      <c r="L376" s="27">
        <v>75729.46667083436</v>
      </c>
      <c r="M376" s="27">
        <v>75689.14247611222</v>
      </c>
      <c r="N376" s="27">
        <v>75747.51824154134</v>
      </c>
      <c r="O376" s="27">
        <v>75549.06173710429</v>
      </c>
      <c r="P376" s="27">
        <v>75629.84476939733</v>
      </c>
      <c r="Q376" s="27">
        <v>76325.51485831577</v>
      </c>
      <c r="R376" s="27">
        <v>79282.282374392</v>
      </c>
      <c r="S376" s="13">
        <f t="shared" si="78"/>
        <v>74514.54437279546</v>
      </c>
      <c r="T376" s="52">
        <f>'[2]Report'!K1963/1000</f>
        <v>74514.54437279524</v>
      </c>
      <c r="U376" s="52">
        <f t="shared" si="87"/>
        <v>-2.1827872842550278E-10</v>
      </c>
    </row>
    <row r="377" spans="1:21" ht="11.25" customHeight="1">
      <c r="A377" s="26"/>
      <c r="D377" s="1" t="s">
        <v>245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13">
        <f t="shared" si="78"/>
        <v>0</v>
      </c>
      <c r="T377" s="52">
        <f>'[2]Report'!K1964/1000</f>
        <v>0</v>
      </c>
      <c r="U377" s="52">
        <f t="shared" si="87"/>
        <v>0</v>
      </c>
    </row>
    <row r="378" spans="1:21" ht="11.25" customHeight="1">
      <c r="A378" s="26"/>
      <c r="D378" s="1" t="s">
        <v>248</v>
      </c>
      <c r="F378" s="27">
        <v>4641.532668621117</v>
      </c>
      <c r="G378" s="27">
        <v>4634.791862395815</v>
      </c>
      <c r="H378" s="27">
        <v>4635.316206467935</v>
      </c>
      <c r="I378" s="27">
        <v>4635.336233586724</v>
      </c>
      <c r="J378" s="27">
        <v>4635.37626664279</v>
      </c>
      <c r="K378" s="27">
        <v>4618.056331375881</v>
      </c>
      <c r="L378" s="27">
        <v>4618.235992953422</v>
      </c>
      <c r="M378" s="27">
        <v>4678.492124322401</v>
      </c>
      <c r="N378" s="27">
        <v>4686.361905091793</v>
      </c>
      <c r="O378" s="27">
        <v>4688.632855391515</v>
      </c>
      <c r="P378" s="27">
        <v>5621.9673795545405</v>
      </c>
      <c r="Q378" s="27">
        <v>5621.009134344743</v>
      </c>
      <c r="R378" s="27">
        <v>5642.210202380134</v>
      </c>
      <c r="S378" s="13">
        <f t="shared" si="78"/>
        <v>4851.287310635682</v>
      </c>
      <c r="T378" s="52">
        <f>'[2]Report'!K1965/1000</f>
        <v>4851.287310635676</v>
      </c>
      <c r="U378" s="52">
        <f t="shared" si="87"/>
        <v>0</v>
      </c>
    </row>
    <row r="379" spans="1:21" ht="11.25" customHeight="1">
      <c r="A379" s="26"/>
      <c r="D379" s="1" t="s">
        <v>29</v>
      </c>
      <c r="F379" s="27">
        <v>2880.8116902654037</v>
      </c>
      <c r="G379" s="27">
        <v>2880.8116902654037</v>
      </c>
      <c r="H379" s="27">
        <v>2884.7755275559157</v>
      </c>
      <c r="I379" s="27">
        <v>2883.8324566267497</v>
      </c>
      <c r="J379" s="27">
        <v>2886.228799961406</v>
      </c>
      <c r="K379" s="27">
        <v>2886.7175401739783</v>
      </c>
      <c r="L379" s="27">
        <v>2886.7184522548855</v>
      </c>
      <c r="M379" s="27">
        <v>2886.8119140146337</v>
      </c>
      <c r="N379" s="27">
        <v>2887.6798153812315</v>
      </c>
      <c r="O379" s="27">
        <v>2887.6906907023067</v>
      </c>
      <c r="P379" s="27">
        <v>2887.862783786248</v>
      </c>
      <c r="Q379" s="27">
        <v>2887.9098181403156</v>
      </c>
      <c r="R379" s="27">
        <v>2887.9137973005645</v>
      </c>
      <c r="S379" s="13">
        <f aca="true" t="shared" si="89" ref="S379:S442">(F379+R379+SUM(G379:Q379)*2)/24</f>
        <v>2885.9501860538385</v>
      </c>
      <c r="T379" s="52">
        <f>'[2]Report'!K1966/1000</f>
        <v>2885.9501860538358</v>
      </c>
      <c r="U379" s="52">
        <f t="shared" si="87"/>
        <v>0</v>
      </c>
    </row>
    <row r="380" spans="1:21" ht="11.25" customHeight="1">
      <c r="A380" s="26"/>
      <c r="F380" s="28">
        <f aca="true" t="shared" si="90" ref="F380:R380">SUBTOTAL(9,F374:F379)</f>
        <v>79223.2202426472</v>
      </c>
      <c r="G380" s="28">
        <f t="shared" si="90"/>
        <v>79432.60373527285</v>
      </c>
      <c r="H380" s="28">
        <f t="shared" si="90"/>
        <v>79578.2585603786</v>
      </c>
      <c r="I380" s="28">
        <f t="shared" si="90"/>
        <v>79720.38802600736</v>
      </c>
      <c r="J380" s="28">
        <f t="shared" si="90"/>
        <v>79916.5099890072</v>
      </c>
      <c r="K380" s="28">
        <f t="shared" si="90"/>
        <v>82945.88719555046</v>
      </c>
      <c r="L380" s="28">
        <f t="shared" si="90"/>
        <v>83234.42111604268</v>
      </c>
      <c r="M380" s="28">
        <f t="shared" si="90"/>
        <v>83254.44651444924</v>
      </c>
      <c r="N380" s="28">
        <f t="shared" si="90"/>
        <v>83321.55996201436</v>
      </c>
      <c r="O380" s="28">
        <f t="shared" si="90"/>
        <v>83125.3852831981</v>
      </c>
      <c r="P380" s="28">
        <f t="shared" si="90"/>
        <v>84139.67493273811</v>
      </c>
      <c r="Q380" s="28">
        <f t="shared" si="90"/>
        <v>84834.43381080082</v>
      </c>
      <c r="R380" s="28">
        <f t="shared" si="90"/>
        <v>87812.40637407271</v>
      </c>
      <c r="S380" s="28">
        <f t="shared" si="89"/>
        <v>82251.78186948497</v>
      </c>
      <c r="T380" s="52">
        <f>'[2]Report'!K1967/1000</f>
        <v>82251.78186948475</v>
      </c>
      <c r="U380" s="52">
        <f t="shared" si="87"/>
        <v>-2.1827872842550278E-10</v>
      </c>
    </row>
    <row r="381" spans="1:21" ht="11.25" customHeight="1">
      <c r="A381" s="26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>
        <f t="shared" si="89"/>
        <v>0</v>
      </c>
      <c r="T381" s="52">
        <f>'[2]Report'!K1968/1000</f>
        <v>0</v>
      </c>
      <c r="U381" s="52">
        <f t="shared" si="87"/>
        <v>0</v>
      </c>
    </row>
    <row r="382" spans="1:21" ht="11.25" customHeight="1">
      <c r="A382" s="26">
        <v>354</v>
      </c>
      <c r="B382" s="1" t="s">
        <v>76</v>
      </c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>
        <f t="shared" si="89"/>
        <v>0</v>
      </c>
      <c r="T382" s="52">
        <f>'[2]Report'!K1969/1000</f>
        <v>0</v>
      </c>
      <c r="U382" s="52">
        <f t="shared" si="87"/>
        <v>0</v>
      </c>
    </row>
    <row r="383" spans="1:21" ht="11.25" customHeight="1">
      <c r="A383" s="26"/>
      <c r="D383" s="1" t="s">
        <v>243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13">
        <f t="shared" si="89"/>
        <v>0</v>
      </c>
      <c r="T383" s="52">
        <f>'[2]Report'!K1970/1000</f>
        <v>0</v>
      </c>
      <c r="U383" s="52">
        <f t="shared" si="87"/>
        <v>0</v>
      </c>
    </row>
    <row r="384" spans="1:21" ht="11.25" customHeight="1">
      <c r="A384" s="26"/>
      <c r="D384" s="1" t="s">
        <v>249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13">
        <f t="shared" si="89"/>
        <v>0</v>
      </c>
      <c r="T384" s="52">
        <f>'[2]Report'!K1971/1000</f>
        <v>0</v>
      </c>
      <c r="U384" s="52">
        <f t="shared" si="87"/>
        <v>0</v>
      </c>
    </row>
    <row r="385" spans="1:21" ht="11.25" customHeight="1">
      <c r="A385" s="26"/>
      <c r="D385" s="1" t="s">
        <v>244</v>
      </c>
      <c r="F385" s="27">
        <v>35243.05096238488</v>
      </c>
      <c r="G385" s="27">
        <v>35543.74790883079</v>
      </c>
      <c r="H385" s="27">
        <v>35634.89956029226</v>
      </c>
      <c r="I385" s="27">
        <v>35635.713509001806</v>
      </c>
      <c r="J385" s="27">
        <v>35882.154712598625</v>
      </c>
      <c r="K385" s="27">
        <v>35896.04976844954</v>
      </c>
      <c r="L385" s="27">
        <v>35898.23487213427</v>
      </c>
      <c r="M385" s="27">
        <v>35897.742961907636</v>
      </c>
      <c r="N385" s="27">
        <v>35899.402384218134</v>
      </c>
      <c r="O385" s="27">
        <v>35907.2712780609</v>
      </c>
      <c r="P385" s="27">
        <v>35925.73927639353</v>
      </c>
      <c r="Q385" s="27">
        <v>35925.65671046551</v>
      </c>
      <c r="R385" s="27">
        <v>35926.41066624433</v>
      </c>
      <c r="S385" s="13">
        <f t="shared" si="89"/>
        <v>35802.6119797223</v>
      </c>
      <c r="T385" s="52">
        <f>'[2]Report'!K1972/1000</f>
        <v>35802.611979722235</v>
      </c>
      <c r="U385" s="52">
        <f t="shared" si="87"/>
        <v>-6.548361852765083E-11</v>
      </c>
    </row>
    <row r="386" spans="1:21" ht="11.25" customHeight="1">
      <c r="A386" s="26"/>
      <c r="D386" s="1" t="s">
        <v>245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13">
        <f t="shared" si="89"/>
        <v>0</v>
      </c>
      <c r="T386" s="52">
        <f>'[2]Report'!K1973/1000</f>
        <v>0</v>
      </c>
      <c r="U386" s="52">
        <f t="shared" si="87"/>
        <v>0</v>
      </c>
    </row>
    <row r="387" spans="1:21" ht="11.25" customHeight="1">
      <c r="A387" s="26"/>
      <c r="D387" s="1" t="s">
        <v>248</v>
      </c>
      <c r="F387" s="27">
        <v>3104.8611511212243</v>
      </c>
      <c r="G387" s="27">
        <v>3104.8611511212243</v>
      </c>
      <c r="H387" s="27">
        <v>3104.8611511212243</v>
      </c>
      <c r="I387" s="27">
        <v>3104.8611511212243</v>
      </c>
      <c r="J387" s="27">
        <v>3104.8611511212243</v>
      </c>
      <c r="K387" s="27">
        <v>3104.8611511212243</v>
      </c>
      <c r="L387" s="27">
        <v>3104.8611511212243</v>
      </c>
      <c r="M387" s="27">
        <v>3104.8611511212243</v>
      </c>
      <c r="N387" s="27">
        <v>3104.8611511212243</v>
      </c>
      <c r="O387" s="27">
        <v>3104.8611511212243</v>
      </c>
      <c r="P387" s="27">
        <v>3104.8611511212243</v>
      </c>
      <c r="Q387" s="27">
        <v>3104.8611511212243</v>
      </c>
      <c r="R387" s="27">
        <v>3104.8611511212243</v>
      </c>
      <c r="S387" s="13">
        <f t="shared" si="89"/>
        <v>3104.8611511212243</v>
      </c>
      <c r="T387" s="52">
        <f>'[2]Report'!K1974/1000</f>
        <v>3104.8611511212243</v>
      </c>
      <c r="U387" s="52">
        <f t="shared" si="87"/>
        <v>0</v>
      </c>
    </row>
    <row r="388" spans="1:21" ht="11.25" customHeight="1">
      <c r="A388" s="26"/>
      <c r="D388" s="1" t="s">
        <v>29</v>
      </c>
      <c r="F388" s="27">
        <v>10.250952772514001</v>
      </c>
      <c r="G388" s="27">
        <v>10.250952772514001</v>
      </c>
      <c r="H388" s="27">
        <v>10.250952772514001</v>
      </c>
      <c r="I388" s="27">
        <v>10.250952772514001</v>
      </c>
      <c r="J388" s="27">
        <v>10.250952772514001</v>
      </c>
      <c r="K388" s="27">
        <v>10.250952772514001</v>
      </c>
      <c r="L388" s="27">
        <v>10.250952772514001</v>
      </c>
      <c r="M388" s="27">
        <v>10.250952772514001</v>
      </c>
      <c r="N388" s="27">
        <v>10.250952772514001</v>
      </c>
      <c r="O388" s="27">
        <v>10.250952772514001</v>
      </c>
      <c r="P388" s="27">
        <v>10.250952772514001</v>
      </c>
      <c r="Q388" s="27">
        <v>10.250952772514001</v>
      </c>
      <c r="R388" s="27">
        <v>10.250952772514001</v>
      </c>
      <c r="S388" s="13">
        <f t="shared" si="89"/>
        <v>10.250952772514</v>
      </c>
      <c r="T388" s="52">
        <f>'[2]Report'!K1975/1000</f>
        <v>10.250952772514001</v>
      </c>
      <c r="U388" s="52">
        <f t="shared" si="87"/>
        <v>0</v>
      </c>
    </row>
    <row r="389" spans="1:21" ht="11.25" customHeight="1">
      <c r="A389" s="26"/>
      <c r="F389" s="28">
        <f aca="true" t="shared" si="91" ref="F389:R389">SUBTOTAL(9,F383:F388)</f>
        <v>38358.16306627861</v>
      </c>
      <c r="G389" s="28">
        <f t="shared" si="91"/>
        <v>38658.86001272452</v>
      </c>
      <c r="H389" s="28">
        <f t="shared" si="91"/>
        <v>38750.01166418599</v>
      </c>
      <c r="I389" s="28">
        <f t="shared" si="91"/>
        <v>38750.82561289554</v>
      </c>
      <c r="J389" s="28">
        <f t="shared" si="91"/>
        <v>38997.26681649236</v>
      </c>
      <c r="K389" s="28">
        <f t="shared" si="91"/>
        <v>39011.16187234328</v>
      </c>
      <c r="L389" s="28">
        <f t="shared" si="91"/>
        <v>39013.346976028006</v>
      </c>
      <c r="M389" s="28">
        <f t="shared" si="91"/>
        <v>39012.85506580137</v>
      </c>
      <c r="N389" s="28">
        <f t="shared" si="91"/>
        <v>39014.51448811187</v>
      </c>
      <c r="O389" s="28">
        <f t="shared" si="91"/>
        <v>39022.383381954634</v>
      </c>
      <c r="P389" s="28">
        <f t="shared" si="91"/>
        <v>39040.85138028726</v>
      </c>
      <c r="Q389" s="28">
        <f t="shared" si="91"/>
        <v>39040.768814359246</v>
      </c>
      <c r="R389" s="28">
        <f t="shared" si="91"/>
        <v>39041.522770138065</v>
      </c>
      <c r="S389" s="28">
        <f t="shared" si="89"/>
        <v>38917.72408361604</v>
      </c>
      <c r="T389" s="52">
        <f>'[2]Report'!K1976/1000</f>
        <v>38917.72408361597</v>
      </c>
      <c r="U389" s="52">
        <f t="shared" si="87"/>
        <v>-7.275957614183426E-11</v>
      </c>
    </row>
    <row r="390" spans="1:21" ht="11.25" customHeight="1">
      <c r="A390" s="26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>
        <f t="shared" si="89"/>
        <v>0</v>
      </c>
      <c r="T390" s="52">
        <f>'[2]Report'!K1977/1000</f>
        <v>0</v>
      </c>
      <c r="U390" s="52">
        <f t="shared" si="87"/>
        <v>0</v>
      </c>
    </row>
    <row r="391" spans="1:21" ht="11.25" customHeight="1">
      <c r="A391" s="26">
        <v>355</v>
      </c>
      <c r="B391" s="1" t="s">
        <v>77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>
        <f t="shared" si="89"/>
        <v>0</v>
      </c>
      <c r="T391" s="52">
        <f>'[2]Report'!K1978/1000</f>
        <v>0</v>
      </c>
      <c r="U391" s="52">
        <f t="shared" si="87"/>
        <v>0</v>
      </c>
    </row>
    <row r="392" spans="1:21" ht="11.25" customHeight="1">
      <c r="A392" s="26"/>
      <c r="D392" s="1" t="s">
        <v>243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13">
        <f t="shared" si="89"/>
        <v>0</v>
      </c>
      <c r="T392" s="52">
        <f>'[2]Report'!K1979/1000</f>
        <v>0</v>
      </c>
      <c r="U392" s="52">
        <f t="shared" si="87"/>
        <v>0</v>
      </c>
    </row>
    <row r="393" spans="1:21" ht="11.25" customHeight="1">
      <c r="A393" s="26"/>
      <c r="D393" s="1" t="s">
        <v>249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13">
        <f t="shared" si="89"/>
        <v>0</v>
      </c>
      <c r="T393" s="52">
        <f>'[2]Report'!K1980/1000</f>
        <v>0</v>
      </c>
      <c r="U393" s="52">
        <f t="shared" si="87"/>
        <v>0</v>
      </c>
    </row>
    <row r="394" spans="1:21" ht="11.25" customHeight="1">
      <c r="A394" s="26"/>
      <c r="D394" s="1" t="s">
        <v>244</v>
      </c>
      <c r="F394" s="27">
        <v>40540.820382280326</v>
      </c>
      <c r="G394" s="27">
        <v>41243.330904387876</v>
      </c>
      <c r="H394" s="27">
        <v>41906.37407359508</v>
      </c>
      <c r="I394" s="27">
        <v>42192.6362000927</v>
      </c>
      <c r="J394" s="27">
        <v>42216.72081072501</v>
      </c>
      <c r="K394" s="27">
        <v>42479.604523472815</v>
      </c>
      <c r="L394" s="27">
        <v>42508.804813605406</v>
      </c>
      <c r="M394" s="27">
        <v>42651.14906985475</v>
      </c>
      <c r="N394" s="27">
        <v>42791.47502847617</v>
      </c>
      <c r="O394" s="27">
        <v>42839.37034563459</v>
      </c>
      <c r="P394" s="27">
        <v>43014.81869752976</v>
      </c>
      <c r="Q394" s="27">
        <v>43069.910895824425</v>
      </c>
      <c r="R394" s="27">
        <v>43233.50455007358</v>
      </c>
      <c r="S394" s="13">
        <f t="shared" si="89"/>
        <v>42400.11315244796</v>
      </c>
      <c r="T394" s="52">
        <f>'[2]Report'!K1981/1000</f>
        <v>42400.113152447884</v>
      </c>
      <c r="U394" s="52">
        <f t="shared" si="87"/>
        <v>-7.275957614183426E-11</v>
      </c>
    </row>
    <row r="395" spans="1:21" ht="11.25" customHeight="1">
      <c r="A395" s="26"/>
      <c r="D395" s="1" t="s">
        <v>245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13">
        <f t="shared" si="89"/>
        <v>0</v>
      </c>
      <c r="T395" s="52">
        <f>'[2]Report'!K1982/1000</f>
        <v>0</v>
      </c>
      <c r="U395" s="52">
        <f t="shared" si="87"/>
        <v>0</v>
      </c>
    </row>
    <row r="396" spans="1:21" ht="11.25" customHeight="1">
      <c r="A396" s="26"/>
      <c r="D396" s="1" t="s">
        <v>248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13">
        <f t="shared" si="89"/>
        <v>0</v>
      </c>
      <c r="T396" s="52">
        <f>'[2]Report'!K1983/1000</f>
        <v>0</v>
      </c>
      <c r="U396" s="52">
        <f t="shared" si="87"/>
        <v>0</v>
      </c>
    </row>
    <row r="397" spans="1:21" ht="11.25" customHeight="1">
      <c r="A397" s="26"/>
      <c r="D397" s="1" t="s">
        <v>29</v>
      </c>
      <c r="F397" s="27">
        <v>47.15895178141192</v>
      </c>
      <c r="G397" s="27">
        <v>47.15895178141192</v>
      </c>
      <c r="H397" s="27">
        <v>47.15895178141192</v>
      </c>
      <c r="I397" s="27">
        <v>47.15895178141192</v>
      </c>
      <c r="J397" s="27">
        <v>47.15895178141192</v>
      </c>
      <c r="K397" s="27">
        <v>47.15895178141192</v>
      </c>
      <c r="L397" s="27">
        <v>47.15895178141192</v>
      </c>
      <c r="M397" s="27">
        <v>47.15895178141192</v>
      </c>
      <c r="N397" s="27">
        <v>47.57465255491788</v>
      </c>
      <c r="O397" s="27">
        <v>47.57465255491788</v>
      </c>
      <c r="P397" s="27">
        <v>47.57465255491788</v>
      </c>
      <c r="Q397" s="27">
        <v>47.57465255491788</v>
      </c>
      <c r="R397" s="27">
        <v>47.57465255491788</v>
      </c>
      <c r="S397" s="13">
        <f t="shared" si="89"/>
        <v>47.314839571476654</v>
      </c>
      <c r="T397" s="52">
        <f>'[2]Report'!K1984/1000</f>
        <v>47.31483957147666</v>
      </c>
      <c r="U397" s="52">
        <f t="shared" si="87"/>
        <v>0</v>
      </c>
    </row>
    <row r="398" spans="1:21" ht="11.25" customHeight="1">
      <c r="A398" s="26"/>
      <c r="F398" s="28">
        <f aca="true" t="shared" si="92" ref="F398:R398">SUBTOTAL(9,F392:F397)</f>
        <v>40587.97933406174</v>
      </c>
      <c r="G398" s="28">
        <f t="shared" si="92"/>
        <v>41290.48985616929</v>
      </c>
      <c r="H398" s="28">
        <f t="shared" si="92"/>
        <v>41953.53302537649</v>
      </c>
      <c r="I398" s="28">
        <f t="shared" si="92"/>
        <v>42239.79515187411</v>
      </c>
      <c r="J398" s="28">
        <f t="shared" si="92"/>
        <v>42263.879762506425</v>
      </c>
      <c r="K398" s="28">
        <f t="shared" si="92"/>
        <v>42526.76347525423</v>
      </c>
      <c r="L398" s="28">
        <f t="shared" si="92"/>
        <v>42555.96376538682</v>
      </c>
      <c r="M398" s="28">
        <f t="shared" si="92"/>
        <v>42698.30802163616</v>
      </c>
      <c r="N398" s="28">
        <f t="shared" si="92"/>
        <v>42839.04968103109</v>
      </c>
      <c r="O398" s="28">
        <f t="shared" si="92"/>
        <v>42886.94499818951</v>
      </c>
      <c r="P398" s="28">
        <f t="shared" si="92"/>
        <v>43062.393350084676</v>
      </c>
      <c r="Q398" s="28">
        <f t="shared" si="92"/>
        <v>43117.48554837934</v>
      </c>
      <c r="R398" s="28">
        <f t="shared" si="92"/>
        <v>43281.0792026285</v>
      </c>
      <c r="S398" s="28">
        <f t="shared" si="89"/>
        <v>42447.42799201944</v>
      </c>
      <c r="T398" s="52">
        <f>'[2]Report'!K1985/1000</f>
        <v>42447.427992019366</v>
      </c>
      <c r="U398" s="52">
        <f t="shared" si="87"/>
        <v>-7.275957614183426E-11</v>
      </c>
    </row>
    <row r="399" spans="1:21" ht="11.25" customHeight="1">
      <c r="A399" s="26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>
        <f t="shared" si="89"/>
        <v>0</v>
      </c>
      <c r="T399" s="52">
        <f>'[2]Report'!K1986/1000</f>
        <v>0</v>
      </c>
      <c r="U399" s="52">
        <f t="shared" si="87"/>
        <v>0</v>
      </c>
    </row>
    <row r="400" spans="1:21" ht="11.25" customHeight="1">
      <c r="A400" s="26">
        <v>356</v>
      </c>
      <c r="B400" s="1" t="s">
        <v>78</v>
      </c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>
        <f t="shared" si="89"/>
        <v>0</v>
      </c>
      <c r="T400" s="52">
        <f>'[2]Report'!K1987/1000</f>
        <v>0</v>
      </c>
      <c r="U400" s="52">
        <f t="shared" si="87"/>
        <v>0</v>
      </c>
    </row>
    <row r="401" spans="1:21" ht="11.25" customHeight="1">
      <c r="A401" s="26"/>
      <c r="D401" s="1" t="s">
        <v>243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13">
        <f t="shared" si="89"/>
        <v>0</v>
      </c>
      <c r="T401" s="52">
        <f>'[2]Report'!K1988/1000</f>
        <v>0</v>
      </c>
      <c r="U401" s="52">
        <f t="shared" si="87"/>
        <v>0</v>
      </c>
    </row>
    <row r="402" spans="1:21" ht="11.25" customHeight="1">
      <c r="A402" s="26"/>
      <c r="D402" s="1" t="s">
        <v>249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13">
        <f t="shared" si="89"/>
        <v>0</v>
      </c>
      <c r="T402" s="52">
        <f>'[2]Report'!K1989/1000</f>
        <v>0</v>
      </c>
      <c r="U402" s="52">
        <f t="shared" si="87"/>
        <v>0</v>
      </c>
    </row>
    <row r="403" spans="1:21" ht="11.25" customHeight="1">
      <c r="A403" s="26"/>
      <c r="D403" s="1" t="s">
        <v>244</v>
      </c>
      <c r="F403" s="27">
        <v>60672.17613494966</v>
      </c>
      <c r="G403" s="27">
        <v>60999.49341267028</v>
      </c>
      <c r="H403" s="27">
        <v>61404.46790369415</v>
      </c>
      <c r="I403" s="27">
        <v>61497.9860622493</v>
      </c>
      <c r="J403" s="27">
        <v>61677.580786612714</v>
      </c>
      <c r="K403" s="27">
        <v>61757.821004582394</v>
      </c>
      <c r="L403" s="27">
        <v>61772.45739786248</v>
      </c>
      <c r="M403" s="27">
        <v>61836.49769351458</v>
      </c>
      <c r="N403" s="27">
        <v>61871.06907153163</v>
      </c>
      <c r="O403" s="27">
        <v>61942.98962041249</v>
      </c>
      <c r="P403" s="27">
        <v>61983.20106058363</v>
      </c>
      <c r="Q403" s="27">
        <v>62025.182422525264</v>
      </c>
      <c r="R403" s="27">
        <v>62090.08353125641</v>
      </c>
      <c r="S403" s="13">
        <f t="shared" si="89"/>
        <v>61679.15635577849</v>
      </c>
      <c r="T403" s="52">
        <f>'[2]Report'!K1990/1000</f>
        <v>61679.156355778425</v>
      </c>
      <c r="U403" s="52">
        <f t="shared" si="87"/>
        <v>-6.548361852765083E-11</v>
      </c>
    </row>
    <row r="404" spans="1:21" ht="11.25" customHeight="1">
      <c r="A404" s="26"/>
      <c r="D404" s="1" t="s">
        <v>245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13">
        <f t="shared" si="89"/>
        <v>0</v>
      </c>
      <c r="T404" s="52">
        <f>'[2]Report'!K1991/1000</f>
        <v>0</v>
      </c>
      <c r="U404" s="52">
        <f t="shared" si="87"/>
        <v>0</v>
      </c>
    </row>
    <row r="405" spans="1:21" ht="11.25" customHeight="1">
      <c r="A405" s="26"/>
      <c r="D405" s="1" t="s">
        <v>248</v>
      </c>
      <c r="F405" s="27">
        <v>2508.9176341489087</v>
      </c>
      <c r="G405" s="27">
        <v>2508.9176341489087</v>
      </c>
      <c r="H405" s="27">
        <v>2508.9176341489087</v>
      </c>
      <c r="I405" s="27">
        <v>2508.9176341489087</v>
      </c>
      <c r="J405" s="27">
        <v>2508.9176341489087</v>
      </c>
      <c r="K405" s="27">
        <v>2508.9176341489087</v>
      </c>
      <c r="L405" s="27">
        <v>2508.9176341489087</v>
      </c>
      <c r="M405" s="27">
        <v>2508.9176341489087</v>
      </c>
      <c r="N405" s="27">
        <v>2508.9176341489087</v>
      </c>
      <c r="O405" s="27">
        <v>2508.9176341489087</v>
      </c>
      <c r="P405" s="27">
        <v>2508.9176341489087</v>
      </c>
      <c r="Q405" s="27">
        <v>2508.9176341489087</v>
      </c>
      <c r="R405" s="27">
        <v>2508.9176341489087</v>
      </c>
      <c r="S405" s="13">
        <f t="shared" si="89"/>
        <v>2508.9176341489083</v>
      </c>
      <c r="T405" s="52">
        <f>'[2]Report'!K1992/1000</f>
        <v>2508.9176341489087</v>
      </c>
      <c r="U405" s="52">
        <f t="shared" si="87"/>
        <v>0</v>
      </c>
    </row>
    <row r="406" spans="1:21" ht="11.25" customHeight="1">
      <c r="A406" s="26"/>
      <c r="D406" s="1" t="s">
        <v>29</v>
      </c>
      <c r="F406" s="27">
        <v>24.29899952070198</v>
      </c>
      <c r="G406" s="27">
        <v>24.29899952070198</v>
      </c>
      <c r="H406" s="27">
        <v>24.61442529008118</v>
      </c>
      <c r="I406" s="27">
        <v>24.61442529008118</v>
      </c>
      <c r="J406" s="27">
        <v>25.944893463866592</v>
      </c>
      <c r="K406" s="27">
        <v>33.47812953566473</v>
      </c>
      <c r="L406" s="27">
        <v>33.85878152739173</v>
      </c>
      <c r="M406" s="27">
        <v>119.32250960262124</v>
      </c>
      <c r="N406" s="27">
        <v>119.32250960262124</v>
      </c>
      <c r="O406" s="27">
        <v>119.32250960262124</v>
      </c>
      <c r="P406" s="27">
        <v>119.32250960262124</v>
      </c>
      <c r="Q406" s="27">
        <v>119.32250960262124</v>
      </c>
      <c r="R406" s="27">
        <v>119.32250960262124</v>
      </c>
      <c r="S406" s="13">
        <f t="shared" si="89"/>
        <v>69.60274643354627</v>
      </c>
      <c r="T406" s="52">
        <f>'[2]Report'!K1993/1000</f>
        <v>69.6027464335463</v>
      </c>
      <c r="U406" s="52">
        <f t="shared" si="87"/>
        <v>0</v>
      </c>
    </row>
    <row r="407" spans="1:21" ht="11.25" customHeight="1">
      <c r="A407" s="26"/>
      <c r="F407" s="28">
        <f aca="true" t="shared" si="93" ref="F407:R407">SUBTOTAL(9,F401:F406)</f>
        <v>63205.39276861927</v>
      </c>
      <c r="G407" s="28">
        <f t="shared" si="93"/>
        <v>63532.71004633989</v>
      </c>
      <c r="H407" s="28">
        <f t="shared" si="93"/>
        <v>63937.99996313314</v>
      </c>
      <c r="I407" s="28">
        <f t="shared" si="93"/>
        <v>64031.518121688285</v>
      </c>
      <c r="J407" s="28">
        <f t="shared" si="93"/>
        <v>64212.443314225486</v>
      </c>
      <c r="K407" s="28">
        <f t="shared" si="93"/>
        <v>64300.21676826697</v>
      </c>
      <c r="L407" s="28">
        <f t="shared" si="93"/>
        <v>64315.23381353878</v>
      </c>
      <c r="M407" s="28">
        <f t="shared" si="93"/>
        <v>64464.73783726611</v>
      </c>
      <c r="N407" s="28">
        <f t="shared" si="93"/>
        <v>64499.30921528316</v>
      </c>
      <c r="O407" s="28">
        <f t="shared" si="93"/>
        <v>64571.22976416402</v>
      </c>
      <c r="P407" s="28">
        <f t="shared" si="93"/>
        <v>64611.44120433516</v>
      </c>
      <c r="Q407" s="28">
        <f t="shared" si="93"/>
        <v>64653.42256627679</v>
      </c>
      <c r="R407" s="28">
        <f t="shared" si="93"/>
        <v>64718.32367500794</v>
      </c>
      <c r="S407" s="28">
        <f t="shared" si="89"/>
        <v>64257.67673636095</v>
      </c>
      <c r="T407" s="52">
        <f>'[2]Report'!K1994/1000</f>
        <v>64257.67673636089</v>
      </c>
      <c r="U407" s="52">
        <f t="shared" si="87"/>
        <v>-5.820766091346741E-11</v>
      </c>
    </row>
    <row r="408" spans="1:21" ht="11.25" customHeight="1">
      <c r="A408" s="26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>
        <f t="shared" si="89"/>
        <v>0</v>
      </c>
      <c r="T408" s="52">
        <f>'[2]Report'!K1995/1000</f>
        <v>0</v>
      </c>
      <c r="U408" s="52">
        <f t="shared" si="87"/>
        <v>0</v>
      </c>
    </row>
    <row r="409" spans="1:21" ht="11.25" customHeight="1">
      <c r="A409" s="26">
        <v>357</v>
      </c>
      <c r="B409" s="1" t="s">
        <v>79</v>
      </c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>
        <f t="shared" si="89"/>
        <v>0</v>
      </c>
      <c r="T409" s="52">
        <f>'[2]Report'!K1996/1000</f>
        <v>0</v>
      </c>
      <c r="U409" s="52">
        <f t="shared" si="87"/>
        <v>0</v>
      </c>
    </row>
    <row r="410" spans="1:21" ht="11.25" customHeight="1">
      <c r="A410" s="26"/>
      <c r="D410" s="1" t="s">
        <v>243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13">
        <f t="shared" si="89"/>
        <v>0</v>
      </c>
      <c r="T410" s="52">
        <f>'[2]Report'!K1997/1000</f>
        <v>0</v>
      </c>
      <c r="U410" s="52">
        <f t="shared" si="87"/>
        <v>0</v>
      </c>
    </row>
    <row r="411" spans="1:21" ht="11.25" customHeight="1">
      <c r="A411" s="26"/>
      <c r="D411" s="1" t="s">
        <v>249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13">
        <f t="shared" si="89"/>
        <v>0</v>
      </c>
      <c r="T411" s="52">
        <f>'[2]Report'!K1998/1000</f>
        <v>0</v>
      </c>
      <c r="U411" s="52">
        <f t="shared" si="87"/>
        <v>0</v>
      </c>
    </row>
    <row r="412" spans="1:21" ht="11.25" customHeight="1">
      <c r="A412" s="26"/>
      <c r="D412" s="1" t="s">
        <v>244</v>
      </c>
      <c r="F412" s="27">
        <v>33.82563421513241</v>
      </c>
      <c r="G412" s="27">
        <v>33.91180917226258</v>
      </c>
      <c r="H412" s="27">
        <v>33.91180917226258</v>
      </c>
      <c r="I412" s="27">
        <v>33.91180917226258</v>
      </c>
      <c r="J412" s="27">
        <v>33.91180917226258</v>
      </c>
      <c r="K412" s="27">
        <v>33.91180917226258</v>
      </c>
      <c r="L412" s="27">
        <v>33.91180917226258</v>
      </c>
      <c r="M412" s="27">
        <v>33.91180917226258</v>
      </c>
      <c r="N412" s="27">
        <v>33.91180917226258</v>
      </c>
      <c r="O412" s="27">
        <v>33.91180917226258</v>
      </c>
      <c r="P412" s="27">
        <v>33.91180917226258</v>
      </c>
      <c r="Q412" s="27">
        <v>33.91180917226258</v>
      </c>
      <c r="R412" s="27">
        <v>33.91180917226258</v>
      </c>
      <c r="S412" s="13">
        <f t="shared" si="89"/>
        <v>33.90821854904882</v>
      </c>
      <c r="T412" s="52">
        <f>'[2]Report'!K1999/1000</f>
        <v>33.90821854904875</v>
      </c>
      <c r="U412" s="52">
        <f t="shared" si="87"/>
        <v>-7.105427357601002E-14</v>
      </c>
    </row>
    <row r="413" spans="1:21" ht="11.25" customHeight="1">
      <c r="A413" s="26"/>
      <c r="D413" s="1" t="s">
        <v>245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13">
        <f t="shared" si="89"/>
        <v>0</v>
      </c>
      <c r="T413" s="52">
        <f>'[2]Report'!K2000/1000</f>
        <v>0</v>
      </c>
      <c r="U413" s="52">
        <f t="shared" si="87"/>
        <v>0</v>
      </c>
    </row>
    <row r="414" spans="1:21" ht="11.25" customHeight="1">
      <c r="A414" s="26"/>
      <c r="D414" s="1" t="s">
        <v>29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13">
        <f t="shared" si="89"/>
        <v>0</v>
      </c>
      <c r="T414" s="52">
        <f>'[2]Report'!K2001/1000</f>
        <v>0</v>
      </c>
      <c r="U414" s="52">
        <f t="shared" si="87"/>
        <v>0</v>
      </c>
    </row>
    <row r="415" spans="1:21" ht="11.25" customHeight="1">
      <c r="A415" s="26"/>
      <c r="F415" s="28">
        <f aca="true" t="shared" si="94" ref="F415:R415">SUBTOTAL(9,F410:F414)</f>
        <v>33.82563421513241</v>
      </c>
      <c r="G415" s="28">
        <f t="shared" si="94"/>
        <v>33.91180917226258</v>
      </c>
      <c r="H415" s="28">
        <f t="shared" si="94"/>
        <v>33.91180917226258</v>
      </c>
      <c r="I415" s="28">
        <f t="shared" si="94"/>
        <v>33.91180917226258</v>
      </c>
      <c r="J415" s="28">
        <f t="shared" si="94"/>
        <v>33.91180917226258</v>
      </c>
      <c r="K415" s="28">
        <f t="shared" si="94"/>
        <v>33.91180917226258</v>
      </c>
      <c r="L415" s="28">
        <f t="shared" si="94"/>
        <v>33.91180917226258</v>
      </c>
      <c r="M415" s="28">
        <f t="shared" si="94"/>
        <v>33.91180917226258</v>
      </c>
      <c r="N415" s="28">
        <f t="shared" si="94"/>
        <v>33.91180917226258</v>
      </c>
      <c r="O415" s="28">
        <f t="shared" si="94"/>
        <v>33.91180917226258</v>
      </c>
      <c r="P415" s="28">
        <f t="shared" si="94"/>
        <v>33.91180917226258</v>
      </c>
      <c r="Q415" s="28">
        <f t="shared" si="94"/>
        <v>33.91180917226258</v>
      </c>
      <c r="R415" s="28">
        <f t="shared" si="94"/>
        <v>33.91180917226258</v>
      </c>
      <c r="S415" s="28">
        <f t="shared" si="89"/>
        <v>33.90821854904882</v>
      </c>
      <c r="T415" s="52">
        <f>'[2]Report'!K2002/1000</f>
        <v>33.90821854904875</v>
      </c>
      <c r="U415" s="52">
        <f t="shared" si="87"/>
        <v>-7.105427357601002E-14</v>
      </c>
    </row>
    <row r="416" spans="1:21" ht="11.25" customHeight="1">
      <c r="A416" s="26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>
        <f t="shared" si="89"/>
        <v>0</v>
      </c>
      <c r="T416" s="52">
        <f>'[2]Report'!K2003/1000</f>
        <v>0</v>
      </c>
      <c r="U416" s="52">
        <f t="shared" si="87"/>
        <v>0</v>
      </c>
    </row>
    <row r="417" spans="1:21" ht="11.25" customHeight="1">
      <c r="A417" s="26">
        <v>358</v>
      </c>
      <c r="B417" s="1" t="s">
        <v>80</v>
      </c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>
        <f t="shared" si="89"/>
        <v>0</v>
      </c>
      <c r="T417" s="52">
        <f>'[2]Report'!K2004/1000</f>
        <v>0</v>
      </c>
      <c r="U417" s="52">
        <f t="shared" si="87"/>
        <v>0</v>
      </c>
    </row>
    <row r="418" spans="1:21" ht="11.25" customHeight="1">
      <c r="A418" s="26"/>
      <c r="D418" s="1" t="s">
        <v>243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13">
        <f t="shared" si="89"/>
        <v>0</v>
      </c>
      <c r="T418" s="52">
        <f>'[2]Report'!K2005/1000</f>
        <v>0</v>
      </c>
      <c r="U418" s="52">
        <f t="shared" si="87"/>
        <v>0</v>
      </c>
    </row>
    <row r="419" spans="1:21" ht="11.25" customHeight="1">
      <c r="A419" s="26"/>
      <c r="D419" s="1" t="s">
        <v>249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13">
        <f t="shared" si="89"/>
        <v>0</v>
      </c>
      <c r="T419" s="52">
        <f>'[2]Report'!K2006/1000</f>
        <v>0</v>
      </c>
      <c r="U419" s="52">
        <f t="shared" si="87"/>
        <v>0</v>
      </c>
    </row>
    <row r="420" spans="1:21" ht="11.25" customHeight="1">
      <c r="A420" s="26"/>
      <c r="D420" s="1" t="s">
        <v>244</v>
      </c>
      <c r="F420" s="27">
        <v>65.40748157873463</v>
      </c>
      <c r="G420" s="27">
        <v>65.56435728370508</v>
      </c>
      <c r="H420" s="27">
        <v>65.945107646629</v>
      </c>
      <c r="I420" s="27">
        <v>65.94506347246602</v>
      </c>
      <c r="J420" s="27">
        <v>65.94506347246602</v>
      </c>
      <c r="K420" s="27">
        <v>65.94506347246602</v>
      </c>
      <c r="L420" s="27">
        <v>65.94506347246602</v>
      </c>
      <c r="M420" s="27">
        <v>65.94506347246602</v>
      </c>
      <c r="N420" s="27">
        <v>65.94506347246602</v>
      </c>
      <c r="O420" s="27">
        <v>65.94506347246602</v>
      </c>
      <c r="P420" s="27">
        <v>65.94506347246602</v>
      </c>
      <c r="Q420" s="27">
        <v>65.94506347246602</v>
      </c>
      <c r="R420" s="27">
        <v>65.94506347246602</v>
      </c>
      <c r="S420" s="13">
        <f t="shared" si="89"/>
        <v>65.89094239234404</v>
      </c>
      <c r="T420" s="52">
        <f>'[2]Report'!K2007/1000</f>
        <v>65.89094239234406</v>
      </c>
      <c r="U420" s="52">
        <f t="shared" si="87"/>
        <v>0</v>
      </c>
    </row>
    <row r="421" spans="1:21" ht="11.25" customHeight="1">
      <c r="A421" s="26"/>
      <c r="D421" s="1" t="s">
        <v>245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13">
        <f t="shared" si="89"/>
        <v>0</v>
      </c>
      <c r="T421" s="52">
        <f>'[2]Report'!K2008/1000</f>
        <v>0</v>
      </c>
      <c r="U421" s="52">
        <f t="shared" si="87"/>
        <v>0</v>
      </c>
    </row>
    <row r="422" spans="1:21" ht="11.25" customHeight="1">
      <c r="A422" s="26"/>
      <c r="D422" s="1" t="s">
        <v>29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13">
        <f t="shared" si="89"/>
        <v>0</v>
      </c>
      <c r="T422" s="52">
        <f>'[2]Report'!K2009/1000</f>
        <v>0</v>
      </c>
      <c r="U422" s="52">
        <f t="shared" si="87"/>
        <v>0</v>
      </c>
    </row>
    <row r="423" spans="1:21" ht="11.25" customHeight="1">
      <c r="A423" s="26"/>
      <c r="F423" s="28">
        <f aca="true" t="shared" si="95" ref="F423:R423">SUBTOTAL(9,F418:F422)</f>
        <v>65.40748157873463</v>
      </c>
      <c r="G423" s="28">
        <f t="shared" si="95"/>
        <v>65.56435728370508</v>
      </c>
      <c r="H423" s="28">
        <f t="shared" si="95"/>
        <v>65.945107646629</v>
      </c>
      <c r="I423" s="28">
        <f t="shared" si="95"/>
        <v>65.94506347246602</v>
      </c>
      <c r="J423" s="28">
        <f t="shared" si="95"/>
        <v>65.94506347246602</v>
      </c>
      <c r="K423" s="28">
        <f t="shared" si="95"/>
        <v>65.94506347246602</v>
      </c>
      <c r="L423" s="28">
        <f t="shared" si="95"/>
        <v>65.94506347246602</v>
      </c>
      <c r="M423" s="28">
        <f t="shared" si="95"/>
        <v>65.94506347246602</v>
      </c>
      <c r="N423" s="28">
        <f t="shared" si="95"/>
        <v>65.94506347246602</v>
      </c>
      <c r="O423" s="28">
        <f t="shared" si="95"/>
        <v>65.94506347246602</v>
      </c>
      <c r="P423" s="28">
        <f t="shared" si="95"/>
        <v>65.94506347246602</v>
      </c>
      <c r="Q423" s="28">
        <f t="shared" si="95"/>
        <v>65.94506347246602</v>
      </c>
      <c r="R423" s="28">
        <f t="shared" si="95"/>
        <v>65.94506347246602</v>
      </c>
      <c r="S423" s="28">
        <f t="shared" si="89"/>
        <v>65.89094239234404</v>
      </c>
      <c r="T423" s="52">
        <f>'[2]Report'!K2010/1000</f>
        <v>65.89094239234406</v>
      </c>
      <c r="U423" s="52">
        <f t="shared" si="87"/>
        <v>0</v>
      </c>
    </row>
    <row r="424" spans="1:21" ht="11.25" customHeight="1">
      <c r="A424" s="26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>
        <f t="shared" si="89"/>
        <v>0</v>
      </c>
      <c r="T424" s="52">
        <f>'[2]Report'!K2011/1000</f>
        <v>0</v>
      </c>
      <c r="U424" s="52">
        <f t="shared" si="87"/>
        <v>0</v>
      </c>
    </row>
    <row r="425" spans="1:21" ht="11.25" customHeight="1">
      <c r="A425" s="26">
        <v>359</v>
      </c>
      <c r="B425" s="1" t="s">
        <v>81</v>
      </c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>
        <f t="shared" si="89"/>
        <v>0</v>
      </c>
      <c r="T425" s="52">
        <f>'[2]Report'!K2012/1000</f>
        <v>0</v>
      </c>
      <c r="U425" s="52">
        <f t="shared" si="87"/>
        <v>0</v>
      </c>
    </row>
    <row r="426" spans="1:21" ht="11.25" customHeight="1">
      <c r="A426" s="26"/>
      <c r="D426" s="1" t="s">
        <v>243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13">
        <f t="shared" si="89"/>
        <v>0</v>
      </c>
      <c r="T426" s="52">
        <f>'[2]Report'!K2013/1000</f>
        <v>0</v>
      </c>
      <c r="U426" s="52">
        <f t="shared" si="87"/>
        <v>0</v>
      </c>
    </row>
    <row r="427" spans="1:21" ht="11.25" customHeight="1">
      <c r="A427" s="26"/>
      <c r="D427" s="1" t="s">
        <v>249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13">
        <f t="shared" si="89"/>
        <v>0</v>
      </c>
      <c r="T427" s="52">
        <f>'[2]Report'!K2014/1000</f>
        <v>0</v>
      </c>
      <c r="U427" s="52">
        <f t="shared" si="87"/>
        <v>0</v>
      </c>
    </row>
    <row r="428" spans="1:21" ht="11.25" customHeight="1">
      <c r="A428" s="26"/>
      <c r="D428" s="1" t="s">
        <v>244</v>
      </c>
      <c r="F428" s="27">
        <v>1454.996882727392</v>
      </c>
      <c r="G428" s="27">
        <v>1454.996882727392</v>
      </c>
      <c r="H428" s="27">
        <v>1454.996882727392</v>
      </c>
      <c r="I428" s="27">
        <v>1454.996882727392</v>
      </c>
      <c r="J428" s="27">
        <v>1454.996882727392</v>
      </c>
      <c r="K428" s="27">
        <v>1454.996882727392</v>
      </c>
      <c r="L428" s="27">
        <v>1454.996882727392</v>
      </c>
      <c r="M428" s="27">
        <v>1454.996882727392</v>
      </c>
      <c r="N428" s="27">
        <v>1454.996882727392</v>
      </c>
      <c r="O428" s="27">
        <v>1454.996882727392</v>
      </c>
      <c r="P428" s="27">
        <v>1454.996882727392</v>
      </c>
      <c r="Q428" s="27">
        <v>1454.996882727392</v>
      </c>
      <c r="R428" s="27">
        <v>1454.996882727392</v>
      </c>
      <c r="S428" s="13">
        <f t="shared" si="89"/>
        <v>1454.9968827273917</v>
      </c>
      <c r="T428" s="52">
        <f>'[2]Report'!K2015/1000</f>
        <v>1454.996882727392</v>
      </c>
      <c r="U428" s="52">
        <f t="shared" si="87"/>
        <v>0</v>
      </c>
    </row>
    <row r="429" spans="1:21" ht="11.25" customHeight="1">
      <c r="A429" s="26"/>
      <c r="D429" s="1" t="s">
        <v>245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13">
        <f t="shared" si="89"/>
        <v>0</v>
      </c>
      <c r="T429" s="52">
        <f>'[2]Report'!K2016/1000</f>
        <v>0</v>
      </c>
      <c r="U429" s="52">
        <f t="shared" si="87"/>
        <v>0</v>
      </c>
    </row>
    <row r="430" spans="1:21" ht="11.25" customHeight="1">
      <c r="A430" s="26"/>
      <c r="D430" s="1" t="s">
        <v>29</v>
      </c>
      <c r="F430" s="27">
        <v>1.3169627430398325</v>
      </c>
      <c r="G430" s="27">
        <v>1.3169627430398325</v>
      </c>
      <c r="H430" s="27">
        <v>1.3169627430398325</v>
      </c>
      <c r="I430" s="27">
        <v>1.3169627430398325</v>
      </c>
      <c r="J430" s="27">
        <v>1.3169627430398325</v>
      </c>
      <c r="K430" s="27">
        <v>1.3169627430398325</v>
      </c>
      <c r="L430" s="27">
        <v>1.3169627430398325</v>
      </c>
      <c r="M430" s="27">
        <v>1.3169627430398325</v>
      </c>
      <c r="N430" s="27">
        <v>1.3169627430398325</v>
      </c>
      <c r="O430" s="27">
        <v>1.3169627430398325</v>
      </c>
      <c r="P430" s="27">
        <v>1.3169627430398325</v>
      </c>
      <c r="Q430" s="27">
        <v>1.3169627430398325</v>
      </c>
      <c r="R430" s="27">
        <v>1.3169627430398325</v>
      </c>
      <c r="S430" s="13">
        <f t="shared" si="89"/>
        <v>1.3169627430398325</v>
      </c>
      <c r="T430" s="52">
        <f>'[2]Report'!K2017/1000</f>
        <v>1.3169627430398325</v>
      </c>
      <c r="U430" s="52">
        <f t="shared" si="87"/>
        <v>0</v>
      </c>
    </row>
    <row r="431" spans="1:21" ht="11.25" customHeight="1">
      <c r="A431" s="26"/>
      <c r="F431" s="28">
        <f aca="true" t="shared" si="96" ref="F431:R431">SUBTOTAL(9,F426:F430)</f>
        <v>1456.3138454704317</v>
      </c>
      <c r="G431" s="28">
        <f t="shared" si="96"/>
        <v>1456.3138454704317</v>
      </c>
      <c r="H431" s="28">
        <f t="shared" si="96"/>
        <v>1456.3138454704317</v>
      </c>
      <c r="I431" s="28">
        <f t="shared" si="96"/>
        <v>1456.3138454704317</v>
      </c>
      <c r="J431" s="28">
        <f t="shared" si="96"/>
        <v>1456.3138454704317</v>
      </c>
      <c r="K431" s="28">
        <f t="shared" si="96"/>
        <v>1456.3138454704317</v>
      </c>
      <c r="L431" s="28">
        <f t="shared" si="96"/>
        <v>1456.3138454704317</v>
      </c>
      <c r="M431" s="28">
        <f t="shared" si="96"/>
        <v>1456.3138454704317</v>
      </c>
      <c r="N431" s="28">
        <f t="shared" si="96"/>
        <v>1456.3138454704317</v>
      </c>
      <c r="O431" s="28">
        <f t="shared" si="96"/>
        <v>1456.3138454704317</v>
      </c>
      <c r="P431" s="28">
        <f t="shared" si="96"/>
        <v>1456.3138454704317</v>
      </c>
      <c r="Q431" s="28">
        <f t="shared" si="96"/>
        <v>1456.3138454704317</v>
      </c>
      <c r="R431" s="28">
        <f t="shared" si="96"/>
        <v>1456.3138454704317</v>
      </c>
      <c r="S431" s="28">
        <f t="shared" si="89"/>
        <v>1456.3138454704315</v>
      </c>
      <c r="T431" s="52">
        <f>'[2]Report'!K2018/1000</f>
        <v>1456.313845470432</v>
      </c>
      <c r="U431" s="52">
        <f aca="true" t="shared" si="97" ref="U431:U494">T431-S431</f>
        <v>0</v>
      </c>
    </row>
    <row r="432" spans="1:21" ht="11.25" customHeight="1">
      <c r="A432" s="26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>
        <f t="shared" si="89"/>
        <v>0</v>
      </c>
      <c r="T432" s="52">
        <f>'[2]Report'!K2019/1000</f>
        <v>0</v>
      </c>
      <c r="U432" s="52">
        <f t="shared" si="97"/>
        <v>0</v>
      </c>
    </row>
    <row r="433" spans="1:21" ht="11.25" customHeight="1">
      <c r="A433" s="26" t="s">
        <v>82</v>
      </c>
      <c r="B433" s="1" t="s">
        <v>83</v>
      </c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>
        <f t="shared" si="89"/>
        <v>0</v>
      </c>
      <c r="T433" s="52">
        <f>'[2]Report'!K2020/1000</f>
        <v>0</v>
      </c>
      <c r="U433" s="52">
        <f t="shared" si="97"/>
        <v>0</v>
      </c>
    </row>
    <row r="434" spans="1:21" ht="11.25" customHeight="1">
      <c r="A434" s="26"/>
      <c r="D434" s="1" t="s">
        <v>29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26.81340094968592</v>
      </c>
      <c r="N434" s="27">
        <v>9.769467748977801</v>
      </c>
      <c r="O434" s="27">
        <v>9.92865820473743</v>
      </c>
      <c r="P434" s="27">
        <v>0</v>
      </c>
      <c r="Q434" s="27">
        <v>2.871077301148126</v>
      </c>
      <c r="R434" s="27">
        <v>4.2380875819072825</v>
      </c>
      <c r="S434" s="13">
        <f t="shared" si="89"/>
        <v>4.291803999625244</v>
      </c>
      <c r="T434" s="52">
        <f>'[2]Report'!K2021/1000</f>
        <v>4.291803999625271</v>
      </c>
      <c r="U434" s="52">
        <f t="shared" si="97"/>
        <v>2.7533531010703882E-14</v>
      </c>
    </row>
    <row r="435" spans="1:21" ht="11.25" customHeight="1">
      <c r="A435" s="26"/>
      <c r="D435" s="1" t="s">
        <v>244</v>
      </c>
      <c r="F435" s="27">
        <v>3045.9009869713113</v>
      </c>
      <c r="G435" s="27">
        <v>1732.1341158238179</v>
      </c>
      <c r="H435" s="27">
        <v>812.6811849496273</v>
      </c>
      <c r="I435" s="27">
        <v>446.65918370438095</v>
      </c>
      <c r="J435" s="27">
        <v>29.96782946651437</v>
      </c>
      <c r="K435" s="27">
        <v>131.33201290025025</v>
      </c>
      <c r="L435" s="27">
        <v>234.6160297526365</v>
      </c>
      <c r="M435" s="27">
        <v>164.99592771344206</v>
      </c>
      <c r="N435" s="27">
        <v>129.66335598097956</v>
      </c>
      <c r="O435" s="27">
        <v>124.7308910303566</v>
      </c>
      <c r="P435" s="27">
        <v>290.8870067514461</v>
      </c>
      <c r="Q435" s="27">
        <v>912.0715718072234</v>
      </c>
      <c r="R435" s="27">
        <v>790.5891890868729</v>
      </c>
      <c r="S435" s="13">
        <f t="shared" si="89"/>
        <v>577.3320164924808</v>
      </c>
      <c r="T435" s="52">
        <f>'[2]Report'!K2022/1000</f>
        <v>577.3320164924805</v>
      </c>
      <c r="U435" s="52">
        <f t="shared" si="97"/>
        <v>0</v>
      </c>
    </row>
    <row r="436" spans="1:21" ht="11.25" customHeight="1">
      <c r="A436" s="26"/>
      <c r="D436" s="1" t="s">
        <v>245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13">
        <f t="shared" si="89"/>
        <v>0</v>
      </c>
      <c r="T436" s="52">
        <f>'[2]Report'!K2023/1000</f>
        <v>0</v>
      </c>
      <c r="U436" s="52">
        <f t="shared" si="97"/>
        <v>0</v>
      </c>
    </row>
    <row r="437" spans="1:21" ht="11.25" customHeight="1">
      <c r="A437" s="26"/>
      <c r="F437" s="28">
        <f aca="true" t="shared" si="98" ref="F437:R437">SUBTOTAL(9,F434:F436)</f>
        <v>3045.9009869713113</v>
      </c>
      <c r="G437" s="28">
        <f t="shared" si="98"/>
        <v>1732.1341158238179</v>
      </c>
      <c r="H437" s="28">
        <f t="shared" si="98"/>
        <v>812.6811849496273</v>
      </c>
      <c r="I437" s="28">
        <f t="shared" si="98"/>
        <v>446.65918370438095</v>
      </c>
      <c r="J437" s="28">
        <f t="shared" si="98"/>
        <v>29.96782946651437</v>
      </c>
      <c r="K437" s="28">
        <f t="shared" si="98"/>
        <v>131.33201290025025</v>
      </c>
      <c r="L437" s="28">
        <f t="shared" si="98"/>
        <v>234.6160297526365</v>
      </c>
      <c r="M437" s="28">
        <f t="shared" si="98"/>
        <v>191.80932866312799</v>
      </c>
      <c r="N437" s="28">
        <f t="shared" si="98"/>
        <v>139.43282372995736</v>
      </c>
      <c r="O437" s="28">
        <f t="shared" si="98"/>
        <v>134.65954923509403</v>
      </c>
      <c r="P437" s="28">
        <f t="shared" si="98"/>
        <v>290.8870067514461</v>
      </c>
      <c r="Q437" s="28">
        <f t="shared" si="98"/>
        <v>914.9426491083716</v>
      </c>
      <c r="R437" s="28">
        <f t="shared" si="98"/>
        <v>794.8272766687802</v>
      </c>
      <c r="S437" s="28">
        <f t="shared" si="89"/>
        <v>581.6238204921059</v>
      </c>
      <c r="T437" s="52">
        <f>'[2]Report'!K2024/1000</f>
        <v>581.6238204921058</v>
      </c>
      <c r="U437" s="52">
        <f t="shared" si="97"/>
        <v>0</v>
      </c>
    </row>
    <row r="438" spans="1:21" ht="11.25" customHeight="1">
      <c r="A438" s="26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>
        <f t="shared" si="89"/>
        <v>0</v>
      </c>
      <c r="T438" s="52">
        <f>'[2]Report'!K2025/1000</f>
        <v>0</v>
      </c>
      <c r="U438" s="52">
        <f t="shared" si="97"/>
        <v>0</v>
      </c>
    </row>
    <row r="439" spans="1:21" ht="11.25" customHeight="1">
      <c r="A439" s="26" t="s">
        <v>84</v>
      </c>
      <c r="B439" s="1" t="s">
        <v>85</v>
      </c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>
        <f t="shared" si="89"/>
        <v>0</v>
      </c>
      <c r="T439" s="52">
        <f>'[2]Report'!K2026/1000</f>
        <v>0</v>
      </c>
      <c r="U439" s="52">
        <f t="shared" si="97"/>
        <v>0</v>
      </c>
    </row>
    <row r="440" spans="1:21" ht="11.25" customHeight="1">
      <c r="A440" s="26"/>
      <c r="D440" s="1" t="s">
        <v>29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13">
        <f t="shared" si="89"/>
        <v>0</v>
      </c>
      <c r="T440" s="52">
        <f>'[2]Report'!K2027/1000</f>
        <v>0</v>
      </c>
      <c r="U440" s="52">
        <f t="shared" si="97"/>
        <v>0</v>
      </c>
    </row>
    <row r="441" spans="1:21" ht="11.25" customHeight="1">
      <c r="A441" s="26"/>
      <c r="F441" s="28">
        <f aca="true" t="shared" si="99" ref="F441:R441">SUBTOTAL(9,F440:F440)</f>
        <v>0</v>
      </c>
      <c r="G441" s="28">
        <f t="shared" si="99"/>
        <v>0</v>
      </c>
      <c r="H441" s="28">
        <f t="shared" si="99"/>
        <v>0</v>
      </c>
      <c r="I441" s="28">
        <f t="shared" si="99"/>
        <v>0</v>
      </c>
      <c r="J441" s="28">
        <f t="shared" si="99"/>
        <v>0</v>
      </c>
      <c r="K441" s="28">
        <f t="shared" si="99"/>
        <v>0</v>
      </c>
      <c r="L441" s="28">
        <f t="shared" si="99"/>
        <v>0</v>
      </c>
      <c r="M441" s="28">
        <f t="shared" si="99"/>
        <v>0</v>
      </c>
      <c r="N441" s="28">
        <f t="shared" si="99"/>
        <v>0</v>
      </c>
      <c r="O441" s="28">
        <f t="shared" si="99"/>
        <v>0</v>
      </c>
      <c r="P441" s="28">
        <f t="shared" si="99"/>
        <v>0</v>
      </c>
      <c r="Q441" s="28">
        <f t="shared" si="99"/>
        <v>0</v>
      </c>
      <c r="R441" s="28">
        <f t="shared" si="99"/>
        <v>0</v>
      </c>
      <c r="S441" s="28">
        <f t="shared" si="89"/>
        <v>0</v>
      </c>
      <c r="T441" s="52">
        <f>'[2]Report'!K2028/1000</f>
        <v>0</v>
      </c>
      <c r="U441" s="52">
        <f t="shared" si="97"/>
        <v>0</v>
      </c>
    </row>
    <row r="442" spans="1:21" ht="11.25" customHeight="1">
      <c r="A442" s="29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>
        <f t="shared" si="89"/>
        <v>0</v>
      </c>
      <c r="T442" s="52">
        <f>'[2]Report'!K2029/1000</f>
        <v>0</v>
      </c>
      <c r="U442" s="52">
        <f t="shared" si="97"/>
        <v>0</v>
      </c>
    </row>
    <row r="443" spans="1:21" ht="11.25" customHeight="1" thickBot="1">
      <c r="A443" s="26" t="s">
        <v>86</v>
      </c>
      <c r="F443" s="61">
        <f aca="true" t="shared" si="100" ref="F443:R443">SUBTOTAL(9,F355:F441)</f>
        <v>236657.37661032905</v>
      </c>
      <c r="G443" s="61">
        <f t="shared" si="100"/>
        <v>236883.76102874332</v>
      </c>
      <c r="H443" s="61">
        <f t="shared" si="100"/>
        <v>237379.62319789783</v>
      </c>
      <c r="I443" s="61">
        <f t="shared" si="100"/>
        <v>237537.90322335728</v>
      </c>
      <c r="J443" s="61">
        <f t="shared" si="100"/>
        <v>237769.2145143427</v>
      </c>
      <c r="K443" s="61">
        <f t="shared" si="100"/>
        <v>241265.63199938816</v>
      </c>
      <c r="L443" s="61">
        <f t="shared" si="100"/>
        <v>241949.26443627424</v>
      </c>
      <c r="M443" s="61">
        <f t="shared" si="100"/>
        <v>242228.88732944918</v>
      </c>
      <c r="N443" s="61">
        <f t="shared" si="100"/>
        <v>242967.41190442163</v>
      </c>
      <c r="O443" s="61">
        <f t="shared" si="100"/>
        <v>243126.79179413745</v>
      </c>
      <c r="P443" s="61">
        <f t="shared" si="100"/>
        <v>244569.70823041175</v>
      </c>
      <c r="Q443" s="61">
        <f t="shared" si="100"/>
        <v>246044.3273701576</v>
      </c>
      <c r="R443" s="61">
        <f t="shared" si="100"/>
        <v>249290.47151652674</v>
      </c>
      <c r="S443" s="30">
        <f aca="true" t="shared" si="101" ref="S443:S506">(F443+R443+SUM(G443:Q443)*2)/24</f>
        <v>241224.70409100072</v>
      </c>
      <c r="T443" s="52">
        <f>'[2]Report'!K2030/1000</f>
        <v>241224.70409100034</v>
      </c>
      <c r="U443" s="52">
        <f t="shared" si="97"/>
        <v>-3.7834979593753815E-10</v>
      </c>
    </row>
    <row r="444" spans="1:21" ht="11.25" customHeight="1" thickTop="1">
      <c r="A444" s="26" t="s">
        <v>87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>
        <f t="shared" si="101"/>
        <v>0</v>
      </c>
      <c r="T444" s="52">
        <f>'[2]Report'!K2031/1000</f>
        <v>0</v>
      </c>
      <c r="U444" s="52">
        <f t="shared" si="97"/>
        <v>0</v>
      </c>
    </row>
    <row r="445" spans="1:21" ht="11.25" customHeight="1">
      <c r="A445" s="26"/>
      <c r="C445" s="1" t="s">
        <v>248</v>
      </c>
      <c r="F445" s="27">
        <v>10726.573553404864</v>
      </c>
      <c r="G445" s="27">
        <v>10719.83274717956</v>
      </c>
      <c r="H445" s="27">
        <v>10720.357091251683</v>
      </c>
      <c r="I445" s="27">
        <v>10722.318172988542</v>
      </c>
      <c r="J445" s="27">
        <v>10722.358206044608</v>
      </c>
      <c r="K445" s="27">
        <v>10705.038270777699</v>
      </c>
      <c r="L445" s="27">
        <v>10705.21793235524</v>
      </c>
      <c r="M445" s="27">
        <v>10764.983726568244</v>
      </c>
      <c r="N445" s="27">
        <v>10813.672713071901</v>
      </c>
      <c r="O445" s="27">
        <v>10817.880954035165</v>
      </c>
      <c r="P445" s="27">
        <v>11753.800181749915</v>
      </c>
      <c r="Q445" s="27">
        <v>11752.847289107984</v>
      </c>
      <c r="R445" s="27">
        <v>11774.089815715144</v>
      </c>
      <c r="S445" s="13">
        <f t="shared" si="101"/>
        <v>10954.053247474212</v>
      </c>
      <c r="T445" s="52">
        <f>'[2]Report'!K2032/1000</f>
        <v>10954.053247474203</v>
      </c>
      <c r="U445" s="52">
        <f t="shared" si="97"/>
        <v>0</v>
      </c>
    </row>
    <row r="446" spans="1:21" ht="11.25" customHeight="1">
      <c r="A446" s="26"/>
      <c r="C446" s="1" t="s">
        <v>251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13">
        <f t="shared" si="101"/>
        <v>0</v>
      </c>
      <c r="T446" s="52">
        <f>'[2]Report'!K2033/1000</f>
        <v>0</v>
      </c>
      <c r="U446" s="52">
        <f t="shared" si="97"/>
        <v>0</v>
      </c>
    </row>
    <row r="447" spans="1:21" ht="11.25" customHeight="1">
      <c r="A447" s="26"/>
      <c r="C447" s="1" t="s">
        <v>244</v>
      </c>
      <c r="F447" s="27">
        <v>222958.3790665331</v>
      </c>
      <c r="G447" s="27">
        <v>223191.50429117272</v>
      </c>
      <c r="H447" s="27">
        <v>223682.56285319512</v>
      </c>
      <c r="I447" s="27">
        <v>223839.82486784694</v>
      </c>
      <c r="J447" s="27">
        <v>224067.36931426788</v>
      </c>
      <c r="K447" s="27">
        <v>227573.08475829588</v>
      </c>
      <c r="L447" s="27">
        <v>228256.15596953177</v>
      </c>
      <c r="M447" s="27">
        <v>228363.642477709</v>
      </c>
      <c r="N447" s="27">
        <v>229069.2383972385</v>
      </c>
      <c r="O447" s="27">
        <v>229224.2399802142</v>
      </c>
      <c r="P447" s="27">
        <v>229740.9937538945</v>
      </c>
      <c r="Q447" s="27">
        <v>231213.6476746271</v>
      </c>
      <c r="R447" s="27">
        <v>234437.17830494803</v>
      </c>
      <c r="S447" s="13">
        <f t="shared" si="101"/>
        <v>227243.33691864452</v>
      </c>
      <c r="T447" s="52">
        <f>'[2]Report'!K2034/1000</f>
        <v>227243.33691864405</v>
      </c>
      <c r="U447" s="52">
        <f t="shared" si="97"/>
        <v>-4.656612873077393E-10</v>
      </c>
    </row>
    <row r="448" spans="1:21" ht="11.25" customHeight="1">
      <c r="A448" s="26"/>
      <c r="C448" s="10" t="s">
        <v>245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13">
        <f t="shared" si="101"/>
        <v>0</v>
      </c>
      <c r="T448" s="52">
        <f>'[2]Report'!K2035/1000</f>
        <v>0</v>
      </c>
      <c r="U448" s="52">
        <f t="shared" si="97"/>
        <v>0</v>
      </c>
    </row>
    <row r="449" spans="1:21" ht="11.25" customHeight="1">
      <c r="A449" s="26"/>
      <c r="C449" s="1" t="s">
        <v>29</v>
      </c>
      <c r="F449" s="27">
        <v>2972.423990391126</v>
      </c>
      <c r="G449" s="27">
        <v>2972.423990391126</v>
      </c>
      <c r="H449" s="27">
        <v>2976.7032534510176</v>
      </c>
      <c r="I449" s="27">
        <v>2975.7601825218517</v>
      </c>
      <c r="J449" s="27">
        <v>2979.4869940302933</v>
      </c>
      <c r="K449" s="27">
        <v>2987.5089703146637</v>
      </c>
      <c r="L449" s="27">
        <v>2987.890534387298</v>
      </c>
      <c r="M449" s="27">
        <v>3100.261125171962</v>
      </c>
      <c r="N449" s="27">
        <v>3084.5007941113577</v>
      </c>
      <c r="O449" s="27">
        <v>3084.6708598881924</v>
      </c>
      <c r="P449" s="27">
        <v>3074.9142947673963</v>
      </c>
      <c r="Q449" s="27">
        <v>3077.8324064226117</v>
      </c>
      <c r="R449" s="27">
        <v>3079.2033958636202</v>
      </c>
      <c r="S449" s="13">
        <f t="shared" si="101"/>
        <v>3027.3139248820953</v>
      </c>
      <c r="T449" s="52">
        <f>'[2]Report'!K2036/1000</f>
        <v>3027.3139248820926</v>
      </c>
      <c r="U449" s="52">
        <f t="shared" si="97"/>
        <v>0</v>
      </c>
    </row>
    <row r="450" spans="1:21" ht="11.25" customHeight="1" thickBot="1">
      <c r="A450" s="26" t="s">
        <v>88</v>
      </c>
      <c r="F450" s="37">
        <f aca="true" t="shared" si="102" ref="F450:R450">SUM(F445:F449)</f>
        <v>236657.37661032908</v>
      </c>
      <c r="G450" s="37">
        <f t="shared" si="102"/>
        <v>236883.7610287434</v>
      </c>
      <c r="H450" s="37">
        <f t="shared" si="102"/>
        <v>237379.6231978978</v>
      </c>
      <c r="I450" s="37">
        <f t="shared" si="102"/>
        <v>237537.90322335734</v>
      </c>
      <c r="J450" s="37">
        <f t="shared" si="102"/>
        <v>237769.2145143428</v>
      </c>
      <c r="K450" s="37">
        <f t="shared" si="102"/>
        <v>241265.63199938825</v>
      </c>
      <c r="L450" s="37">
        <f t="shared" si="102"/>
        <v>241949.2644362743</v>
      </c>
      <c r="M450" s="37">
        <f t="shared" si="102"/>
        <v>242228.88732944924</v>
      </c>
      <c r="N450" s="37">
        <f t="shared" si="102"/>
        <v>242967.41190442175</v>
      </c>
      <c r="O450" s="37">
        <f t="shared" si="102"/>
        <v>243126.79179413756</v>
      </c>
      <c r="P450" s="37">
        <f t="shared" si="102"/>
        <v>244569.7082304118</v>
      </c>
      <c r="Q450" s="37">
        <f t="shared" si="102"/>
        <v>246044.3273701577</v>
      </c>
      <c r="R450" s="37">
        <f t="shared" si="102"/>
        <v>249290.4715165268</v>
      </c>
      <c r="S450" s="37">
        <f t="shared" si="101"/>
        <v>241224.7040910008</v>
      </c>
      <c r="T450" s="52">
        <f>'[2]Report'!K2037/1000</f>
        <v>241224.7040910003</v>
      </c>
      <c r="U450" s="52">
        <f t="shared" si="97"/>
        <v>-4.94765117764473E-10</v>
      </c>
    </row>
    <row r="451" spans="1:21" ht="11.25" customHeight="1" thickTop="1">
      <c r="A451" s="26">
        <v>360</v>
      </c>
      <c r="B451" s="1" t="s">
        <v>35</v>
      </c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>
        <f t="shared" si="101"/>
        <v>0</v>
      </c>
      <c r="T451" s="52">
        <f>'[2]Report'!K2038/1000</f>
        <v>0</v>
      </c>
      <c r="U451" s="52">
        <f t="shared" si="97"/>
        <v>0</v>
      </c>
    </row>
    <row r="452" spans="1:21" ht="11.25" customHeight="1">
      <c r="A452" s="26"/>
      <c r="D452" s="1" t="s">
        <v>190</v>
      </c>
      <c r="F452" s="27">
        <v>1485.9663600000001</v>
      </c>
      <c r="G452" s="27">
        <v>1485.9663600000001</v>
      </c>
      <c r="H452" s="27">
        <v>1485.9663600000001</v>
      </c>
      <c r="I452" s="27">
        <v>1485.9663600000001</v>
      </c>
      <c r="J452" s="27">
        <v>1497.61991</v>
      </c>
      <c r="K452" s="27">
        <v>1497.61991</v>
      </c>
      <c r="L452" s="27">
        <v>1500.3319</v>
      </c>
      <c r="M452" s="27">
        <v>1503.24163</v>
      </c>
      <c r="N452" s="27">
        <v>1503.6490800000001</v>
      </c>
      <c r="O452" s="27">
        <v>1503.94885</v>
      </c>
      <c r="P452" s="27">
        <v>1504.06152</v>
      </c>
      <c r="Q452" s="27">
        <v>1504.13663</v>
      </c>
      <c r="R452" s="27">
        <v>1504.21279</v>
      </c>
      <c r="S452" s="13">
        <f t="shared" si="101"/>
        <v>1497.2998404166665</v>
      </c>
      <c r="T452" s="52">
        <f>'[2]Report'!K2039/1000</f>
        <v>1497.2998404166601</v>
      </c>
      <c r="U452" s="52">
        <f t="shared" si="97"/>
        <v>-6.366462912410498E-12</v>
      </c>
    </row>
    <row r="453" spans="1:21" ht="11.25" customHeight="1">
      <c r="A453" s="26"/>
      <c r="F453" s="28">
        <f aca="true" t="shared" si="103" ref="F453:R453">SUBTOTAL(9,F452:F452)</f>
        <v>1485.9663600000001</v>
      </c>
      <c r="G453" s="28">
        <f t="shared" si="103"/>
        <v>1485.9663600000001</v>
      </c>
      <c r="H453" s="28">
        <f t="shared" si="103"/>
        <v>1485.9663600000001</v>
      </c>
      <c r="I453" s="28">
        <f t="shared" si="103"/>
        <v>1485.9663600000001</v>
      </c>
      <c r="J453" s="28">
        <f t="shared" si="103"/>
        <v>1497.61991</v>
      </c>
      <c r="K453" s="28">
        <f t="shared" si="103"/>
        <v>1497.61991</v>
      </c>
      <c r="L453" s="28">
        <f t="shared" si="103"/>
        <v>1500.3319</v>
      </c>
      <c r="M453" s="28">
        <f t="shared" si="103"/>
        <v>1503.24163</v>
      </c>
      <c r="N453" s="28">
        <f t="shared" si="103"/>
        <v>1503.6490800000001</v>
      </c>
      <c r="O453" s="28">
        <f t="shared" si="103"/>
        <v>1503.94885</v>
      </c>
      <c r="P453" s="28">
        <f t="shared" si="103"/>
        <v>1504.06152</v>
      </c>
      <c r="Q453" s="28">
        <f t="shared" si="103"/>
        <v>1504.13663</v>
      </c>
      <c r="R453" s="28">
        <f t="shared" si="103"/>
        <v>1504.21279</v>
      </c>
      <c r="S453" s="28">
        <f t="shared" si="101"/>
        <v>1497.2998404166665</v>
      </c>
      <c r="T453" s="52">
        <f>'[2]Report'!K2040/1000</f>
        <v>1497.2998404166601</v>
      </c>
      <c r="U453" s="52">
        <f t="shared" si="97"/>
        <v>-6.366462912410498E-12</v>
      </c>
    </row>
    <row r="454" spans="1:21" ht="11.25" customHeight="1">
      <c r="A454" s="26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>
        <f t="shared" si="101"/>
        <v>0</v>
      </c>
      <c r="T454" s="52">
        <f>'[2]Report'!K2041/1000</f>
        <v>0</v>
      </c>
      <c r="U454" s="52">
        <f t="shared" si="97"/>
        <v>0</v>
      </c>
    </row>
    <row r="455" spans="1:21" ht="11.25" customHeight="1">
      <c r="A455" s="26">
        <v>361</v>
      </c>
      <c r="B455" s="1" t="s">
        <v>36</v>
      </c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>
        <f t="shared" si="101"/>
        <v>0</v>
      </c>
      <c r="T455" s="52">
        <f>'[2]Report'!K2042/1000</f>
        <v>0</v>
      </c>
      <c r="U455" s="52">
        <f t="shared" si="97"/>
        <v>0</v>
      </c>
    </row>
    <row r="456" spans="1:21" ht="11.25" customHeight="1">
      <c r="A456" s="26"/>
      <c r="D456" s="1" t="s">
        <v>190</v>
      </c>
      <c r="F456" s="27">
        <v>2238.97208</v>
      </c>
      <c r="G456" s="27">
        <v>2238.76709</v>
      </c>
      <c r="H456" s="27">
        <v>2238.76709</v>
      </c>
      <c r="I456" s="27">
        <v>2238.76709</v>
      </c>
      <c r="J456" s="27">
        <v>2238.76709</v>
      </c>
      <c r="K456" s="27">
        <v>2238.09157</v>
      </c>
      <c r="L456" s="27">
        <v>2237.44586</v>
      </c>
      <c r="M456" s="27">
        <v>2237.44586</v>
      </c>
      <c r="N456" s="27">
        <v>2237.44586</v>
      </c>
      <c r="O456" s="27">
        <v>2238.9635</v>
      </c>
      <c r="P456" s="27">
        <v>2238.9635</v>
      </c>
      <c r="Q456" s="27">
        <v>2238.9635</v>
      </c>
      <c r="R456" s="27">
        <v>2238.24408</v>
      </c>
      <c r="S456" s="13">
        <f t="shared" si="101"/>
        <v>2238.416340833333</v>
      </c>
      <c r="T456" s="52">
        <f>'[2]Report'!K2043/1000</f>
        <v>2238.41634083333</v>
      </c>
      <c r="U456" s="52">
        <f t="shared" si="97"/>
        <v>0</v>
      </c>
    </row>
    <row r="457" spans="1:21" ht="11.25" customHeight="1">
      <c r="A457" s="26"/>
      <c r="F457" s="28">
        <f aca="true" t="shared" si="104" ref="F457:R457">SUBTOTAL(9,F456:F456)</f>
        <v>2238.97208</v>
      </c>
      <c r="G457" s="28">
        <f t="shared" si="104"/>
        <v>2238.76709</v>
      </c>
      <c r="H457" s="28">
        <f t="shared" si="104"/>
        <v>2238.76709</v>
      </c>
      <c r="I457" s="28">
        <f t="shared" si="104"/>
        <v>2238.76709</v>
      </c>
      <c r="J457" s="28">
        <f t="shared" si="104"/>
        <v>2238.76709</v>
      </c>
      <c r="K457" s="28">
        <f t="shared" si="104"/>
        <v>2238.09157</v>
      </c>
      <c r="L457" s="28">
        <f t="shared" si="104"/>
        <v>2237.44586</v>
      </c>
      <c r="M457" s="28">
        <f t="shared" si="104"/>
        <v>2237.44586</v>
      </c>
      <c r="N457" s="28">
        <f t="shared" si="104"/>
        <v>2237.44586</v>
      </c>
      <c r="O457" s="28">
        <f t="shared" si="104"/>
        <v>2238.9635</v>
      </c>
      <c r="P457" s="28">
        <f t="shared" si="104"/>
        <v>2238.9635</v>
      </c>
      <c r="Q457" s="28">
        <f t="shared" si="104"/>
        <v>2238.9635</v>
      </c>
      <c r="R457" s="28">
        <f t="shared" si="104"/>
        <v>2238.24408</v>
      </c>
      <c r="S457" s="28">
        <f t="shared" si="101"/>
        <v>2238.416340833333</v>
      </c>
      <c r="T457" s="52">
        <f>'[2]Report'!K2044/1000</f>
        <v>2238.41634083333</v>
      </c>
      <c r="U457" s="52">
        <f t="shared" si="97"/>
        <v>0</v>
      </c>
    </row>
    <row r="458" spans="1:21" ht="11.25" customHeight="1">
      <c r="A458" s="26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>
        <f t="shared" si="101"/>
        <v>0</v>
      </c>
      <c r="T458" s="52">
        <f>'[2]Report'!K2045/1000</f>
        <v>0</v>
      </c>
      <c r="U458" s="52">
        <f t="shared" si="97"/>
        <v>0</v>
      </c>
    </row>
    <row r="459" spans="1:21" ht="11.25" customHeight="1">
      <c r="A459" s="26">
        <v>362</v>
      </c>
      <c r="B459" s="1" t="s">
        <v>30</v>
      </c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>
        <f t="shared" si="101"/>
        <v>0</v>
      </c>
      <c r="T459" s="52">
        <f>'[2]Report'!K2046/1000</f>
        <v>0</v>
      </c>
      <c r="U459" s="52">
        <f t="shared" si="97"/>
        <v>0</v>
      </c>
    </row>
    <row r="460" spans="1:21" ht="11.25" customHeight="1">
      <c r="A460" s="26"/>
      <c r="D460" s="1" t="s">
        <v>190</v>
      </c>
      <c r="F460" s="27">
        <v>46469.28359000001</v>
      </c>
      <c r="G460" s="27">
        <v>46522.00121</v>
      </c>
      <c r="H460" s="27">
        <v>46687.302520000005</v>
      </c>
      <c r="I460" s="27">
        <v>46669.04857</v>
      </c>
      <c r="J460" s="27">
        <v>46664.005549999994</v>
      </c>
      <c r="K460" s="27">
        <v>46649.28327</v>
      </c>
      <c r="L460" s="27">
        <v>46640.23268</v>
      </c>
      <c r="M460" s="27">
        <v>46640.23268</v>
      </c>
      <c r="N460" s="27">
        <v>46605.71947</v>
      </c>
      <c r="O460" s="27">
        <v>46498.27233</v>
      </c>
      <c r="P460" s="27">
        <v>46398.16124</v>
      </c>
      <c r="Q460" s="27">
        <v>46350.81775</v>
      </c>
      <c r="R460" s="27">
        <v>46350.81775</v>
      </c>
      <c r="S460" s="13">
        <f t="shared" si="101"/>
        <v>46561.26066166667</v>
      </c>
      <c r="T460" s="52">
        <f>'[2]Report'!K2047/1000</f>
        <v>46561.2606616666</v>
      </c>
      <c r="U460" s="52">
        <f t="shared" si="97"/>
        <v>-6.548361852765083E-11</v>
      </c>
    </row>
    <row r="461" spans="1:21" ht="11.25" customHeight="1">
      <c r="A461" s="26"/>
      <c r="F461" s="28">
        <f aca="true" t="shared" si="105" ref="F461:R461">SUBTOTAL(9,F460:F460)</f>
        <v>46469.28359000001</v>
      </c>
      <c r="G461" s="28">
        <f t="shared" si="105"/>
        <v>46522.00121</v>
      </c>
      <c r="H461" s="28">
        <f t="shared" si="105"/>
        <v>46687.302520000005</v>
      </c>
      <c r="I461" s="28">
        <f t="shared" si="105"/>
        <v>46669.04857</v>
      </c>
      <c r="J461" s="28">
        <f t="shared" si="105"/>
        <v>46664.005549999994</v>
      </c>
      <c r="K461" s="28">
        <f t="shared" si="105"/>
        <v>46649.28327</v>
      </c>
      <c r="L461" s="28">
        <f t="shared" si="105"/>
        <v>46640.23268</v>
      </c>
      <c r="M461" s="28">
        <f t="shared" si="105"/>
        <v>46640.23268</v>
      </c>
      <c r="N461" s="28">
        <f t="shared" si="105"/>
        <v>46605.71947</v>
      </c>
      <c r="O461" s="28">
        <f t="shared" si="105"/>
        <v>46498.27233</v>
      </c>
      <c r="P461" s="28">
        <f t="shared" si="105"/>
        <v>46398.16124</v>
      </c>
      <c r="Q461" s="28">
        <f t="shared" si="105"/>
        <v>46350.81775</v>
      </c>
      <c r="R461" s="28">
        <f t="shared" si="105"/>
        <v>46350.81775</v>
      </c>
      <c r="S461" s="28">
        <f t="shared" si="101"/>
        <v>46561.26066166667</v>
      </c>
      <c r="T461" s="52">
        <f>'[2]Report'!K2048/1000</f>
        <v>46561.2606616666</v>
      </c>
      <c r="U461" s="52">
        <f t="shared" si="97"/>
        <v>-6.548361852765083E-11</v>
      </c>
    </row>
    <row r="462" spans="1:21" ht="11.25" customHeight="1">
      <c r="A462" s="26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>
        <f t="shared" si="101"/>
        <v>0</v>
      </c>
      <c r="T462" s="52">
        <f>'[2]Report'!K2049/1000</f>
        <v>0</v>
      </c>
      <c r="U462" s="52">
        <f t="shared" si="97"/>
        <v>0</v>
      </c>
    </row>
    <row r="463" spans="1:21" ht="11.25" customHeight="1">
      <c r="A463" s="26">
        <v>363</v>
      </c>
      <c r="B463" s="1" t="s">
        <v>31</v>
      </c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>
        <f t="shared" si="101"/>
        <v>0</v>
      </c>
      <c r="T463" s="52">
        <f>'[2]Report'!K2050/1000</f>
        <v>0</v>
      </c>
      <c r="U463" s="52">
        <f t="shared" si="97"/>
        <v>0</v>
      </c>
    </row>
    <row r="464" spans="1:21" ht="11.25" customHeight="1">
      <c r="A464" s="26"/>
      <c r="D464" s="1" t="s">
        <v>190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13">
        <f t="shared" si="101"/>
        <v>0</v>
      </c>
      <c r="T464" s="52">
        <f>'[2]Report'!K2051/1000</f>
        <v>0</v>
      </c>
      <c r="U464" s="52">
        <f t="shared" si="97"/>
        <v>0</v>
      </c>
    </row>
    <row r="465" spans="1:21" ht="11.25" customHeight="1">
      <c r="A465" s="26"/>
      <c r="F465" s="28">
        <f aca="true" t="shared" si="106" ref="F465:R465">SUBTOTAL(9,F464:F464)</f>
        <v>0</v>
      </c>
      <c r="G465" s="28">
        <f t="shared" si="106"/>
        <v>0</v>
      </c>
      <c r="H465" s="28">
        <f t="shared" si="106"/>
        <v>0</v>
      </c>
      <c r="I465" s="28">
        <f t="shared" si="106"/>
        <v>0</v>
      </c>
      <c r="J465" s="28">
        <f t="shared" si="106"/>
        <v>0</v>
      </c>
      <c r="K465" s="28">
        <f t="shared" si="106"/>
        <v>0</v>
      </c>
      <c r="L465" s="28">
        <f t="shared" si="106"/>
        <v>0</v>
      </c>
      <c r="M465" s="28">
        <f t="shared" si="106"/>
        <v>0</v>
      </c>
      <c r="N465" s="28">
        <f t="shared" si="106"/>
        <v>0</v>
      </c>
      <c r="O465" s="28">
        <f t="shared" si="106"/>
        <v>0</v>
      </c>
      <c r="P465" s="28">
        <f t="shared" si="106"/>
        <v>0</v>
      </c>
      <c r="Q465" s="28">
        <f t="shared" si="106"/>
        <v>0</v>
      </c>
      <c r="R465" s="28">
        <f t="shared" si="106"/>
        <v>0</v>
      </c>
      <c r="S465" s="28">
        <f t="shared" si="101"/>
        <v>0</v>
      </c>
      <c r="T465" s="52">
        <f>'[2]Report'!K2052/1000</f>
        <v>0</v>
      </c>
      <c r="U465" s="52">
        <f t="shared" si="97"/>
        <v>0</v>
      </c>
    </row>
    <row r="466" spans="1:21" ht="11.25" customHeight="1">
      <c r="A466" s="26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>
        <f t="shared" si="101"/>
        <v>0</v>
      </c>
      <c r="T466" s="52">
        <f>'[2]Report'!K2053/1000</f>
        <v>0</v>
      </c>
      <c r="U466" s="52">
        <f t="shared" si="97"/>
        <v>0</v>
      </c>
    </row>
    <row r="467" spans="1:21" ht="11.25" customHeight="1">
      <c r="A467" s="26">
        <v>364</v>
      </c>
      <c r="B467" s="1" t="s">
        <v>89</v>
      </c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>
        <f t="shared" si="101"/>
        <v>0</v>
      </c>
      <c r="T467" s="52">
        <f>'[2]Report'!K2054/1000</f>
        <v>0</v>
      </c>
      <c r="U467" s="52">
        <f t="shared" si="97"/>
        <v>0</v>
      </c>
    </row>
    <row r="468" spans="1:21" ht="11.25" customHeight="1">
      <c r="A468" s="26"/>
      <c r="D468" s="1" t="s">
        <v>190</v>
      </c>
      <c r="F468" s="27">
        <v>84621.43673999999</v>
      </c>
      <c r="G468" s="27">
        <v>84907.71578</v>
      </c>
      <c r="H468" s="27">
        <v>85141.38509000001</v>
      </c>
      <c r="I468" s="27">
        <v>85280.60427</v>
      </c>
      <c r="J468" s="27">
        <v>85452.72037000001</v>
      </c>
      <c r="K468" s="27">
        <v>85566.42228</v>
      </c>
      <c r="L468" s="27">
        <v>85790.25192</v>
      </c>
      <c r="M468" s="27">
        <v>86103.99237</v>
      </c>
      <c r="N468" s="27">
        <v>86274.45816</v>
      </c>
      <c r="O468" s="27">
        <v>86406.97414</v>
      </c>
      <c r="P468" s="27">
        <v>86570.19857</v>
      </c>
      <c r="Q468" s="27">
        <v>87046.70318000001</v>
      </c>
      <c r="R468" s="27">
        <v>87101.07446999999</v>
      </c>
      <c r="S468" s="13">
        <f t="shared" si="101"/>
        <v>85866.89014458333</v>
      </c>
      <c r="T468" s="52">
        <f>'[2]Report'!K2055/1000</f>
        <v>85866.8901445833</v>
      </c>
      <c r="U468" s="52">
        <f t="shared" si="97"/>
        <v>0</v>
      </c>
    </row>
    <row r="469" spans="1:21" ht="11.25" customHeight="1">
      <c r="A469" s="26"/>
      <c r="F469" s="28">
        <f aca="true" t="shared" si="107" ref="F469:R469">SUBTOTAL(9,F468:F468)</f>
        <v>84621.43673999999</v>
      </c>
      <c r="G469" s="28">
        <f t="shared" si="107"/>
        <v>84907.71578</v>
      </c>
      <c r="H469" s="28">
        <f t="shared" si="107"/>
        <v>85141.38509000001</v>
      </c>
      <c r="I469" s="28">
        <f t="shared" si="107"/>
        <v>85280.60427</v>
      </c>
      <c r="J469" s="28">
        <f t="shared" si="107"/>
        <v>85452.72037000001</v>
      </c>
      <c r="K469" s="28">
        <f t="shared" si="107"/>
        <v>85566.42228</v>
      </c>
      <c r="L469" s="28">
        <f t="shared" si="107"/>
        <v>85790.25192</v>
      </c>
      <c r="M469" s="28">
        <f t="shared" si="107"/>
        <v>86103.99237</v>
      </c>
      <c r="N469" s="28">
        <f t="shared" si="107"/>
        <v>86274.45816</v>
      </c>
      <c r="O469" s="28">
        <f t="shared" si="107"/>
        <v>86406.97414</v>
      </c>
      <c r="P469" s="28">
        <f t="shared" si="107"/>
        <v>86570.19857</v>
      </c>
      <c r="Q469" s="28">
        <f t="shared" si="107"/>
        <v>87046.70318000001</v>
      </c>
      <c r="R469" s="28">
        <f t="shared" si="107"/>
        <v>87101.07446999999</v>
      </c>
      <c r="S469" s="28">
        <f t="shared" si="101"/>
        <v>85866.89014458333</v>
      </c>
      <c r="T469" s="52">
        <f>'[2]Report'!K2056/1000</f>
        <v>85866.8901445833</v>
      </c>
      <c r="U469" s="52">
        <f t="shared" si="97"/>
        <v>0</v>
      </c>
    </row>
    <row r="470" spans="1:21" ht="11.25" customHeight="1">
      <c r="A470" s="26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>
        <f t="shared" si="101"/>
        <v>0</v>
      </c>
      <c r="T470" s="52">
        <f>'[2]Report'!K2057/1000</f>
        <v>0</v>
      </c>
      <c r="U470" s="52">
        <f t="shared" si="97"/>
        <v>0</v>
      </c>
    </row>
    <row r="471" spans="1:21" ht="11.25" customHeight="1">
      <c r="A471" s="26">
        <v>365</v>
      </c>
      <c r="B471" s="1" t="s">
        <v>90</v>
      </c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>
        <f t="shared" si="101"/>
        <v>0</v>
      </c>
      <c r="T471" s="52">
        <f>'[2]Report'!K2058/1000</f>
        <v>0</v>
      </c>
      <c r="U471" s="52">
        <f t="shared" si="97"/>
        <v>0</v>
      </c>
    </row>
    <row r="472" spans="1:21" ht="11.25" customHeight="1">
      <c r="A472" s="26"/>
      <c r="D472" s="1" t="s">
        <v>190</v>
      </c>
      <c r="F472" s="27">
        <v>55518.96151</v>
      </c>
      <c r="G472" s="27">
        <v>55599.229909999995</v>
      </c>
      <c r="H472" s="27">
        <v>55974.793</v>
      </c>
      <c r="I472" s="27">
        <v>56000.92583</v>
      </c>
      <c r="J472" s="27">
        <v>56007.74339</v>
      </c>
      <c r="K472" s="27">
        <v>56050.58084</v>
      </c>
      <c r="L472" s="27">
        <v>56107.54371</v>
      </c>
      <c r="M472" s="27">
        <v>56121.72424</v>
      </c>
      <c r="N472" s="27">
        <v>56142.259659999996</v>
      </c>
      <c r="O472" s="27">
        <v>56159.850450000005</v>
      </c>
      <c r="P472" s="27">
        <v>56179.42428</v>
      </c>
      <c r="Q472" s="27">
        <v>56430.89361</v>
      </c>
      <c r="R472" s="27">
        <v>56441.28294</v>
      </c>
      <c r="S472" s="13">
        <f t="shared" si="101"/>
        <v>56062.92426208333</v>
      </c>
      <c r="T472" s="52">
        <f>'[2]Report'!K2059/1000</f>
        <v>56062.9242620833</v>
      </c>
      <c r="U472" s="52">
        <f t="shared" si="97"/>
        <v>0</v>
      </c>
    </row>
    <row r="473" spans="1:21" ht="11.25" customHeight="1">
      <c r="A473" s="26"/>
      <c r="F473" s="28">
        <f aca="true" t="shared" si="108" ref="F473:R473">SUBTOTAL(9,F472:F472)</f>
        <v>55518.96151</v>
      </c>
      <c r="G473" s="28">
        <f t="shared" si="108"/>
        <v>55599.229909999995</v>
      </c>
      <c r="H473" s="28">
        <f t="shared" si="108"/>
        <v>55974.793</v>
      </c>
      <c r="I473" s="28">
        <f t="shared" si="108"/>
        <v>56000.92583</v>
      </c>
      <c r="J473" s="28">
        <f t="shared" si="108"/>
        <v>56007.74339</v>
      </c>
      <c r="K473" s="28">
        <f t="shared" si="108"/>
        <v>56050.58084</v>
      </c>
      <c r="L473" s="28">
        <f t="shared" si="108"/>
        <v>56107.54371</v>
      </c>
      <c r="M473" s="28">
        <f t="shared" si="108"/>
        <v>56121.72424</v>
      </c>
      <c r="N473" s="28">
        <f t="shared" si="108"/>
        <v>56142.259659999996</v>
      </c>
      <c r="O473" s="28">
        <f t="shared" si="108"/>
        <v>56159.850450000005</v>
      </c>
      <c r="P473" s="28">
        <f t="shared" si="108"/>
        <v>56179.42428</v>
      </c>
      <c r="Q473" s="28">
        <f t="shared" si="108"/>
        <v>56430.89361</v>
      </c>
      <c r="R473" s="28">
        <f t="shared" si="108"/>
        <v>56441.28294</v>
      </c>
      <c r="S473" s="28">
        <f t="shared" si="101"/>
        <v>56062.92426208333</v>
      </c>
      <c r="T473" s="52">
        <f>'[2]Report'!K2060/1000</f>
        <v>56062.9242620833</v>
      </c>
      <c r="U473" s="52">
        <f t="shared" si="97"/>
        <v>0</v>
      </c>
    </row>
    <row r="474" spans="1:21" ht="11.25" customHeight="1">
      <c r="A474" s="26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>
        <f t="shared" si="101"/>
        <v>0</v>
      </c>
      <c r="T474" s="52">
        <f>'[2]Report'!K2061/1000</f>
        <v>0</v>
      </c>
      <c r="U474" s="52">
        <f t="shared" si="97"/>
        <v>0</v>
      </c>
    </row>
    <row r="475" spans="1:21" ht="11.25" customHeight="1">
      <c r="A475" s="26">
        <v>366</v>
      </c>
      <c r="B475" s="1" t="s">
        <v>79</v>
      </c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>
        <f t="shared" si="101"/>
        <v>0</v>
      </c>
      <c r="T475" s="52">
        <f>'[2]Report'!K2062/1000</f>
        <v>0</v>
      </c>
      <c r="U475" s="52">
        <f t="shared" si="97"/>
        <v>0</v>
      </c>
    </row>
    <row r="476" spans="1:21" ht="11.25" customHeight="1">
      <c r="A476" s="26"/>
      <c r="D476" s="1" t="s">
        <v>190</v>
      </c>
      <c r="F476" s="27">
        <v>14585.657060000001</v>
      </c>
      <c r="G476" s="27">
        <v>14691.48638</v>
      </c>
      <c r="H476" s="27">
        <v>14788.40258</v>
      </c>
      <c r="I476" s="27">
        <v>14827.82782</v>
      </c>
      <c r="J476" s="27">
        <v>14892.72644</v>
      </c>
      <c r="K476" s="27">
        <v>14901.96548</v>
      </c>
      <c r="L476" s="27">
        <v>14906.73779</v>
      </c>
      <c r="M476" s="27">
        <v>14926.77983</v>
      </c>
      <c r="N476" s="27">
        <v>14929.739710000002</v>
      </c>
      <c r="O476" s="27">
        <v>14970.57416</v>
      </c>
      <c r="P476" s="27">
        <v>14995.00648</v>
      </c>
      <c r="Q476" s="27">
        <v>15065.70219</v>
      </c>
      <c r="R476" s="27">
        <v>15115.25115</v>
      </c>
      <c r="S476" s="13">
        <f t="shared" si="101"/>
        <v>14895.616913750002</v>
      </c>
      <c r="T476" s="52">
        <f>'[2]Report'!K2063/1000</f>
        <v>14895.6169137499</v>
      </c>
      <c r="U476" s="52">
        <f t="shared" si="97"/>
        <v>-1.0186340659856796E-10</v>
      </c>
    </row>
    <row r="477" spans="1:21" ht="11.25" customHeight="1" hidden="1">
      <c r="A477" s="26"/>
      <c r="F477" s="28">
        <f aca="true" t="shared" si="109" ref="F477:R477">SUBTOTAL(9,F476:F476)</f>
        <v>14585.657060000001</v>
      </c>
      <c r="G477" s="28">
        <f t="shared" si="109"/>
        <v>14691.48638</v>
      </c>
      <c r="H477" s="28">
        <f t="shared" si="109"/>
        <v>14788.40258</v>
      </c>
      <c r="I477" s="28">
        <f t="shared" si="109"/>
        <v>14827.82782</v>
      </c>
      <c r="J477" s="28">
        <f t="shared" si="109"/>
        <v>14892.72644</v>
      </c>
      <c r="K477" s="28">
        <f t="shared" si="109"/>
        <v>14901.96548</v>
      </c>
      <c r="L477" s="28">
        <f t="shared" si="109"/>
        <v>14906.73779</v>
      </c>
      <c r="M477" s="28">
        <f t="shared" si="109"/>
        <v>14926.77983</v>
      </c>
      <c r="N477" s="28">
        <f t="shared" si="109"/>
        <v>14929.739710000002</v>
      </c>
      <c r="O477" s="28">
        <f t="shared" si="109"/>
        <v>14970.57416</v>
      </c>
      <c r="P477" s="28">
        <f t="shared" si="109"/>
        <v>14995.00648</v>
      </c>
      <c r="Q477" s="28">
        <f t="shared" si="109"/>
        <v>15065.70219</v>
      </c>
      <c r="R477" s="28">
        <f t="shared" si="109"/>
        <v>15115.25115</v>
      </c>
      <c r="S477" s="28">
        <f t="shared" si="101"/>
        <v>14895.616913750002</v>
      </c>
      <c r="T477" s="52">
        <f>'[2]Report'!K2064/1000</f>
        <v>14895.6169137499</v>
      </c>
      <c r="U477" s="52">
        <f t="shared" si="97"/>
        <v>-1.0186340659856796E-10</v>
      </c>
    </row>
    <row r="478" spans="1:21" ht="11.25" customHeight="1" hidden="1">
      <c r="A478" s="26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>
        <f t="shared" si="101"/>
        <v>0</v>
      </c>
      <c r="T478" s="52">
        <f>'[2]Report'!K2065/1000</f>
        <v>0</v>
      </c>
      <c r="U478" s="52">
        <f t="shared" si="97"/>
        <v>0</v>
      </c>
    </row>
    <row r="479" spans="1:21" ht="11.25" customHeight="1" hidden="1">
      <c r="A479" s="26"/>
      <c r="C479" s="10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>
        <f t="shared" si="101"/>
        <v>0</v>
      </c>
      <c r="T479" s="52">
        <f>'[2]Report'!K2066/1000</f>
        <v>0</v>
      </c>
      <c r="U479" s="52">
        <f t="shared" si="97"/>
        <v>0</v>
      </c>
    </row>
    <row r="480" spans="1:21" ht="11.25" customHeight="1">
      <c r="A480" s="32"/>
      <c r="B480" s="33"/>
      <c r="C480" s="34"/>
      <c r="D480" s="33"/>
      <c r="E480" s="33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>
        <f t="shared" si="101"/>
        <v>0</v>
      </c>
      <c r="T480" s="52">
        <f>'[2]Report'!K2067/1000</f>
        <v>0</v>
      </c>
      <c r="U480" s="52">
        <f t="shared" si="97"/>
        <v>0</v>
      </c>
    </row>
    <row r="481" spans="1:21" ht="11.25" customHeight="1">
      <c r="A481" s="26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>
        <f t="shared" si="101"/>
        <v>0</v>
      </c>
      <c r="T481" s="52">
        <f>'[2]Report'!K2068/1000</f>
        <v>0</v>
      </c>
      <c r="U481" s="52">
        <f t="shared" si="97"/>
        <v>0</v>
      </c>
    </row>
    <row r="482" spans="1:21" ht="11.25" customHeight="1">
      <c r="A482" s="26">
        <v>367</v>
      </c>
      <c r="B482" s="1" t="s">
        <v>80</v>
      </c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>
        <f t="shared" si="101"/>
        <v>0</v>
      </c>
      <c r="T482" s="52">
        <f>'[2]Report'!K2069/1000</f>
        <v>0</v>
      </c>
      <c r="U482" s="52">
        <f t="shared" si="97"/>
        <v>0</v>
      </c>
    </row>
    <row r="483" spans="1:21" ht="11.25" customHeight="1">
      <c r="A483" s="26"/>
      <c r="D483" s="1" t="s">
        <v>190</v>
      </c>
      <c r="F483" s="27">
        <v>19451.517030000003</v>
      </c>
      <c r="G483" s="27">
        <v>19552.996489999998</v>
      </c>
      <c r="H483" s="27">
        <v>19733.147370000002</v>
      </c>
      <c r="I483" s="27">
        <v>19846.48625</v>
      </c>
      <c r="J483" s="27">
        <v>20004.58132</v>
      </c>
      <c r="K483" s="27">
        <v>20047.32342</v>
      </c>
      <c r="L483" s="27">
        <v>20096.04357</v>
      </c>
      <c r="M483" s="27">
        <v>20318.91916</v>
      </c>
      <c r="N483" s="27">
        <v>20340.05503</v>
      </c>
      <c r="O483" s="27">
        <v>20441.74403</v>
      </c>
      <c r="P483" s="27">
        <v>20522.08289</v>
      </c>
      <c r="Q483" s="27">
        <v>20613.42996</v>
      </c>
      <c r="R483" s="27">
        <v>20688.988269999998</v>
      </c>
      <c r="S483" s="13">
        <f t="shared" si="101"/>
        <v>20132.255178333333</v>
      </c>
      <c r="T483" s="52">
        <f>'[2]Report'!K2070/1000</f>
        <v>20132.2551783333</v>
      </c>
      <c r="U483" s="52">
        <f t="shared" si="97"/>
        <v>-3.2741809263825417E-11</v>
      </c>
    </row>
    <row r="484" spans="1:21" ht="11.25" customHeight="1">
      <c r="A484" s="26"/>
      <c r="F484" s="28">
        <f aca="true" t="shared" si="110" ref="F484:R484">SUBTOTAL(9,F483:F483)</f>
        <v>19451.517030000003</v>
      </c>
      <c r="G484" s="28">
        <f t="shared" si="110"/>
        <v>19552.996489999998</v>
      </c>
      <c r="H484" s="28">
        <f t="shared" si="110"/>
        <v>19733.147370000002</v>
      </c>
      <c r="I484" s="28">
        <f t="shared" si="110"/>
        <v>19846.48625</v>
      </c>
      <c r="J484" s="28">
        <f t="shared" si="110"/>
        <v>20004.58132</v>
      </c>
      <c r="K484" s="28">
        <f t="shared" si="110"/>
        <v>20047.32342</v>
      </c>
      <c r="L484" s="28">
        <f t="shared" si="110"/>
        <v>20096.04357</v>
      </c>
      <c r="M484" s="28">
        <f t="shared" si="110"/>
        <v>20318.91916</v>
      </c>
      <c r="N484" s="28">
        <f t="shared" si="110"/>
        <v>20340.05503</v>
      </c>
      <c r="O484" s="28">
        <f t="shared" si="110"/>
        <v>20441.74403</v>
      </c>
      <c r="P484" s="28">
        <f t="shared" si="110"/>
        <v>20522.08289</v>
      </c>
      <c r="Q484" s="28">
        <f t="shared" si="110"/>
        <v>20613.42996</v>
      </c>
      <c r="R484" s="28">
        <f t="shared" si="110"/>
        <v>20688.988269999998</v>
      </c>
      <c r="S484" s="28">
        <f t="shared" si="101"/>
        <v>20132.255178333333</v>
      </c>
      <c r="T484" s="52">
        <f>'[2]Report'!K2071/1000</f>
        <v>20132.2551783333</v>
      </c>
      <c r="U484" s="52">
        <f t="shared" si="97"/>
        <v>-3.2741809263825417E-11</v>
      </c>
    </row>
    <row r="485" spans="1:21" ht="11.25" customHeight="1">
      <c r="A485" s="26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>
        <f t="shared" si="101"/>
        <v>0</v>
      </c>
      <c r="T485" s="52">
        <f>'[2]Report'!K2072/1000</f>
        <v>0</v>
      </c>
      <c r="U485" s="52">
        <f t="shared" si="97"/>
        <v>0</v>
      </c>
    </row>
    <row r="486" spans="1:21" ht="11.25" customHeight="1">
      <c r="A486" s="26">
        <v>368</v>
      </c>
      <c r="B486" s="1" t="s">
        <v>91</v>
      </c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>
        <f t="shared" si="101"/>
        <v>0</v>
      </c>
      <c r="T486" s="52">
        <f>'[2]Report'!K2073/1000</f>
        <v>0</v>
      </c>
      <c r="U486" s="52">
        <f t="shared" si="97"/>
        <v>0</v>
      </c>
    </row>
    <row r="487" spans="1:21" ht="11.25" customHeight="1">
      <c r="A487" s="26"/>
      <c r="D487" s="1" t="s">
        <v>190</v>
      </c>
      <c r="F487" s="27">
        <v>89292.19174</v>
      </c>
      <c r="G487" s="27">
        <v>89477.98547</v>
      </c>
      <c r="H487" s="27">
        <v>89773.7458</v>
      </c>
      <c r="I487" s="27">
        <v>90178.00232</v>
      </c>
      <c r="J487" s="27">
        <v>90480.34226</v>
      </c>
      <c r="K487" s="27">
        <v>90661.34131</v>
      </c>
      <c r="L487" s="27">
        <v>91003.42862</v>
      </c>
      <c r="M487" s="27">
        <v>91324.07169</v>
      </c>
      <c r="N487" s="27">
        <v>91543.78155</v>
      </c>
      <c r="O487" s="27">
        <v>91887.63659000001</v>
      </c>
      <c r="P487" s="27">
        <v>92114.79433</v>
      </c>
      <c r="Q487" s="27">
        <v>92490.99334</v>
      </c>
      <c r="R487" s="27">
        <v>92788.17227</v>
      </c>
      <c r="S487" s="13">
        <f t="shared" si="101"/>
        <v>90998.02544041666</v>
      </c>
      <c r="T487" s="52">
        <f>'[2]Report'!K2074/1000</f>
        <v>90998.0254404166</v>
      </c>
      <c r="U487" s="52">
        <f t="shared" si="97"/>
        <v>0</v>
      </c>
    </row>
    <row r="488" spans="1:21" ht="11.25" customHeight="1">
      <c r="A488" s="26"/>
      <c r="F488" s="28">
        <f aca="true" t="shared" si="111" ref="F488:R488">SUBTOTAL(9,F487:F487)</f>
        <v>89292.19174</v>
      </c>
      <c r="G488" s="28">
        <f t="shared" si="111"/>
        <v>89477.98547</v>
      </c>
      <c r="H488" s="28">
        <f t="shared" si="111"/>
        <v>89773.7458</v>
      </c>
      <c r="I488" s="28">
        <f t="shared" si="111"/>
        <v>90178.00232</v>
      </c>
      <c r="J488" s="28">
        <f t="shared" si="111"/>
        <v>90480.34226</v>
      </c>
      <c r="K488" s="28">
        <f t="shared" si="111"/>
        <v>90661.34131</v>
      </c>
      <c r="L488" s="28">
        <f t="shared" si="111"/>
        <v>91003.42862</v>
      </c>
      <c r="M488" s="28">
        <f t="shared" si="111"/>
        <v>91324.07169</v>
      </c>
      <c r="N488" s="28">
        <f t="shared" si="111"/>
        <v>91543.78155</v>
      </c>
      <c r="O488" s="28">
        <f t="shared" si="111"/>
        <v>91887.63659000001</v>
      </c>
      <c r="P488" s="28">
        <f t="shared" si="111"/>
        <v>92114.79433</v>
      </c>
      <c r="Q488" s="28">
        <f t="shared" si="111"/>
        <v>92490.99334</v>
      </c>
      <c r="R488" s="28">
        <f t="shared" si="111"/>
        <v>92788.17227</v>
      </c>
      <c r="S488" s="28">
        <f t="shared" si="101"/>
        <v>90998.02544041666</v>
      </c>
      <c r="T488" s="52">
        <f>'[2]Report'!K2075/1000</f>
        <v>90998.0254404166</v>
      </c>
      <c r="U488" s="52">
        <f t="shared" si="97"/>
        <v>0</v>
      </c>
    </row>
    <row r="489" spans="1:21" ht="11.25" customHeight="1">
      <c r="A489" s="26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>
        <f t="shared" si="101"/>
        <v>0</v>
      </c>
      <c r="T489" s="52">
        <f>'[2]Report'!K2076/1000</f>
        <v>0</v>
      </c>
      <c r="U489" s="52">
        <f t="shared" si="97"/>
        <v>0</v>
      </c>
    </row>
    <row r="490" spans="1:21" ht="11.25" customHeight="1">
      <c r="A490" s="26">
        <v>369</v>
      </c>
      <c r="B490" s="1" t="s">
        <v>32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>
        <f t="shared" si="101"/>
        <v>0</v>
      </c>
      <c r="T490" s="52">
        <f>'[2]Report'!K2077/1000</f>
        <v>0</v>
      </c>
      <c r="U490" s="52">
        <f t="shared" si="97"/>
        <v>0</v>
      </c>
    </row>
    <row r="491" spans="1:21" ht="11.25" customHeight="1">
      <c r="A491" s="26"/>
      <c r="D491" s="1" t="s">
        <v>190</v>
      </c>
      <c r="F491" s="27">
        <v>45036.42047999999</v>
      </c>
      <c r="G491" s="27">
        <v>45179.98096</v>
      </c>
      <c r="H491" s="27">
        <v>45353.80245</v>
      </c>
      <c r="I491" s="27">
        <v>45552.55578</v>
      </c>
      <c r="J491" s="27">
        <v>45743.3589</v>
      </c>
      <c r="K491" s="27">
        <v>45895.53225</v>
      </c>
      <c r="L491" s="27">
        <v>46109.6993</v>
      </c>
      <c r="M491" s="27">
        <v>46313.75645</v>
      </c>
      <c r="N491" s="27">
        <v>46476.237409999994</v>
      </c>
      <c r="O491" s="27">
        <v>46679.53425</v>
      </c>
      <c r="P491" s="27">
        <v>46872.88253</v>
      </c>
      <c r="Q491" s="27">
        <v>47065.93914</v>
      </c>
      <c r="R491" s="27">
        <v>47268.91103</v>
      </c>
      <c r="S491" s="13">
        <f t="shared" si="101"/>
        <v>46116.328764583326</v>
      </c>
      <c r="T491" s="52">
        <f>'[2]Report'!K2078/1000</f>
        <v>46116.3287645833</v>
      </c>
      <c r="U491" s="52">
        <f t="shared" si="97"/>
        <v>0</v>
      </c>
    </row>
    <row r="492" spans="1:21" ht="11.25" customHeight="1">
      <c r="A492" s="26"/>
      <c r="F492" s="28">
        <f aca="true" t="shared" si="112" ref="F492:R492">SUBTOTAL(9,F491:F491)</f>
        <v>45036.42047999999</v>
      </c>
      <c r="G492" s="28">
        <f t="shared" si="112"/>
        <v>45179.98096</v>
      </c>
      <c r="H492" s="28">
        <f t="shared" si="112"/>
        <v>45353.80245</v>
      </c>
      <c r="I492" s="28">
        <f t="shared" si="112"/>
        <v>45552.55578</v>
      </c>
      <c r="J492" s="28">
        <f t="shared" si="112"/>
        <v>45743.3589</v>
      </c>
      <c r="K492" s="28">
        <f t="shared" si="112"/>
        <v>45895.53225</v>
      </c>
      <c r="L492" s="28">
        <f t="shared" si="112"/>
        <v>46109.6993</v>
      </c>
      <c r="M492" s="28">
        <f t="shared" si="112"/>
        <v>46313.75645</v>
      </c>
      <c r="N492" s="28">
        <f t="shared" si="112"/>
        <v>46476.237409999994</v>
      </c>
      <c r="O492" s="28">
        <f t="shared" si="112"/>
        <v>46679.53425</v>
      </c>
      <c r="P492" s="28">
        <f t="shared" si="112"/>
        <v>46872.88253</v>
      </c>
      <c r="Q492" s="28">
        <f t="shared" si="112"/>
        <v>47065.93914</v>
      </c>
      <c r="R492" s="28">
        <f t="shared" si="112"/>
        <v>47268.91103</v>
      </c>
      <c r="S492" s="28">
        <f t="shared" si="101"/>
        <v>46116.328764583326</v>
      </c>
      <c r="T492" s="52">
        <f>'[2]Report'!K2079/1000</f>
        <v>46116.3287645833</v>
      </c>
      <c r="U492" s="52">
        <f t="shared" si="97"/>
        <v>0</v>
      </c>
    </row>
    <row r="493" spans="1:21" ht="11.25" customHeight="1">
      <c r="A493" s="26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>
        <f t="shared" si="101"/>
        <v>0</v>
      </c>
      <c r="T493" s="52">
        <f>'[2]Report'!K2080/1000</f>
        <v>0</v>
      </c>
      <c r="U493" s="52">
        <f t="shared" si="97"/>
        <v>0</v>
      </c>
    </row>
    <row r="494" spans="1:21" ht="11.25" customHeight="1">
      <c r="A494" s="26">
        <v>370</v>
      </c>
      <c r="B494" s="1" t="s">
        <v>33</v>
      </c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>
        <f t="shared" si="101"/>
        <v>0</v>
      </c>
      <c r="T494" s="52">
        <f>'[2]Report'!K2081/1000</f>
        <v>0</v>
      </c>
      <c r="U494" s="52">
        <f t="shared" si="97"/>
        <v>0</v>
      </c>
    </row>
    <row r="495" spans="1:21" ht="11.25" customHeight="1">
      <c r="A495" s="26"/>
      <c r="D495" s="1" t="s">
        <v>190</v>
      </c>
      <c r="F495" s="27">
        <v>13845.82462</v>
      </c>
      <c r="G495" s="27">
        <v>13849.155990000001</v>
      </c>
      <c r="H495" s="27">
        <v>13847.43483</v>
      </c>
      <c r="I495" s="27">
        <v>13752.025529999999</v>
      </c>
      <c r="J495" s="27">
        <v>13758.53065</v>
      </c>
      <c r="K495" s="27">
        <v>13784.86718</v>
      </c>
      <c r="L495" s="27">
        <v>13782.67549</v>
      </c>
      <c r="M495" s="27">
        <v>13784.58412</v>
      </c>
      <c r="N495" s="27">
        <v>13812.49371</v>
      </c>
      <c r="O495" s="27">
        <v>13812.66468</v>
      </c>
      <c r="P495" s="27">
        <v>13784.607970000001</v>
      </c>
      <c r="Q495" s="27">
        <v>13754.4379</v>
      </c>
      <c r="R495" s="27">
        <v>13737.02104</v>
      </c>
      <c r="S495" s="13">
        <f t="shared" si="101"/>
        <v>13792.908406666664</v>
      </c>
      <c r="T495" s="52">
        <f>'[2]Report'!K2082/1000</f>
        <v>13792.9084066666</v>
      </c>
      <c r="U495" s="52">
        <f aca="true" t="shared" si="113" ref="U495:U558">T495-S495</f>
        <v>-6.366462912410498E-11</v>
      </c>
    </row>
    <row r="496" spans="1:21" ht="11.25" customHeight="1">
      <c r="A496" s="26"/>
      <c r="F496" s="28">
        <f aca="true" t="shared" si="114" ref="F496:R496">SUBTOTAL(9,F495:F495)</f>
        <v>13845.82462</v>
      </c>
      <c r="G496" s="28">
        <f t="shared" si="114"/>
        <v>13849.155990000001</v>
      </c>
      <c r="H496" s="28">
        <f t="shared" si="114"/>
        <v>13847.43483</v>
      </c>
      <c r="I496" s="28">
        <f t="shared" si="114"/>
        <v>13752.025529999999</v>
      </c>
      <c r="J496" s="28">
        <f t="shared" si="114"/>
        <v>13758.53065</v>
      </c>
      <c r="K496" s="28">
        <f t="shared" si="114"/>
        <v>13784.86718</v>
      </c>
      <c r="L496" s="28">
        <f t="shared" si="114"/>
        <v>13782.67549</v>
      </c>
      <c r="M496" s="28">
        <f t="shared" si="114"/>
        <v>13784.58412</v>
      </c>
      <c r="N496" s="28">
        <f t="shared" si="114"/>
        <v>13812.49371</v>
      </c>
      <c r="O496" s="28">
        <f t="shared" si="114"/>
        <v>13812.66468</v>
      </c>
      <c r="P496" s="28">
        <f t="shared" si="114"/>
        <v>13784.607970000001</v>
      </c>
      <c r="Q496" s="28">
        <f t="shared" si="114"/>
        <v>13754.4379</v>
      </c>
      <c r="R496" s="28">
        <f t="shared" si="114"/>
        <v>13737.02104</v>
      </c>
      <c r="S496" s="28">
        <f t="shared" si="101"/>
        <v>13792.908406666664</v>
      </c>
      <c r="T496" s="52">
        <f>'[2]Report'!K2083/1000</f>
        <v>13792.9084066666</v>
      </c>
      <c r="U496" s="52">
        <f t="shared" si="113"/>
        <v>-6.366462912410498E-11</v>
      </c>
    </row>
    <row r="497" spans="1:21" ht="11.25" customHeight="1">
      <c r="A497" s="26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>
        <f t="shared" si="101"/>
        <v>0</v>
      </c>
      <c r="T497" s="52">
        <f>'[2]Report'!K2084/1000</f>
        <v>0</v>
      </c>
      <c r="U497" s="52">
        <f t="shared" si="113"/>
        <v>0</v>
      </c>
    </row>
    <row r="498" spans="1:21" ht="11.25" customHeight="1">
      <c r="A498" s="26">
        <v>371</v>
      </c>
      <c r="B498" s="1" t="s">
        <v>92</v>
      </c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>
        <f t="shared" si="101"/>
        <v>0</v>
      </c>
      <c r="T498" s="52">
        <f>'[2]Report'!K2085/1000</f>
        <v>0</v>
      </c>
      <c r="U498" s="52">
        <f t="shared" si="113"/>
        <v>0</v>
      </c>
    </row>
    <row r="499" spans="1:21" ht="11.25" customHeight="1">
      <c r="A499" s="26"/>
      <c r="D499" s="1" t="s">
        <v>190</v>
      </c>
      <c r="F499" s="27">
        <v>526.80876</v>
      </c>
      <c r="G499" s="27">
        <v>526.07689</v>
      </c>
      <c r="H499" s="27">
        <v>525.89775</v>
      </c>
      <c r="I499" s="27">
        <v>525.89775</v>
      </c>
      <c r="J499" s="27">
        <v>525.5725</v>
      </c>
      <c r="K499" s="27">
        <v>525.2944699999999</v>
      </c>
      <c r="L499" s="27">
        <v>525.6129</v>
      </c>
      <c r="M499" s="27">
        <v>525.5278000000001</v>
      </c>
      <c r="N499" s="27">
        <v>524.71685</v>
      </c>
      <c r="O499" s="27">
        <v>524.71685</v>
      </c>
      <c r="P499" s="27">
        <v>524.44297</v>
      </c>
      <c r="Q499" s="27">
        <v>524.44297</v>
      </c>
      <c r="R499" s="27">
        <v>524.44297</v>
      </c>
      <c r="S499" s="13">
        <f t="shared" si="101"/>
        <v>525.3187970833333</v>
      </c>
      <c r="T499" s="52">
        <f>'[2]Report'!K2086/1000</f>
        <v>525.318797083333</v>
      </c>
      <c r="U499" s="52">
        <f t="shared" si="113"/>
        <v>0</v>
      </c>
    </row>
    <row r="500" spans="1:21" ht="11.25" customHeight="1">
      <c r="A500" s="26"/>
      <c r="F500" s="28">
        <f aca="true" t="shared" si="115" ref="F500:R500">SUBTOTAL(9,F499:F499)</f>
        <v>526.80876</v>
      </c>
      <c r="G500" s="28">
        <f t="shared" si="115"/>
        <v>526.07689</v>
      </c>
      <c r="H500" s="28">
        <f t="shared" si="115"/>
        <v>525.89775</v>
      </c>
      <c r="I500" s="28">
        <f t="shared" si="115"/>
        <v>525.89775</v>
      </c>
      <c r="J500" s="28">
        <f t="shared" si="115"/>
        <v>525.5725</v>
      </c>
      <c r="K500" s="28">
        <f t="shared" si="115"/>
        <v>525.2944699999999</v>
      </c>
      <c r="L500" s="28">
        <f t="shared" si="115"/>
        <v>525.6129</v>
      </c>
      <c r="M500" s="28">
        <f t="shared" si="115"/>
        <v>525.5278000000001</v>
      </c>
      <c r="N500" s="28">
        <f t="shared" si="115"/>
        <v>524.71685</v>
      </c>
      <c r="O500" s="28">
        <f t="shared" si="115"/>
        <v>524.71685</v>
      </c>
      <c r="P500" s="28">
        <f t="shared" si="115"/>
        <v>524.44297</v>
      </c>
      <c r="Q500" s="28">
        <f t="shared" si="115"/>
        <v>524.44297</v>
      </c>
      <c r="R500" s="28">
        <f t="shared" si="115"/>
        <v>524.44297</v>
      </c>
      <c r="S500" s="28">
        <f t="shared" si="101"/>
        <v>525.3187970833333</v>
      </c>
      <c r="T500" s="52">
        <f>'[2]Report'!K2087/1000</f>
        <v>525.318797083333</v>
      </c>
      <c r="U500" s="52">
        <f t="shared" si="113"/>
        <v>0</v>
      </c>
    </row>
    <row r="501" spans="1:21" ht="11.25" customHeight="1">
      <c r="A501" s="26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>
        <f t="shared" si="101"/>
        <v>0</v>
      </c>
      <c r="T501" s="52">
        <f>'[2]Report'!K2088/1000</f>
        <v>0</v>
      </c>
      <c r="U501" s="52">
        <f t="shared" si="113"/>
        <v>0</v>
      </c>
    </row>
    <row r="502" spans="1:21" ht="11.25" customHeight="1">
      <c r="A502" s="26">
        <v>372</v>
      </c>
      <c r="B502" s="1" t="s">
        <v>34</v>
      </c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>
        <f t="shared" si="101"/>
        <v>0</v>
      </c>
      <c r="T502" s="52">
        <f>'[2]Report'!K2089/1000</f>
        <v>0</v>
      </c>
      <c r="U502" s="52">
        <f t="shared" si="113"/>
        <v>0</v>
      </c>
    </row>
    <row r="503" spans="1:21" ht="11.25" customHeight="1">
      <c r="A503" s="26"/>
      <c r="D503" s="1" t="s">
        <v>190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13">
        <f t="shared" si="101"/>
        <v>0</v>
      </c>
      <c r="T503" s="52">
        <f>'[2]Report'!K2090/1000</f>
        <v>0</v>
      </c>
      <c r="U503" s="52">
        <f t="shared" si="113"/>
        <v>0</v>
      </c>
    </row>
    <row r="504" spans="1:21" ht="11.25" customHeight="1">
      <c r="A504" s="26"/>
      <c r="F504" s="28">
        <f aca="true" t="shared" si="116" ref="F504:R504">SUBTOTAL(9,F503:F503)</f>
        <v>0</v>
      </c>
      <c r="G504" s="28">
        <f t="shared" si="116"/>
        <v>0</v>
      </c>
      <c r="H504" s="28">
        <f t="shared" si="116"/>
        <v>0</v>
      </c>
      <c r="I504" s="28">
        <f t="shared" si="116"/>
        <v>0</v>
      </c>
      <c r="J504" s="28">
        <f t="shared" si="116"/>
        <v>0</v>
      </c>
      <c r="K504" s="28">
        <f t="shared" si="116"/>
        <v>0</v>
      </c>
      <c r="L504" s="28">
        <f t="shared" si="116"/>
        <v>0</v>
      </c>
      <c r="M504" s="28">
        <f t="shared" si="116"/>
        <v>0</v>
      </c>
      <c r="N504" s="28">
        <f t="shared" si="116"/>
        <v>0</v>
      </c>
      <c r="O504" s="28">
        <f t="shared" si="116"/>
        <v>0</v>
      </c>
      <c r="P504" s="28">
        <f t="shared" si="116"/>
        <v>0</v>
      </c>
      <c r="Q504" s="28">
        <f t="shared" si="116"/>
        <v>0</v>
      </c>
      <c r="R504" s="28">
        <f t="shared" si="116"/>
        <v>0</v>
      </c>
      <c r="S504" s="28">
        <f t="shared" si="101"/>
        <v>0</v>
      </c>
      <c r="T504" s="52">
        <f>'[2]Report'!K2091/1000</f>
        <v>0</v>
      </c>
      <c r="U504" s="52">
        <f t="shared" si="113"/>
        <v>0</v>
      </c>
    </row>
    <row r="505" spans="1:21" ht="11.25" customHeight="1">
      <c r="A505" s="26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>
        <f t="shared" si="101"/>
        <v>0</v>
      </c>
      <c r="T505" s="52">
        <f>'[2]Report'!K2092/1000</f>
        <v>0</v>
      </c>
      <c r="U505" s="52">
        <f t="shared" si="113"/>
        <v>0</v>
      </c>
    </row>
    <row r="506" spans="1:21" ht="11.25" customHeight="1">
      <c r="A506" s="26">
        <v>373</v>
      </c>
      <c r="B506" s="1" t="s">
        <v>93</v>
      </c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>
        <f t="shared" si="101"/>
        <v>0</v>
      </c>
      <c r="T506" s="52">
        <f>'[2]Report'!K2093/1000</f>
        <v>0</v>
      </c>
      <c r="U506" s="52">
        <f t="shared" si="113"/>
        <v>0</v>
      </c>
    </row>
    <row r="507" spans="1:21" ht="11.25" customHeight="1">
      <c r="A507" s="26"/>
      <c r="D507" s="1" t="s">
        <v>190</v>
      </c>
      <c r="F507" s="27">
        <v>3740.74489</v>
      </c>
      <c r="G507" s="27">
        <v>3758.31766</v>
      </c>
      <c r="H507" s="27">
        <v>3759.16869</v>
      </c>
      <c r="I507" s="27">
        <v>3765.87073</v>
      </c>
      <c r="J507" s="27">
        <v>3768.1002200000003</v>
      </c>
      <c r="K507" s="27">
        <v>3762.22723</v>
      </c>
      <c r="L507" s="27">
        <v>3766.83976</v>
      </c>
      <c r="M507" s="27">
        <v>3828.89748</v>
      </c>
      <c r="N507" s="27">
        <v>3831.34188</v>
      </c>
      <c r="O507" s="27">
        <v>3842.90246</v>
      </c>
      <c r="P507" s="27">
        <v>3845.8524300000004</v>
      </c>
      <c r="Q507" s="27">
        <v>3856.4431400000003</v>
      </c>
      <c r="R507" s="27">
        <v>3864.26017</v>
      </c>
      <c r="S507" s="13">
        <f aca="true" t="shared" si="117" ref="S507:S570">(F507+R507+SUM(G507:Q507)*2)/24</f>
        <v>3799.0386841666664</v>
      </c>
      <c r="T507" s="52">
        <f>'[2]Report'!K2094/1000</f>
        <v>3799.03868416666</v>
      </c>
      <c r="U507" s="52">
        <f t="shared" si="113"/>
        <v>-6.366462912410498E-12</v>
      </c>
    </row>
    <row r="508" spans="1:21" ht="11.25" customHeight="1">
      <c r="A508" s="26"/>
      <c r="F508" s="28">
        <f aca="true" t="shared" si="118" ref="F508:R508">SUBTOTAL(9,F507:F507)</f>
        <v>3740.74489</v>
      </c>
      <c r="G508" s="28">
        <f t="shared" si="118"/>
        <v>3758.31766</v>
      </c>
      <c r="H508" s="28">
        <f t="shared" si="118"/>
        <v>3759.16869</v>
      </c>
      <c r="I508" s="28">
        <f t="shared" si="118"/>
        <v>3765.87073</v>
      </c>
      <c r="J508" s="28">
        <f t="shared" si="118"/>
        <v>3768.1002200000003</v>
      </c>
      <c r="K508" s="28">
        <f t="shared" si="118"/>
        <v>3762.22723</v>
      </c>
      <c r="L508" s="28">
        <f t="shared" si="118"/>
        <v>3766.83976</v>
      </c>
      <c r="M508" s="28">
        <f t="shared" si="118"/>
        <v>3828.89748</v>
      </c>
      <c r="N508" s="28">
        <f t="shared" si="118"/>
        <v>3831.34188</v>
      </c>
      <c r="O508" s="28">
        <f t="shared" si="118"/>
        <v>3842.90246</v>
      </c>
      <c r="P508" s="28">
        <f t="shared" si="118"/>
        <v>3845.8524300000004</v>
      </c>
      <c r="Q508" s="28">
        <f t="shared" si="118"/>
        <v>3856.4431400000003</v>
      </c>
      <c r="R508" s="28">
        <f t="shared" si="118"/>
        <v>3864.26017</v>
      </c>
      <c r="S508" s="28">
        <f t="shared" si="117"/>
        <v>3799.0386841666664</v>
      </c>
      <c r="T508" s="52">
        <f>'[2]Report'!K2095/1000</f>
        <v>3799.03868416666</v>
      </c>
      <c r="U508" s="52">
        <f t="shared" si="113"/>
        <v>-6.366462912410498E-12</v>
      </c>
    </row>
    <row r="509" spans="1:21" ht="11.25" customHeight="1">
      <c r="A509" s="26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>
        <f t="shared" si="117"/>
        <v>0</v>
      </c>
      <c r="T509" s="52">
        <f>'[2]Report'!K2096/1000</f>
        <v>0</v>
      </c>
      <c r="U509" s="52">
        <f t="shared" si="113"/>
        <v>0</v>
      </c>
    </row>
    <row r="510" spans="1:21" ht="11.25" customHeight="1">
      <c r="A510" s="26" t="s">
        <v>94</v>
      </c>
      <c r="B510" s="1" t="s">
        <v>95</v>
      </c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>
        <f t="shared" si="117"/>
        <v>0</v>
      </c>
      <c r="T510" s="52">
        <f>'[2]Report'!K2097/1000</f>
        <v>0</v>
      </c>
      <c r="U510" s="52">
        <f t="shared" si="113"/>
        <v>0</v>
      </c>
    </row>
    <row r="511" spans="1:21" ht="11.25" customHeight="1">
      <c r="A511" s="26"/>
      <c r="D511" s="1" t="s">
        <v>190</v>
      </c>
      <c r="F511" s="27">
        <v>2103.30081</v>
      </c>
      <c r="G511" s="27">
        <v>1811.99699</v>
      </c>
      <c r="H511" s="27">
        <v>1582.0140900000001</v>
      </c>
      <c r="I511" s="27">
        <v>1269.25443</v>
      </c>
      <c r="J511" s="27">
        <v>921.81233</v>
      </c>
      <c r="K511" s="27">
        <v>1372.63676</v>
      </c>
      <c r="L511" s="27">
        <v>1286.34411</v>
      </c>
      <c r="M511" s="27">
        <v>1233.84945</v>
      </c>
      <c r="N511" s="27">
        <v>887.4272900000001</v>
      </c>
      <c r="O511" s="27">
        <v>1686.3068700000001</v>
      </c>
      <c r="P511" s="27">
        <v>1860.9043700000002</v>
      </c>
      <c r="Q511" s="27">
        <v>1165.4036299999998</v>
      </c>
      <c r="R511" s="27">
        <v>1493.7745300000001</v>
      </c>
      <c r="S511" s="13">
        <f t="shared" si="117"/>
        <v>1406.3739991666669</v>
      </c>
      <c r="T511" s="52">
        <f>'[2]Report'!K2098/1000</f>
        <v>1406.37399916666</v>
      </c>
      <c r="U511" s="52">
        <f t="shared" si="113"/>
        <v>-6.821210263296962E-12</v>
      </c>
    </row>
    <row r="512" spans="1:21" ht="11.25" customHeight="1">
      <c r="A512" s="26"/>
      <c r="F512" s="28">
        <f aca="true" t="shared" si="119" ref="F512:R512">SUBTOTAL(9,F511)</f>
        <v>2103.30081</v>
      </c>
      <c r="G512" s="28">
        <f t="shared" si="119"/>
        <v>1811.99699</v>
      </c>
      <c r="H512" s="28">
        <f t="shared" si="119"/>
        <v>1582.0140900000001</v>
      </c>
      <c r="I512" s="28">
        <f t="shared" si="119"/>
        <v>1269.25443</v>
      </c>
      <c r="J512" s="28">
        <f t="shared" si="119"/>
        <v>921.81233</v>
      </c>
      <c r="K512" s="28">
        <f t="shared" si="119"/>
        <v>1372.63676</v>
      </c>
      <c r="L512" s="28">
        <f t="shared" si="119"/>
        <v>1286.34411</v>
      </c>
      <c r="M512" s="28">
        <f t="shared" si="119"/>
        <v>1233.84945</v>
      </c>
      <c r="N512" s="28">
        <f t="shared" si="119"/>
        <v>887.4272900000001</v>
      </c>
      <c r="O512" s="28">
        <f t="shared" si="119"/>
        <v>1686.3068700000001</v>
      </c>
      <c r="P512" s="28">
        <f t="shared" si="119"/>
        <v>1860.9043700000002</v>
      </c>
      <c r="Q512" s="28">
        <f t="shared" si="119"/>
        <v>1165.4036299999998</v>
      </c>
      <c r="R512" s="28">
        <f t="shared" si="119"/>
        <v>1493.7745300000001</v>
      </c>
      <c r="S512" s="28">
        <f t="shared" si="117"/>
        <v>1406.3739991666669</v>
      </c>
      <c r="T512" s="52">
        <f>'[2]Report'!K2099/1000</f>
        <v>1406.37399916666</v>
      </c>
      <c r="U512" s="52">
        <f t="shared" si="113"/>
        <v>-6.821210263296962E-12</v>
      </c>
    </row>
    <row r="513" spans="1:21" ht="11.25" customHeight="1">
      <c r="A513" s="26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>
        <f t="shared" si="117"/>
        <v>0</v>
      </c>
      <c r="T513" s="52">
        <f>'[2]Report'!K2100/1000</f>
        <v>0</v>
      </c>
      <c r="U513" s="52">
        <f t="shared" si="113"/>
        <v>0</v>
      </c>
    </row>
    <row r="514" spans="1:21" ht="11.25" customHeight="1">
      <c r="A514" s="26" t="s">
        <v>96</v>
      </c>
      <c r="B514" s="1" t="s">
        <v>97</v>
      </c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>
        <f t="shared" si="117"/>
        <v>0</v>
      </c>
      <c r="T514" s="52">
        <f>'[2]Report'!K2101/1000</f>
        <v>0</v>
      </c>
      <c r="U514" s="52">
        <f t="shared" si="113"/>
        <v>0</v>
      </c>
    </row>
    <row r="515" spans="1:21" ht="11.25" customHeight="1">
      <c r="A515" s="26"/>
      <c r="D515" s="1" t="s">
        <v>190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13">
        <f t="shared" si="117"/>
        <v>0</v>
      </c>
      <c r="T515" s="52">
        <f>'[2]Report'!K2102/1000</f>
        <v>0</v>
      </c>
      <c r="U515" s="52">
        <f t="shared" si="113"/>
        <v>0</v>
      </c>
    </row>
    <row r="516" spans="1:21" ht="11.25" customHeight="1">
      <c r="A516" s="26"/>
      <c r="F516" s="28">
        <f aca="true" t="shared" si="120" ref="F516:R516">SUBTOTAL(9,F515)</f>
        <v>0</v>
      </c>
      <c r="G516" s="28">
        <f t="shared" si="120"/>
        <v>0</v>
      </c>
      <c r="H516" s="28">
        <f t="shared" si="120"/>
        <v>0</v>
      </c>
      <c r="I516" s="28">
        <f t="shared" si="120"/>
        <v>0</v>
      </c>
      <c r="J516" s="28">
        <f t="shared" si="120"/>
        <v>0</v>
      </c>
      <c r="K516" s="28">
        <f t="shared" si="120"/>
        <v>0</v>
      </c>
      <c r="L516" s="28">
        <f t="shared" si="120"/>
        <v>0</v>
      </c>
      <c r="M516" s="28">
        <f t="shared" si="120"/>
        <v>0</v>
      </c>
      <c r="N516" s="28">
        <f t="shared" si="120"/>
        <v>0</v>
      </c>
      <c r="O516" s="28">
        <f t="shared" si="120"/>
        <v>0</v>
      </c>
      <c r="P516" s="28">
        <f t="shared" si="120"/>
        <v>0</v>
      </c>
      <c r="Q516" s="28">
        <f t="shared" si="120"/>
        <v>0</v>
      </c>
      <c r="R516" s="28">
        <f t="shared" si="120"/>
        <v>0</v>
      </c>
      <c r="S516" s="28">
        <f t="shared" si="117"/>
        <v>0</v>
      </c>
      <c r="T516" s="52">
        <f>'[2]Report'!K2103/1000</f>
        <v>0</v>
      </c>
      <c r="U516" s="52">
        <f t="shared" si="113"/>
        <v>0</v>
      </c>
    </row>
    <row r="517" spans="1:21" ht="11.25" customHeight="1">
      <c r="A517" s="26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>
        <f t="shared" si="117"/>
        <v>0</v>
      </c>
      <c r="T517" s="52">
        <f>'[2]Report'!K2104/1000</f>
        <v>0</v>
      </c>
      <c r="U517" s="52">
        <f t="shared" si="113"/>
        <v>0</v>
      </c>
    </row>
    <row r="518" spans="1:21" ht="11.25" customHeight="1">
      <c r="A518" s="29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>
        <f t="shared" si="117"/>
        <v>0</v>
      </c>
      <c r="T518" s="52">
        <f>'[2]Report'!K2105/1000</f>
        <v>0</v>
      </c>
      <c r="U518" s="52">
        <f t="shared" si="113"/>
        <v>0</v>
      </c>
    </row>
    <row r="519" spans="1:21" ht="11.25" customHeight="1" thickBot="1">
      <c r="A519" s="26" t="s">
        <v>98</v>
      </c>
      <c r="F519" s="61">
        <f aca="true" t="shared" si="121" ref="F519:R519">SUBTOTAL(9,F452:F516)</f>
        <v>378917.0856699998</v>
      </c>
      <c r="G519" s="61">
        <f t="shared" si="121"/>
        <v>379601.67718</v>
      </c>
      <c r="H519" s="61">
        <f t="shared" si="121"/>
        <v>380891.82762000005</v>
      </c>
      <c r="I519" s="61">
        <f t="shared" si="121"/>
        <v>381393.23272999993</v>
      </c>
      <c r="J519" s="61">
        <f t="shared" si="121"/>
        <v>381955.88093</v>
      </c>
      <c r="K519" s="61">
        <f t="shared" si="121"/>
        <v>382953.1859700001</v>
      </c>
      <c r="L519" s="61">
        <f t="shared" si="121"/>
        <v>383753.18760999996</v>
      </c>
      <c r="M519" s="61">
        <f t="shared" si="121"/>
        <v>384863.02275999996</v>
      </c>
      <c r="N519" s="61">
        <f t="shared" si="121"/>
        <v>385109.3256600001</v>
      </c>
      <c r="O519" s="61">
        <f t="shared" si="121"/>
        <v>386654.08916</v>
      </c>
      <c r="P519" s="61">
        <f t="shared" si="121"/>
        <v>387411.38308000006</v>
      </c>
      <c r="Q519" s="61">
        <f t="shared" si="121"/>
        <v>388108.30694</v>
      </c>
      <c r="R519" s="61">
        <f t="shared" si="121"/>
        <v>389116.45346000005</v>
      </c>
      <c r="S519" s="30">
        <f t="shared" si="117"/>
        <v>383892.65743375005</v>
      </c>
      <c r="T519" s="52">
        <f>'[2]Report'!K2106/1000</f>
        <v>383892.6574337496</v>
      </c>
      <c r="U519" s="52">
        <f t="shared" si="113"/>
        <v>-4.656612873077393E-10</v>
      </c>
    </row>
    <row r="520" spans="1:21" ht="11.25" customHeight="1" thickTop="1">
      <c r="A520" s="26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>
        <f t="shared" si="117"/>
        <v>0</v>
      </c>
      <c r="T520" s="52">
        <f>'[2]Report'!K2107/1000</f>
        <v>0</v>
      </c>
      <c r="U520" s="52">
        <f t="shared" si="113"/>
        <v>0</v>
      </c>
    </row>
    <row r="521" spans="1:21" ht="11.25" customHeight="1">
      <c r="A521" s="26" t="s">
        <v>99</v>
      </c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>
        <f t="shared" si="117"/>
        <v>0</v>
      </c>
      <c r="T521" s="52">
        <f>'[2]Report'!K2108/1000</f>
        <v>0</v>
      </c>
      <c r="U521" s="52">
        <f t="shared" si="113"/>
        <v>0</v>
      </c>
    </row>
    <row r="522" spans="1:21" ht="11.25" customHeight="1">
      <c r="A522" s="26"/>
      <c r="C522" s="1" t="s">
        <v>190</v>
      </c>
      <c r="F522" s="27">
        <v>378917.08566999994</v>
      </c>
      <c r="G522" s="27">
        <v>379601.67718</v>
      </c>
      <c r="H522" s="27">
        <v>380891.82761999994</v>
      </c>
      <c r="I522" s="27">
        <v>381393.23272999993</v>
      </c>
      <c r="J522" s="27">
        <v>381955.8809299999</v>
      </c>
      <c r="K522" s="27">
        <v>382953.18597000005</v>
      </c>
      <c r="L522" s="27">
        <v>383753.18761</v>
      </c>
      <c r="M522" s="27">
        <v>384863.02276</v>
      </c>
      <c r="N522" s="27">
        <v>385109.32566</v>
      </c>
      <c r="O522" s="27">
        <v>386654.08916</v>
      </c>
      <c r="P522" s="27">
        <v>387411.38308</v>
      </c>
      <c r="Q522" s="27">
        <v>388108.30694</v>
      </c>
      <c r="R522" s="27">
        <v>389116.45346000005</v>
      </c>
      <c r="S522" s="13">
        <f t="shared" si="117"/>
        <v>383892.65743375005</v>
      </c>
      <c r="T522" s="52">
        <f>'[2]Report'!K2109/1000</f>
        <v>383892.6574337496</v>
      </c>
      <c r="U522" s="52">
        <f t="shared" si="113"/>
        <v>-4.656612873077393E-10</v>
      </c>
    </row>
    <row r="523" spans="1:21" ht="11.25" customHeight="1">
      <c r="A523" s="26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>
        <f t="shared" si="117"/>
        <v>0</v>
      </c>
      <c r="T523" s="52">
        <f>'[2]Report'!K2110/1000</f>
        <v>0</v>
      </c>
      <c r="U523" s="52">
        <f t="shared" si="113"/>
        <v>0</v>
      </c>
    </row>
    <row r="524" spans="1:21" ht="11.25" customHeight="1" thickBot="1">
      <c r="A524" s="26" t="s">
        <v>100</v>
      </c>
      <c r="F524" s="37">
        <f aca="true" t="shared" si="122" ref="F524:R524">SUM(F522)</f>
        <v>378917.08566999994</v>
      </c>
      <c r="G524" s="37">
        <f t="shared" si="122"/>
        <v>379601.67718</v>
      </c>
      <c r="H524" s="37">
        <f t="shared" si="122"/>
        <v>380891.82761999994</v>
      </c>
      <c r="I524" s="37">
        <f t="shared" si="122"/>
        <v>381393.23272999993</v>
      </c>
      <c r="J524" s="37">
        <f t="shared" si="122"/>
        <v>381955.8809299999</v>
      </c>
      <c r="K524" s="37">
        <f t="shared" si="122"/>
        <v>382953.18597000005</v>
      </c>
      <c r="L524" s="37">
        <f t="shared" si="122"/>
        <v>383753.18761</v>
      </c>
      <c r="M524" s="37">
        <f t="shared" si="122"/>
        <v>384863.02276</v>
      </c>
      <c r="N524" s="37">
        <f t="shared" si="122"/>
        <v>385109.32566</v>
      </c>
      <c r="O524" s="37">
        <f t="shared" si="122"/>
        <v>386654.08916</v>
      </c>
      <c r="P524" s="37">
        <f t="shared" si="122"/>
        <v>387411.38308</v>
      </c>
      <c r="Q524" s="37">
        <f t="shared" si="122"/>
        <v>388108.30694</v>
      </c>
      <c r="R524" s="37">
        <f t="shared" si="122"/>
        <v>389116.45346000005</v>
      </c>
      <c r="S524" s="37">
        <f t="shared" si="117"/>
        <v>383892.65743375005</v>
      </c>
      <c r="T524" s="52">
        <f>'[2]Report'!K2111/1000</f>
        <v>383892.6574337496</v>
      </c>
      <c r="U524" s="52">
        <f t="shared" si="113"/>
        <v>-4.656612873077393E-10</v>
      </c>
    </row>
    <row r="525" spans="1:21" ht="11.25" customHeight="1" thickTop="1">
      <c r="A525" s="26">
        <v>389</v>
      </c>
      <c r="B525" s="1" t="s">
        <v>35</v>
      </c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>
        <f t="shared" si="117"/>
        <v>0</v>
      </c>
      <c r="T525" s="52">
        <f>'[2]Report'!K2112/1000</f>
        <v>0</v>
      </c>
      <c r="U525" s="52">
        <f t="shared" si="113"/>
        <v>0</v>
      </c>
    </row>
    <row r="526" spans="1:21" ht="11.25" customHeight="1">
      <c r="A526" s="26"/>
      <c r="D526" s="1" t="s">
        <v>190</v>
      </c>
      <c r="F526" s="27">
        <v>1098.82635</v>
      </c>
      <c r="G526" s="27">
        <v>1098.82635</v>
      </c>
      <c r="H526" s="27">
        <v>1098.82635</v>
      </c>
      <c r="I526" s="27">
        <v>1098.82635</v>
      </c>
      <c r="J526" s="27">
        <v>1098.82635</v>
      </c>
      <c r="K526" s="27">
        <v>1098.82635</v>
      </c>
      <c r="L526" s="27">
        <v>1098.82635</v>
      </c>
      <c r="M526" s="27">
        <v>1098.82635</v>
      </c>
      <c r="N526" s="27">
        <v>1098.82635</v>
      </c>
      <c r="O526" s="27">
        <v>1098.82635</v>
      </c>
      <c r="P526" s="27">
        <v>1098.82635</v>
      </c>
      <c r="Q526" s="27">
        <v>1098.82635</v>
      </c>
      <c r="R526" s="27">
        <v>1098.82635</v>
      </c>
      <c r="S526" s="13">
        <f t="shared" si="117"/>
        <v>1098.8263499999998</v>
      </c>
      <c r="T526" s="52">
        <f>'[2]Report'!K2113/1000</f>
        <v>1098.82635</v>
      </c>
      <c r="U526" s="52">
        <f t="shared" si="113"/>
        <v>0</v>
      </c>
    </row>
    <row r="527" spans="1:21" ht="11.25" customHeight="1">
      <c r="A527" s="26"/>
      <c r="D527" s="1" t="s">
        <v>250</v>
      </c>
      <c r="F527" s="27">
        <v>80.04784289118328</v>
      </c>
      <c r="G527" s="27">
        <v>80.04784289118328</v>
      </c>
      <c r="H527" s="27">
        <v>80.04784289118328</v>
      </c>
      <c r="I527" s="27">
        <v>80.04784289118328</v>
      </c>
      <c r="J527" s="27">
        <v>80.04784289118328</v>
      </c>
      <c r="K527" s="27">
        <v>80.04784289118328</v>
      </c>
      <c r="L527" s="27">
        <v>80.04784289118328</v>
      </c>
      <c r="M527" s="27">
        <v>80.04784289118328</v>
      </c>
      <c r="N527" s="27">
        <v>80.04784289118328</v>
      </c>
      <c r="O527" s="27">
        <v>80.04784289118328</v>
      </c>
      <c r="P527" s="27">
        <v>80.04784289118328</v>
      </c>
      <c r="Q527" s="27">
        <v>80.04784289118328</v>
      </c>
      <c r="R527" s="27">
        <v>80.04784289118328</v>
      </c>
      <c r="S527" s="13">
        <f t="shared" si="117"/>
        <v>80.0478428911833</v>
      </c>
      <c r="T527" s="52">
        <f>'[2]Report'!K2114/1000</f>
        <v>80.04784289118328</v>
      </c>
      <c r="U527" s="52">
        <f t="shared" si="113"/>
        <v>0</v>
      </c>
    </row>
    <row r="528" spans="1:21" ht="11.25" customHeight="1">
      <c r="A528" s="26"/>
      <c r="D528" s="1" t="s">
        <v>249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13">
        <f t="shared" si="117"/>
        <v>0</v>
      </c>
      <c r="T528" s="52">
        <f>'[2]Report'!K2115/1000</f>
        <v>0</v>
      </c>
      <c r="U528" s="52">
        <f t="shared" si="113"/>
        <v>0</v>
      </c>
    </row>
    <row r="529" spans="1:21" ht="11.25" customHeight="1">
      <c r="A529" s="26"/>
      <c r="D529" s="1" t="s">
        <v>29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13">
        <f t="shared" si="117"/>
        <v>0</v>
      </c>
      <c r="T529" s="52">
        <f>'[2]Report'!K2116/1000</f>
        <v>0</v>
      </c>
      <c r="U529" s="52">
        <f t="shared" si="113"/>
        <v>0</v>
      </c>
    </row>
    <row r="530" spans="1:21" ht="11.25" customHeight="1">
      <c r="A530" s="26"/>
      <c r="D530" s="1" t="s">
        <v>244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13">
        <f t="shared" si="117"/>
        <v>0</v>
      </c>
      <c r="T530" s="52">
        <f>'[2]Report'!K2117/1000</f>
        <v>0</v>
      </c>
      <c r="U530" s="52">
        <f t="shared" si="113"/>
        <v>0</v>
      </c>
    </row>
    <row r="531" spans="1:21" ht="11.25" customHeight="1">
      <c r="A531" s="26"/>
      <c r="D531" s="1" t="s">
        <v>245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13">
        <f t="shared" si="117"/>
        <v>0</v>
      </c>
      <c r="T531" s="52">
        <f>'[2]Report'!K2118/1000</f>
        <v>0</v>
      </c>
      <c r="U531" s="52">
        <f t="shared" si="113"/>
        <v>0</v>
      </c>
    </row>
    <row r="532" spans="1:21" ht="11.25" customHeight="1">
      <c r="A532" s="26"/>
      <c r="D532" s="1" t="s">
        <v>242</v>
      </c>
      <c r="F532" s="27">
        <v>414.7246015052202</v>
      </c>
      <c r="G532" s="27">
        <v>414.7246015052202</v>
      </c>
      <c r="H532" s="27">
        <v>414.7246015052202</v>
      </c>
      <c r="I532" s="27">
        <v>414.7246015052202</v>
      </c>
      <c r="J532" s="27">
        <v>414.7246015052202</v>
      </c>
      <c r="K532" s="27">
        <v>414.7246015052202</v>
      </c>
      <c r="L532" s="27">
        <v>414.7246015052202</v>
      </c>
      <c r="M532" s="27">
        <v>414.7246015052202</v>
      </c>
      <c r="N532" s="27">
        <v>414.7246015052202</v>
      </c>
      <c r="O532" s="27">
        <v>414.7246015052202</v>
      </c>
      <c r="P532" s="27">
        <v>414.7246015052202</v>
      </c>
      <c r="Q532" s="27">
        <v>414.7246015052202</v>
      </c>
      <c r="R532" s="27">
        <v>414.7246015052202</v>
      </c>
      <c r="S532" s="13">
        <f t="shared" si="117"/>
        <v>414.7246015052203</v>
      </c>
      <c r="T532" s="52">
        <f>'[2]Report'!K2119/1000</f>
        <v>414.7246015052202</v>
      </c>
      <c r="U532" s="52">
        <f t="shared" si="113"/>
        <v>0</v>
      </c>
    </row>
    <row r="533" spans="1:21" ht="11.25" customHeight="1">
      <c r="A533" s="26"/>
      <c r="F533" s="28">
        <f aca="true" t="shared" si="123" ref="F533:R533">SUBTOTAL(9,F526:F532)</f>
        <v>1593.5987943964037</v>
      </c>
      <c r="G533" s="28">
        <f t="shared" si="123"/>
        <v>1593.5987943964037</v>
      </c>
      <c r="H533" s="28">
        <f t="shared" si="123"/>
        <v>1593.5987943964037</v>
      </c>
      <c r="I533" s="28">
        <f t="shared" si="123"/>
        <v>1593.5987943964037</v>
      </c>
      <c r="J533" s="28">
        <f t="shared" si="123"/>
        <v>1593.5987943964037</v>
      </c>
      <c r="K533" s="28">
        <f t="shared" si="123"/>
        <v>1593.5987943964037</v>
      </c>
      <c r="L533" s="28">
        <f t="shared" si="123"/>
        <v>1593.5987943964037</v>
      </c>
      <c r="M533" s="28">
        <f t="shared" si="123"/>
        <v>1593.5987943964037</v>
      </c>
      <c r="N533" s="28">
        <f t="shared" si="123"/>
        <v>1593.5987943964037</v>
      </c>
      <c r="O533" s="28">
        <f t="shared" si="123"/>
        <v>1593.5987943964037</v>
      </c>
      <c r="P533" s="28">
        <f t="shared" si="123"/>
        <v>1593.5987943964037</v>
      </c>
      <c r="Q533" s="28">
        <f t="shared" si="123"/>
        <v>1593.5987943964037</v>
      </c>
      <c r="R533" s="28">
        <f t="shared" si="123"/>
        <v>1593.5987943964037</v>
      </c>
      <c r="S533" s="28">
        <f t="shared" si="117"/>
        <v>1593.5987943964035</v>
      </c>
      <c r="T533" s="52">
        <f>'[2]Report'!K2120/1000</f>
        <v>1593.5987943964035</v>
      </c>
      <c r="U533" s="52">
        <f t="shared" si="113"/>
        <v>0</v>
      </c>
    </row>
    <row r="534" spans="1:21" ht="11.25" customHeight="1">
      <c r="A534" s="26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>
        <f t="shared" si="117"/>
        <v>0</v>
      </c>
      <c r="T534" s="52">
        <f>'[2]Report'!K2121/1000</f>
        <v>0</v>
      </c>
      <c r="U534" s="52">
        <f t="shared" si="113"/>
        <v>0</v>
      </c>
    </row>
    <row r="535" spans="1:21" ht="11.25" customHeight="1">
      <c r="A535" s="26">
        <v>390</v>
      </c>
      <c r="B535" s="1" t="s">
        <v>36</v>
      </c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>
        <f t="shared" si="117"/>
        <v>0</v>
      </c>
      <c r="T535" s="52">
        <f>'[2]Report'!K2122/1000</f>
        <v>0</v>
      </c>
      <c r="U535" s="52">
        <f t="shared" si="113"/>
        <v>0</v>
      </c>
    </row>
    <row r="536" spans="1:21" ht="11.25" customHeight="1">
      <c r="A536" s="26"/>
      <c r="D536" s="1" t="s">
        <v>190</v>
      </c>
      <c r="F536" s="27">
        <v>13352.42757</v>
      </c>
      <c r="G536" s="27">
        <v>13352.42757</v>
      </c>
      <c r="H536" s="27">
        <v>13647.20788</v>
      </c>
      <c r="I536" s="27">
        <v>13656.30444</v>
      </c>
      <c r="J536" s="27">
        <v>13658.00191</v>
      </c>
      <c r="K536" s="27">
        <v>13657.138449999999</v>
      </c>
      <c r="L536" s="27">
        <v>13677.83899</v>
      </c>
      <c r="M536" s="27">
        <v>13674.69203</v>
      </c>
      <c r="N536" s="27">
        <v>13698.569220000001</v>
      </c>
      <c r="O536" s="27">
        <v>13698.961519999999</v>
      </c>
      <c r="P536" s="27">
        <v>13698.961519999999</v>
      </c>
      <c r="Q536" s="27">
        <v>13711.9583</v>
      </c>
      <c r="R536" s="27">
        <v>13724.64371</v>
      </c>
      <c r="S536" s="13">
        <f t="shared" si="117"/>
        <v>13639.216455833333</v>
      </c>
      <c r="T536" s="52">
        <f>'[2]Report'!K2123/1000</f>
        <v>13639.216455833299</v>
      </c>
      <c r="U536" s="52">
        <f t="shared" si="113"/>
        <v>-3.456079866737127E-11</v>
      </c>
    </row>
    <row r="537" spans="1:21" ht="11.25" customHeight="1">
      <c r="A537" s="26"/>
      <c r="D537" s="1" t="s">
        <v>243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13">
        <f t="shared" si="117"/>
        <v>0</v>
      </c>
      <c r="T537" s="52">
        <f>'[2]Report'!K2124/1000</f>
        <v>0</v>
      </c>
      <c r="U537" s="52">
        <f t="shared" si="113"/>
        <v>0</v>
      </c>
    </row>
    <row r="538" spans="1:21" ht="11.25" customHeight="1">
      <c r="A538" s="26"/>
      <c r="D538" s="1" t="s">
        <v>249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13">
        <f t="shared" si="117"/>
        <v>0</v>
      </c>
      <c r="T538" s="52">
        <f>'[2]Report'!K2125/1000</f>
        <v>0</v>
      </c>
      <c r="U538" s="52">
        <f t="shared" si="113"/>
        <v>0</v>
      </c>
    </row>
    <row r="539" spans="1:21" ht="11.25" customHeight="1">
      <c r="A539" s="26"/>
      <c r="D539" s="1" t="s">
        <v>250</v>
      </c>
      <c r="F539" s="27">
        <v>860.3728812412588</v>
      </c>
      <c r="G539" s="27">
        <v>861.9508924122057</v>
      </c>
      <c r="H539" s="27">
        <v>862.0333004811214</v>
      </c>
      <c r="I539" s="27">
        <v>862.0719750592816</v>
      </c>
      <c r="J539" s="27">
        <v>862.0960254645619</v>
      </c>
      <c r="K539" s="27">
        <v>862.0960254645619</v>
      </c>
      <c r="L539" s="27">
        <v>862.0960254645619</v>
      </c>
      <c r="M539" s="27">
        <v>862.0960254645619</v>
      </c>
      <c r="N539" s="27">
        <v>867.5828531190384</v>
      </c>
      <c r="O539" s="27">
        <v>867.5185959915701</v>
      </c>
      <c r="P539" s="27">
        <v>869.603308472278</v>
      </c>
      <c r="Q539" s="27">
        <v>873.5573565429457</v>
      </c>
      <c r="R539" s="27">
        <v>873.860277731732</v>
      </c>
      <c r="S539" s="13">
        <f t="shared" si="117"/>
        <v>864.9849136185985</v>
      </c>
      <c r="T539" s="52">
        <f>'[2]Report'!K2126/1000</f>
        <v>864.9849136185986</v>
      </c>
      <c r="U539" s="52">
        <f t="shared" si="113"/>
        <v>0</v>
      </c>
    </row>
    <row r="540" spans="1:21" ht="11.25" customHeight="1">
      <c r="A540" s="26"/>
      <c r="D540" s="1" t="s">
        <v>29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13">
        <f t="shared" si="117"/>
        <v>0</v>
      </c>
      <c r="T540" s="52">
        <f>'[2]Report'!K2127/1000</f>
        <v>0</v>
      </c>
      <c r="U540" s="52">
        <f t="shared" si="113"/>
        <v>0</v>
      </c>
    </row>
    <row r="541" spans="1:21" ht="11.25" customHeight="1">
      <c r="A541" s="26"/>
      <c r="D541" s="1" t="s">
        <v>244</v>
      </c>
      <c r="F541" s="27">
        <v>503.57485168988563</v>
      </c>
      <c r="G541" s="27">
        <v>503.57485168988563</v>
      </c>
      <c r="H541" s="27">
        <v>503.57485168988563</v>
      </c>
      <c r="I541" s="27">
        <v>474.96703868335726</v>
      </c>
      <c r="J541" s="27">
        <v>465.03421088491183</v>
      </c>
      <c r="K541" s="27">
        <v>465.03421088491183</v>
      </c>
      <c r="L541" s="27">
        <v>465.5427107184491</v>
      </c>
      <c r="M541" s="27">
        <v>465.5427107184491</v>
      </c>
      <c r="N541" s="27">
        <v>465.5427107184491</v>
      </c>
      <c r="O541" s="27">
        <v>465.5427107184491</v>
      </c>
      <c r="P541" s="27">
        <v>465.5427107184491</v>
      </c>
      <c r="Q541" s="27">
        <v>464.2367015901155</v>
      </c>
      <c r="R541" s="27">
        <v>464.2367015901155</v>
      </c>
      <c r="S541" s="13">
        <f t="shared" si="117"/>
        <v>474.003432971276</v>
      </c>
      <c r="T541" s="52">
        <f>'[2]Report'!K2128/1000</f>
        <v>474.00343297127466</v>
      </c>
      <c r="U541" s="52">
        <f t="shared" si="113"/>
        <v>-1.3642420526593924E-12</v>
      </c>
    </row>
    <row r="542" spans="1:21" ht="11.25" customHeight="1">
      <c r="A542" s="26"/>
      <c r="D542" s="1" t="s">
        <v>245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13">
        <f t="shared" si="117"/>
        <v>0</v>
      </c>
      <c r="T542" s="52">
        <f>'[2]Report'!K2129/1000</f>
        <v>0</v>
      </c>
      <c r="U542" s="52">
        <f t="shared" si="113"/>
        <v>0</v>
      </c>
    </row>
    <row r="543" spans="1:21" ht="11.25" customHeight="1">
      <c r="A543" s="26"/>
      <c r="D543" s="1" t="s">
        <v>248</v>
      </c>
      <c r="F543" s="27">
        <v>4.064909913640088</v>
      </c>
      <c r="G543" s="27">
        <v>4.064909913640088</v>
      </c>
      <c r="H543" s="27">
        <v>4.064909913640088</v>
      </c>
      <c r="I543" s="27">
        <v>4.064909913640088</v>
      </c>
      <c r="J543" s="27">
        <v>4.064909913640088</v>
      </c>
      <c r="K543" s="27">
        <v>4.064909913640088</v>
      </c>
      <c r="L543" s="27">
        <v>4.064909913640088</v>
      </c>
      <c r="M543" s="27">
        <v>4.064909913640088</v>
      </c>
      <c r="N543" s="27">
        <v>4.064909913640088</v>
      </c>
      <c r="O543" s="27">
        <v>4.064909913640088</v>
      </c>
      <c r="P543" s="27">
        <v>4.064909913640088</v>
      </c>
      <c r="Q543" s="27">
        <v>4.064909913640088</v>
      </c>
      <c r="R543" s="27">
        <v>4.064909913640088</v>
      </c>
      <c r="S543" s="13">
        <f t="shared" si="117"/>
        <v>4.064909913640087</v>
      </c>
      <c r="T543" s="52">
        <f>'[2]Report'!K2130/1000</f>
        <v>4.064909913640088</v>
      </c>
      <c r="U543" s="52">
        <f t="shared" si="113"/>
        <v>0</v>
      </c>
    </row>
    <row r="544" spans="1:21" ht="11.25" customHeight="1">
      <c r="A544" s="26"/>
      <c r="D544" s="1" t="s">
        <v>242</v>
      </c>
      <c r="F544" s="27">
        <v>7511.497953288506</v>
      </c>
      <c r="G544" s="27">
        <v>7515.852556712565</v>
      </c>
      <c r="H544" s="27">
        <v>7513.615947667112</v>
      </c>
      <c r="I544" s="27">
        <v>7500.995804655241</v>
      </c>
      <c r="J544" s="27">
        <v>7500.415524093836</v>
      </c>
      <c r="K544" s="27">
        <v>7501.534782814585</v>
      </c>
      <c r="L544" s="27">
        <v>7502.244045315432</v>
      </c>
      <c r="M544" s="27">
        <v>7517.264594204892</v>
      </c>
      <c r="N544" s="27">
        <v>7520.35427702432</v>
      </c>
      <c r="O544" s="27">
        <v>7527.411615226962</v>
      </c>
      <c r="P544" s="27">
        <v>7524.338557530037</v>
      </c>
      <c r="Q544" s="27">
        <v>7524.235861968055</v>
      </c>
      <c r="R544" s="27">
        <v>7579.775734903017</v>
      </c>
      <c r="S544" s="13">
        <f t="shared" si="117"/>
        <v>7516.158367609067</v>
      </c>
      <c r="T544" s="52">
        <f>'[2]Report'!K2131/1000</f>
        <v>7516.158367609041</v>
      </c>
      <c r="U544" s="52">
        <f t="shared" si="113"/>
        <v>-2.546585164964199E-11</v>
      </c>
    </row>
    <row r="545" spans="1:21" ht="11.25" customHeight="1">
      <c r="A545" s="26"/>
      <c r="F545" s="28">
        <f aca="true" t="shared" si="124" ref="F545:R545">SUBTOTAL(9,F536:F544)</f>
        <v>22231.93816613329</v>
      </c>
      <c r="G545" s="28">
        <f t="shared" si="124"/>
        <v>22237.8707807283</v>
      </c>
      <c r="H545" s="28">
        <f t="shared" si="124"/>
        <v>22530.49688975176</v>
      </c>
      <c r="I545" s="28">
        <f t="shared" si="124"/>
        <v>22498.40416831152</v>
      </c>
      <c r="J545" s="28">
        <f t="shared" si="124"/>
        <v>22489.612580356952</v>
      </c>
      <c r="K545" s="28">
        <f t="shared" si="124"/>
        <v>22489.8683790777</v>
      </c>
      <c r="L545" s="28">
        <f t="shared" si="124"/>
        <v>22511.786681412086</v>
      </c>
      <c r="M545" s="28">
        <f t="shared" si="124"/>
        <v>22523.660270301545</v>
      </c>
      <c r="N545" s="28">
        <f t="shared" si="124"/>
        <v>22556.11397077545</v>
      </c>
      <c r="O545" s="28">
        <f t="shared" si="124"/>
        <v>22563.499351850623</v>
      </c>
      <c r="P545" s="28">
        <f t="shared" si="124"/>
        <v>22562.511006634406</v>
      </c>
      <c r="Q545" s="28">
        <f t="shared" si="124"/>
        <v>22578.05313001476</v>
      </c>
      <c r="R545" s="28">
        <f t="shared" si="124"/>
        <v>22646.581334138507</v>
      </c>
      <c r="S545" s="28">
        <f t="shared" si="117"/>
        <v>22498.42807994592</v>
      </c>
      <c r="T545" s="52">
        <f>'[2]Report'!K2132/1000</f>
        <v>22498.428079945854</v>
      </c>
      <c r="U545" s="52">
        <f t="shared" si="113"/>
        <v>-6.548361852765083E-11</v>
      </c>
    </row>
    <row r="546" spans="1:21" ht="11.25" customHeight="1">
      <c r="A546" s="26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>
        <f t="shared" si="117"/>
        <v>0</v>
      </c>
      <c r="T546" s="52">
        <f>'[2]Report'!K2133/1000</f>
        <v>0</v>
      </c>
      <c r="U546" s="52">
        <f t="shared" si="113"/>
        <v>0</v>
      </c>
    </row>
    <row r="547" spans="1:21" ht="11.25" customHeight="1">
      <c r="A547" s="26">
        <v>391</v>
      </c>
      <c r="B547" s="1" t="s">
        <v>101</v>
      </c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>
        <f t="shared" si="117"/>
        <v>0</v>
      </c>
      <c r="T547" s="52">
        <f>'[2]Report'!K2134/1000</f>
        <v>0</v>
      </c>
      <c r="U547" s="52">
        <f t="shared" si="113"/>
        <v>0</v>
      </c>
    </row>
    <row r="548" spans="1:21" ht="11.25" customHeight="1">
      <c r="A548" s="26"/>
      <c r="D548" s="1" t="s">
        <v>190</v>
      </c>
      <c r="F548" s="27">
        <v>1494.07756</v>
      </c>
      <c r="G548" s="27">
        <v>1489.0771200000001</v>
      </c>
      <c r="H548" s="27">
        <v>1490.2729299999999</v>
      </c>
      <c r="I548" s="27">
        <v>1436.59481</v>
      </c>
      <c r="J548" s="27">
        <v>1437.72485</v>
      </c>
      <c r="K548" s="27">
        <v>1450.05028</v>
      </c>
      <c r="L548" s="27">
        <v>1455.4965900000002</v>
      </c>
      <c r="M548" s="27">
        <v>1462.3479399999999</v>
      </c>
      <c r="N548" s="27">
        <v>1476.5936000000002</v>
      </c>
      <c r="O548" s="27">
        <v>1478.37591</v>
      </c>
      <c r="P548" s="27">
        <v>1478.4256599999999</v>
      </c>
      <c r="Q548" s="27">
        <v>1490.28877</v>
      </c>
      <c r="R548" s="27">
        <v>1486.64579</v>
      </c>
      <c r="S548" s="13">
        <f t="shared" si="117"/>
        <v>1469.6341779166667</v>
      </c>
      <c r="T548" s="52">
        <f>'[2]Report'!K2135/1000</f>
        <v>1469.63417791666</v>
      </c>
      <c r="U548" s="52">
        <f t="shared" si="113"/>
        <v>-6.59383658785373E-12</v>
      </c>
    </row>
    <row r="549" spans="1:21" ht="11.25" customHeight="1">
      <c r="A549" s="26"/>
      <c r="D549" s="1" t="s">
        <v>243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13">
        <f t="shared" si="117"/>
        <v>0</v>
      </c>
      <c r="T549" s="52">
        <f>'[2]Report'!K2136/1000</f>
        <v>0</v>
      </c>
      <c r="U549" s="52">
        <f t="shared" si="113"/>
        <v>0</v>
      </c>
    </row>
    <row r="550" spans="1:21" ht="11.25" customHeight="1">
      <c r="A550" s="26"/>
      <c r="D550" s="1" t="s">
        <v>249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13">
        <f t="shared" si="117"/>
        <v>0</v>
      </c>
      <c r="T550" s="52">
        <f>'[2]Report'!K2137/1000</f>
        <v>0</v>
      </c>
      <c r="U550" s="52">
        <f t="shared" si="113"/>
        <v>0</v>
      </c>
    </row>
    <row r="551" spans="1:21" ht="11.25" customHeight="1">
      <c r="A551" s="26"/>
      <c r="D551" s="1" t="s">
        <v>250</v>
      </c>
      <c r="F551" s="27">
        <v>586.0989908805096</v>
      </c>
      <c r="G551" s="27">
        <v>586.6184692784058</v>
      </c>
      <c r="H551" s="27">
        <v>587.491770803781</v>
      </c>
      <c r="I551" s="27">
        <v>579.2908351232271</v>
      </c>
      <c r="J551" s="27">
        <v>579.3864409105597</v>
      </c>
      <c r="K551" s="27">
        <v>600.6359571014711</v>
      </c>
      <c r="L551" s="27">
        <v>612.4352181503498</v>
      </c>
      <c r="M551" s="27">
        <v>617.6382969868394</v>
      </c>
      <c r="N551" s="27">
        <v>613.9772395418149</v>
      </c>
      <c r="O551" s="27">
        <v>621.0625899454101</v>
      </c>
      <c r="P551" s="27">
        <v>627.599019959368</v>
      </c>
      <c r="Q551" s="27">
        <v>611.115542776981</v>
      </c>
      <c r="R551" s="27">
        <v>616.0734913368948</v>
      </c>
      <c r="S551" s="13">
        <f t="shared" si="117"/>
        <v>603.1948018072425</v>
      </c>
      <c r="T551" s="52">
        <f>'[2]Report'!K2138/1000</f>
        <v>603.1948018072424</v>
      </c>
      <c r="U551" s="52">
        <f t="shared" si="113"/>
        <v>0</v>
      </c>
    </row>
    <row r="552" spans="1:21" ht="11.25" customHeight="1">
      <c r="A552" s="26"/>
      <c r="D552" s="1" t="s">
        <v>29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13">
        <f t="shared" si="117"/>
        <v>0</v>
      </c>
      <c r="T552" s="52">
        <f>'[2]Report'!K2139/1000</f>
        <v>0</v>
      </c>
      <c r="U552" s="52">
        <f t="shared" si="113"/>
        <v>0</v>
      </c>
    </row>
    <row r="553" spans="1:21" ht="11.25" customHeight="1">
      <c r="A553" s="26"/>
      <c r="D553" s="1" t="s">
        <v>241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13">
        <f t="shared" si="117"/>
        <v>0</v>
      </c>
      <c r="T553" s="52">
        <f>'[2]Report'!K2140/1000</f>
        <v>0</v>
      </c>
      <c r="U553" s="52">
        <f t="shared" si="113"/>
        <v>0</v>
      </c>
    </row>
    <row r="554" spans="1:21" ht="11.25" customHeight="1">
      <c r="A554" s="26"/>
      <c r="D554" s="1" t="s">
        <v>242</v>
      </c>
      <c r="F554" s="27">
        <v>4576.564896002042</v>
      </c>
      <c r="G554" s="27">
        <v>4582.653180920973</v>
      </c>
      <c r="H554" s="27">
        <v>4586.840136642311</v>
      </c>
      <c r="I554" s="27">
        <v>4317.680567920906</v>
      </c>
      <c r="J554" s="27">
        <v>4455.256363674218</v>
      </c>
      <c r="K554" s="27">
        <v>4447.91612502019</v>
      </c>
      <c r="L554" s="27">
        <v>4454.166445060934</v>
      </c>
      <c r="M554" s="27">
        <v>4388.364635436058</v>
      </c>
      <c r="N554" s="27">
        <v>4366.226595345127</v>
      </c>
      <c r="O554" s="27">
        <v>4320.272143815932</v>
      </c>
      <c r="P554" s="27">
        <v>4296.257303639574</v>
      </c>
      <c r="Q554" s="27">
        <v>4209.162574072004</v>
      </c>
      <c r="R554" s="27">
        <v>4041.348950540855</v>
      </c>
      <c r="S554" s="13">
        <f t="shared" si="117"/>
        <v>4394.4794162349735</v>
      </c>
      <c r="T554" s="52">
        <f>'[2]Report'!K2141/1000</f>
        <v>4394.479416234968</v>
      </c>
      <c r="U554" s="52">
        <f t="shared" si="113"/>
        <v>0</v>
      </c>
    </row>
    <row r="555" spans="1:21" ht="11.25" customHeight="1">
      <c r="A555" s="26"/>
      <c r="D555" s="1" t="s">
        <v>244</v>
      </c>
      <c r="F555" s="27">
        <v>61.32774141791768</v>
      </c>
      <c r="G555" s="27">
        <v>61.935688335850756</v>
      </c>
      <c r="H555" s="27">
        <v>97.24394881772041</v>
      </c>
      <c r="I555" s="27">
        <v>99.02586166473263</v>
      </c>
      <c r="J555" s="27">
        <v>99.02586166473263</v>
      </c>
      <c r="K555" s="27">
        <v>98.2728136649699</v>
      </c>
      <c r="L555" s="27">
        <v>99.01999091847335</v>
      </c>
      <c r="M555" s="27">
        <v>99.56603437312246</v>
      </c>
      <c r="N555" s="27">
        <v>101.12983287303304</v>
      </c>
      <c r="O555" s="27">
        <v>101.12983287303304</v>
      </c>
      <c r="P555" s="27">
        <v>101.12983287303304</v>
      </c>
      <c r="Q555" s="27">
        <v>113.23740772369622</v>
      </c>
      <c r="R555" s="27">
        <v>113.4571741844931</v>
      </c>
      <c r="S555" s="13">
        <f t="shared" si="117"/>
        <v>96.50913029863356</v>
      </c>
      <c r="T555" s="52">
        <f>'[2]Report'!K2142/1000</f>
        <v>96.5091302986335</v>
      </c>
      <c r="U555" s="52">
        <f t="shared" si="113"/>
        <v>0</v>
      </c>
    </row>
    <row r="556" spans="1:21" ht="11.25" customHeight="1">
      <c r="A556" s="26"/>
      <c r="D556" s="1" t="s">
        <v>245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13">
        <f t="shared" si="117"/>
        <v>0</v>
      </c>
      <c r="T556" s="52">
        <f>'[2]Report'!K2143/1000</f>
        <v>0</v>
      </c>
      <c r="U556" s="52">
        <f t="shared" si="113"/>
        <v>0</v>
      </c>
    </row>
    <row r="557" spans="1:21" ht="11.25" customHeight="1">
      <c r="A557" s="26"/>
      <c r="D557" s="1" t="s">
        <v>248</v>
      </c>
      <c r="F557" s="27">
        <v>112.98097310743644</v>
      </c>
      <c r="G557" s="27">
        <v>114.83003006814864</v>
      </c>
      <c r="H557" s="27">
        <v>115.56169241691457</v>
      </c>
      <c r="I557" s="27">
        <v>114.54921618412853</v>
      </c>
      <c r="J557" s="27">
        <v>114.54921830227966</v>
      </c>
      <c r="K557" s="27">
        <v>111.93517200316414</v>
      </c>
      <c r="L557" s="27">
        <v>112.39571312741046</v>
      </c>
      <c r="M557" s="27">
        <v>112.39571312741046</v>
      </c>
      <c r="N557" s="27">
        <v>111.50099126953923</v>
      </c>
      <c r="O557" s="27">
        <v>111.50099126953923</v>
      </c>
      <c r="P557" s="27">
        <v>111.50099126953923</v>
      </c>
      <c r="Q557" s="27">
        <v>102.39828557195628</v>
      </c>
      <c r="R557" s="27">
        <v>102.39828557195628</v>
      </c>
      <c r="S557" s="13">
        <f t="shared" si="117"/>
        <v>111.7339703291439</v>
      </c>
      <c r="T557" s="52">
        <f>'[2]Report'!K2144/1000</f>
        <v>111.73397032914383</v>
      </c>
      <c r="U557" s="52">
        <f t="shared" si="113"/>
        <v>0</v>
      </c>
    </row>
    <row r="558" spans="1:21" ht="11.25" customHeight="1">
      <c r="A558" s="26"/>
      <c r="D558" s="1" t="s">
        <v>251</v>
      </c>
      <c r="F558" s="27">
        <v>1.0643510011888515</v>
      </c>
      <c r="G558" s="27">
        <v>1.0643510011888515</v>
      </c>
      <c r="H558" s="27">
        <v>1.0643510011888515</v>
      </c>
      <c r="I558" s="27">
        <v>1.0643510011888515</v>
      </c>
      <c r="J558" s="27">
        <v>1.0643510011888515</v>
      </c>
      <c r="K558" s="27">
        <v>1.0643510011888515</v>
      </c>
      <c r="L558" s="27">
        <v>1.0643510011888515</v>
      </c>
      <c r="M558" s="27">
        <v>1.0643510011888515</v>
      </c>
      <c r="N558" s="27">
        <v>1.0643510011888515</v>
      </c>
      <c r="O558" s="27">
        <v>1.0643510011888515</v>
      </c>
      <c r="P558" s="27">
        <v>1.0643510011888515</v>
      </c>
      <c r="Q558" s="27">
        <v>1.0643510011888515</v>
      </c>
      <c r="R558" s="27">
        <v>1.0643510011888515</v>
      </c>
      <c r="S558" s="13">
        <f t="shared" si="117"/>
        <v>1.0643510011888517</v>
      </c>
      <c r="T558" s="52">
        <f>'[2]Report'!K2145/1000</f>
        <v>1.0643510011888515</v>
      </c>
      <c r="U558" s="52">
        <f t="shared" si="113"/>
        <v>0</v>
      </c>
    </row>
    <row r="559" spans="1:21" ht="11.25" customHeight="1">
      <c r="A559" s="26"/>
      <c r="D559" s="1" t="s">
        <v>247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13">
        <f t="shared" si="117"/>
        <v>0</v>
      </c>
      <c r="T559" s="52">
        <f>'[2]Report'!K2146/1000</f>
        <v>0</v>
      </c>
      <c r="U559" s="52">
        <f aca="true" t="shared" si="125" ref="U559:U622">T559-S559</f>
        <v>0</v>
      </c>
    </row>
    <row r="560" spans="1:21" ht="11.25" customHeight="1">
      <c r="A560" s="26"/>
      <c r="D560" s="1" t="s">
        <v>245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13">
        <f t="shared" si="117"/>
        <v>0</v>
      </c>
      <c r="T560" s="52">
        <f>'[2]Report'!K2147/1000</f>
        <v>0</v>
      </c>
      <c r="U560" s="52">
        <f t="shared" si="125"/>
        <v>0</v>
      </c>
    </row>
    <row r="561" spans="1:21" ht="11.25" customHeight="1">
      <c r="A561" s="26"/>
      <c r="D561" s="1" t="s">
        <v>245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13">
        <f t="shared" si="117"/>
        <v>0</v>
      </c>
      <c r="T561" s="52">
        <f>'[2]Report'!K2148/1000</f>
        <v>0</v>
      </c>
      <c r="U561" s="52">
        <f t="shared" si="125"/>
        <v>0</v>
      </c>
    </row>
    <row r="562" spans="1:21" ht="11.25" customHeight="1">
      <c r="A562" s="26"/>
      <c r="F562" s="28">
        <f aca="true" t="shared" si="126" ref="F562:R562">SUBTOTAL(9,F548:F561)</f>
        <v>6832.1145124090945</v>
      </c>
      <c r="G562" s="28">
        <f t="shared" si="126"/>
        <v>6836.178839604566</v>
      </c>
      <c r="H562" s="28">
        <f t="shared" si="126"/>
        <v>6878.474829681916</v>
      </c>
      <c r="I562" s="28">
        <f t="shared" si="126"/>
        <v>6548.205641894182</v>
      </c>
      <c r="J562" s="28">
        <f t="shared" si="126"/>
        <v>6687.007085552978</v>
      </c>
      <c r="K562" s="28">
        <f t="shared" si="126"/>
        <v>6709.874698790984</v>
      </c>
      <c r="L562" s="28">
        <f t="shared" si="126"/>
        <v>6734.578308258356</v>
      </c>
      <c r="M562" s="28">
        <f t="shared" si="126"/>
        <v>6681.376970924619</v>
      </c>
      <c r="N562" s="28">
        <f t="shared" si="126"/>
        <v>6670.492610030703</v>
      </c>
      <c r="O562" s="28">
        <f t="shared" si="126"/>
        <v>6633.405818905103</v>
      </c>
      <c r="P562" s="28">
        <f t="shared" si="126"/>
        <v>6615.977158742703</v>
      </c>
      <c r="Q562" s="28">
        <f t="shared" si="126"/>
        <v>6527.266931145826</v>
      </c>
      <c r="R562" s="28">
        <f t="shared" si="126"/>
        <v>6360.9880426353875</v>
      </c>
      <c r="S562" s="28">
        <f t="shared" si="117"/>
        <v>6676.61584758785</v>
      </c>
      <c r="T562" s="52">
        <f>'[2]Report'!K2149/1000</f>
        <v>6676.6158475878365</v>
      </c>
      <c r="U562" s="52">
        <f t="shared" si="125"/>
        <v>-1.3642420526593924E-11</v>
      </c>
    </row>
    <row r="563" spans="1:21" ht="11.25" customHeight="1">
      <c r="A563" s="26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>
        <f t="shared" si="117"/>
        <v>0</v>
      </c>
      <c r="T563" s="52">
        <f>'[2]Report'!K2150/1000</f>
        <v>0</v>
      </c>
      <c r="U563" s="52">
        <f t="shared" si="125"/>
        <v>0</v>
      </c>
    </row>
    <row r="564" spans="1:21" ht="11.25" customHeight="1">
      <c r="A564" s="26">
        <v>392</v>
      </c>
      <c r="B564" s="1" t="s">
        <v>102</v>
      </c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>
        <f t="shared" si="117"/>
        <v>0</v>
      </c>
      <c r="T564" s="52">
        <f>'[2]Report'!K2151/1000</f>
        <v>0</v>
      </c>
      <c r="U564" s="52">
        <f t="shared" si="125"/>
        <v>0</v>
      </c>
    </row>
    <row r="565" spans="1:21" ht="11.25" customHeight="1">
      <c r="A565" s="26"/>
      <c r="D565" s="1" t="s">
        <v>190</v>
      </c>
      <c r="F565" s="27">
        <v>4856.46185</v>
      </c>
      <c r="G565" s="27">
        <v>4997.8689</v>
      </c>
      <c r="H565" s="27">
        <v>5120.854429999999</v>
      </c>
      <c r="I565" s="27">
        <v>5136.877570000001</v>
      </c>
      <c r="J565" s="27">
        <v>5143.31456</v>
      </c>
      <c r="K565" s="27">
        <v>4919.88666</v>
      </c>
      <c r="L565" s="27">
        <v>4892.490559999999</v>
      </c>
      <c r="M565" s="27">
        <v>4983.28922</v>
      </c>
      <c r="N565" s="27">
        <v>4983.28922</v>
      </c>
      <c r="O565" s="27">
        <v>5039.77496</v>
      </c>
      <c r="P565" s="27">
        <v>4980.3984199999995</v>
      </c>
      <c r="Q565" s="27">
        <v>5007.69148</v>
      </c>
      <c r="R565" s="27">
        <v>4984.87974</v>
      </c>
      <c r="S565" s="13">
        <f t="shared" si="117"/>
        <v>5010.533897916666</v>
      </c>
      <c r="T565" s="52">
        <f>'[2]Report'!K2152/1000</f>
        <v>5010.53389791666</v>
      </c>
      <c r="U565" s="52">
        <f t="shared" si="125"/>
        <v>0</v>
      </c>
    </row>
    <row r="566" spans="1:21" ht="11.25" customHeight="1">
      <c r="A566" s="26"/>
      <c r="D566" s="1" t="s">
        <v>242</v>
      </c>
      <c r="F566" s="27">
        <v>614.2333591497439</v>
      </c>
      <c r="G566" s="27">
        <v>617.0640809237177</v>
      </c>
      <c r="H566" s="27">
        <v>623.2624779235628</v>
      </c>
      <c r="I566" s="27">
        <v>620.1053255993645</v>
      </c>
      <c r="J566" s="27">
        <v>615.0529011606628</v>
      </c>
      <c r="K566" s="27">
        <v>611.1890659299547</v>
      </c>
      <c r="L566" s="27">
        <v>602.8526904741689</v>
      </c>
      <c r="M566" s="27">
        <v>600.5703258556119</v>
      </c>
      <c r="N566" s="27">
        <v>600.5703258556119</v>
      </c>
      <c r="O566" s="27">
        <v>599.7936242243087</v>
      </c>
      <c r="P566" s="27">
        <v>596.3387198899331</v>
      </c>
      <c r="Q566" s="27">
        <v>590.8683552364749</v>
      </c>
      <c r="R566" s="27">
        <v>592.4309448775418</v>
      </c>
      <c r="S566" s="13">
        <f t="shared" si="117"/>
        <v>606.7500037572513</v>
      </c>
      <c r="T566" s="52">
        <f>'[2]Report'!K2153/1000</f>
        <v>606.7500037572512</v>
      </c>
      <c r="U566" s="52">
        <f t="shared" si="125"/>
        <v>0</v>
      </c>
    </row>
    <row r="567" spans="1:21" ht="11.25" customHeight="1">
      <c r="A567" s="26"/>
      <c r="D567" s="1" t="s">
        <v>29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13">
        <f t="shared" si="117"/>
        <v>0</v>
      </c>
      <c r="T567" s="52">
        <f>'[2]Report'!K2154/1000</f>
        <v>0</v>
      </c>
      <c r="U567" s="52">
        <f t="shared" si="125"/>
        <v>0</v>
      </c>
    </row>
    <row r="568" spans="1:21" ht="11.25" customHeight="1">
      <c r="A568" s="26"/>
      <c r="D568" s="1" t="s">
        <v>250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13">
        <f t="shared" si="117"/>
        <v>0</v>
      </c>
      <c r="T568" s="52">
        <f>'[2]Report'!K2155/1000</f>
        <v>0</v>
      </c>
      <c r="U568" s="52">
        <f t="shared" si="125"/>
        <v>0</v>
      </c>
    </row>
    <row r="569" spans="1:21" ht="11.25" customHeight="1">
      <c r="A569" s="26"/>
      <c r="D569" s="1" t="s">
        <v>249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13">
        <f t="shared" si="117"/>
        <v>0</v>
      </c>
      <c r="T569" s="52">
        <f>'[2]Report'!K2156/1000</f>
        <v>0</v>
      </c>
      <c r="U569" s="52">
        <f t="shared" si="125"/>
        <v>0</v>
      </c>
    </row>
    <row r="570" spans="1:21" ht="11.25" customHeight="1">
      <c r="A570" s="26"/>
      <c r="D570" s="1" t="s">
        <v>241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13">
        <f t="shared" si="117"/>
        <v>0</v>
      </c>
      <c r="T570" s="52">
        <f>'[2]Report'!K2157/1000</f>
        <v>0</v>
      </c>
      <c r="U570" s="52">
        <f t="shared" si="125"/>
        <v>0</v>
      </c>
    </row>
    <row r="571" spans="1:21" ht="11.25" customHeight="1">
      <c r="A571" s="26"/>
      <c r="D571" s="1" t="s">
        <v>243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13">
        <f aca="true" t="shared" si="127" ref="S571:S634">(F571+R571+SUM(G571:Q571)*2)/24</f>
        <v>0</v>
      </c>
      <c r="T571" s="52">
        <f>'[2]Report'!K2158/1000</f>
        <v>0</v>
      </c>
      <c r="U571" s="52">
        <f t="shared" si="125"/>
        <v>0</v>
      </c>
    </row>
    <row r="572" spans="1:21" ht="11.25" customHeight="1">
      <c r="A572" s="26"/>
      <c r="D572" s="1" t="s">
        <v>244</v>
      </c>
      <c r="F572" s="27">
        <v>752.0224170557917</v>
      </c>
      <c r="G572" s="27">
        <v>754.528377564574</v>
      </c>
      <c r="H572" s="27">
        <v>795.198738697446</v>
      </c>
      <c r="I572" s="27">
        <v>801.381524617849</v>
      </c>
      <c r="J572" s="27">
        <v>803.6833364411541</v>
      </c>
      <c r="K572" s="27">
        <v>753.3259767267883</v>
      </c>
      <c r="L572" s="27">
        <v>760.8091859526169</v>
      </c>
      <c r="M572" s="27">
        <v>756.3366778478389</v>
      </c>
      <c r="N572" s="27">
        <v>756.3366778478389</v>
      </c>
      <c r="O572" s="27">
        <v>756.3366778478389</v>
      </c>
      <c r="P572" s="27">
        <v>795.4617339941294</v>
      </c>
      <c r="Q572" s="27">
        <v>795.4960816145501</v>
      </c>
      <c r="R572" s="27">
        <v>791.9234409663042</v>
      </c>
      <c r="S572" s="13">
        <f t="shared" si="127"/>
        <v>775.0723265136394</v>
      </c>
      <c r="T572" s="52">
        <f>'[2]Report'!K2159/1000</f>
        <v>775.0723265136387</v>
      </c>
      <c r="U572" s="52">
        <f t="shared" si="125"/>
        <v>0</v>
      </c>
    </row>
    <row r="573" spans="1:21" ht="11.25" customHeight="1">
      <c r="A573" s="26"/>
      <c r="D573" s="1" t="s">
        <v>245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13">
        <f t="shared" si="127"/>
        <v>0</v>
      </c>
      <c r="T573" s="52">
        <f>'[2]Report'!K2160/1000</f>
        <v>0</v>
      </c>
      <c r="U573" s="52">
        <f t="shared" si="125"/>
        <v>0</v>
      </c>
    </row>
    <row r="574" spans="1:21" ht="11.25" customHeight="1">
      <c r="A574" s="26"/>
      <c r="D574" s="1" t="s">
        <v>248</v>
      </c>
      <c r="F574" s="27">
        <v>311.4560959381715</v>
      </c>
      <c r="G574" s="27">
        <v>313.12105591290805</v>
      </c>
      <c r="H574" s="27">
        <v>313.1244237731803</v>
      </c>
      <c r="I574" s="27">
        <v>313.1244237731803</v>
      </c>
      <c r="J574" s="27">
        <v>313.1244237731803</v>
      </c>
      <c r="K574" s="27">
        <v>311.9912129268612</v>
      </c>
      <c r="L574" s="27">
        <v>308.8876873229715</v>
      </c>
      <c r="M574" s="27">
        <v>313.0894594527313</v>
      </c>
      <c r="N574" s="27">
        <v>313.0894594527313</v>
      </c>
      <c r="O574" s="27">
        <v>313.0894594527313</v>
      </c>
      <c r="P574" s="27">
        <v>313.0894594527313</v>
      </c>
      <c r="Q574" s="27">
        <v>313.0894594527313</v>
      </c>
      <c r="R574" s="27">
        <v>330.84537164541143</v>
      </c>
      <c r="S574" s="13">
        <f t="shared" si="127"/>
        <v>313.3309382114775</v>
      </c>
      <c r="T574" s="52">
        <f>'[2]Report'!K2161/1000</f>
        <v>313.3309382114775</v>
      </c>
      <c r="U574" s="52">
        <f t="shared" si="125"/>
        <v>0</v>
      </c>
    </row>
    <row r="575" spans="1:21" ht="11.25" customHeight="1">
      <c r="A575" s="26"/>
      <c r="D575" s="1" t="s">
        <v>246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13">
        <f t="shared" si="127"/>
        <v>0</v>
      </c>
      <c r="T575" s="52">
        <f>'[2]Report'!K2162/1000</f>
        <v>0</v>
      </c>
      <c r="U575" s="52">
        <f t="shared" si="125"/>
        <v>0</v>
      </c>
    </row>
    <row r="576" spans="1:21" ht="11.25" customHeight="1">
      <c r="A576" s="26"/>
      <c r="D576" s="1" t="s">
        <v>247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13">
        <f t="shared" si="127"/>
        <v>0</v>
      </c>
      <c r="T576" s="52">
        <f>'[2]Report'!K2163/1000</f>
        <v>0</v>
      </c>
      <c r="U576" s="52">
        <f t="shared" si="125"/>
        <v>0</v>
      </c>
    </row>
    <row r="577" spans="1:21" ht="11.25" customHeight="1">
      <c r="A577" s="26"/>
      <c r="D577" s="1" t="s">
        <v>245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13">
        <f t="shared" si="127"/>
        <v>0</v>
      </c>
      <c r="T577" s="52">
        <f>'[2]Report'!K2164/1000</f>
        <v>0</v>
      </c>
      <c r="U577" s="52">
        <f t="shared" si="125"/>
        <v>0</v>
      </c>
    </row>
    <row r="578" spans="1:21" ht="11.25" customHeight="1">
      <c r="A578" s="26"/>
      <c r="D578" s="1" t="s">
        <v>245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13">
        <f t="shared" si="127"/>
        <v>0</v>
      </c>
      <c r="T578" s="52">
        <f>'[2]Report'!K2165/1000</f>
        <v>0</v>
      </c>
      <c r="U578" s="52">
        <f t="shared" si="125"/>
        <v>0</v>
      </c>
    </row>
    <row r="579" spans="1:21" ht="11.25" customHeight="1">
      <c r="A579" s="26"/>
      <c r="F579" s="28">
        <f aca="true" t="shared" si="128" ref="F579:R579">SUBTOTAL(9,F565:F578)</f>
        <v>6534.173722143706</v>
      </c>
      <c r="G579" s="28">
        <f t="shared" si="128"/>
        <v>6682.5824144011995</v>
      </c>
      <c r="H579" s="28">
        <f t="shared" si="128"/>
        <v>6852.440070394188</v>
      </c>
      <c r="I579" s="28">
        <f t="shared" si="128"/>
        <v>6871.488843990395</v>
      </c>
      <c r="J579" s="28">
        <f t="shared" si="128"/>
        <v>6875.175221374997</v>
      </c>
      <c r="K579" s="28">
        <f t="shared" si="128"/>
        <v>6596.392915583605</v>
      </c>
      <c r="L579" s="28">
        <f t="shared" si="128"/>
        <v>6565.040123749757</v>
      </c>
      <c r="M579" s="28">
        <f t="shared" si="128"/>
        <v>6653.285683156183</v>
      </c>
      <c r="N579" s="28">
        <f t="shared" si="128"/>
        <v>6653.285683156183</v>
      </c>
      <c r="O579" s="28">
        <f t="shared" si="128"/>
        <v>6708.9947215248785</v>
      </c>
      <c r="P579" s="28">
        <f t="shared" si="128"/>
        <v>6685.288333336794</v>
      </c>
      <c r="Q579" s="28">
        <f t="shared" si="128"/>
        <v>6707.145376303757</v>
      </c>
      <c r="R579" s="28">
        <f t="shared" si="128"/>
        <v>6700.079497489258</v>
      </c>
      <c r="S579" s="28">
        <f t="shared" si="127"/>
        <v>6705.687166399034</v>
      </c>
      <c r="T579" s="52">
        <f>'[2]Report'!K2166/1000</f>
        <v>6705.687166399027</v>
      </c>
      <c r="U579" s="52">
        <f t="shared" si="125"/>
        <v>-7.275957614183426E-12</v>
      </c>
    </row>
    <row r="580" spans="1:21" ht="11.25" customHeight="1">
      <c r="A580" s="26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>
        <f t="shared" si="127"/>
        <v>0</v>
      </c>
      <c r="T580" s="52">
        <f>'[2]Report'!K2167/1000</f>
        <v>0</v>
      </c>
      <c r="U580" s="52">
        <f t="shared" si="125"/>
        <v>0</v>
      </c>
    </row>
    <row r="581" spans="1:21" ht="11.25" customHeight="1">
      <c r="A581" s="26">
        <v>393</v>
      </c>
      <c r="B581" s="1" t="s">
        <v>103</v>
      </c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>
        <f t="shared" si="127"/>
        <v>0</v>
      </c>
      <c r="T581" s="52">
        <f>'[2]Report'!K2168/1000</f>
        <v>0</v>
      </c>
      <c r="U581" s="52">
        <f t="shared" si="125"/>
        <v>0</v>
      </c>
    </row>
    <row r="582" spans="1:21" ht="11.25" customHeight="1">
      <c r="A582" s="26"/>
      <c r="D582" s="1" t="s">
        <v>190</v>
      </c>
      <c r="F582" s="27">
        <v>507.53704999999997</v>
      </c>
      <c r="G582" s="27">
        <v>507.53704999999997</v>
      </c>
      <c r="H582" s="27">
        <v>507.53704999999997</v>
      </c>
      <c r="I582" s="27">
        <v>507.53704999999997</v>
      </c>
      <c r="J582" s="27">
        <v>507.53704999999997</v>
      </c>
      <c r="K582" s="27">
        <v>507.53704999999997</v>
      </c>
      <c r="L582" s="27">
        <v>507.53704999999997</v>
      </c>
      <c r="M582" s="27">
        <v>507.53704999999997</v>
      </c>
      <c r="N582" s="27">
        <v>523.8177800000001</v>
      </c>
      <c r="O582" s="27">
        <v>524.03614</v>
      </c>
      <c r="P582" s="27">
        <v>524.03614</v>
      </c>
      <c r="Q582" s="27">
        <v>546.3822299999999</v>
      </c>
      <c r="R582" s="27">
        <v>557.05507</v>
      </c>
      <c r="S582" s="13">
        <f t="shared" si="127"/>
        <v>516.943975</v>
      </c>
      <c r="T582" s="52">
        <f>'[2]Report'!K2169/1000</f>
        <v>516.943975</v>
      </c>
      <c r="U582" s="52">
        <f t="shared" si="125"/>
        <v>0</v>
      </c>
    </row>
    <row r="583" spans="1:21" ht="11.25" customHeight="1">
      <c r="A583" s="26"/>
      <c r="D583" s="1" t="s">
        <v>243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13">
        <f t="shared" si="127"/>
        <v>0</v>
      </c>
      <c r="T583" s="52">
        <f>'[2]Report'!K2170/1000</f>
        <v>0</v>
      </c>
      <c r="U583" s="52">
        <f t="shared" si="125"/>
        <v>0</v>
      </c>
    </row>
    <row r="584" spans="1:21" ht="11.25" customHeight="1">
      <c r="A584" s="26"/>
      <c r="D584" s="1" t="s">
        <v>249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13">
        <f t="shared" si="127"/>
        <v>0</v>
      </c>
      <c r="T584" s="52">
        <f>'[2]Report'!K2171/1000</f>
        <v>0</v>
      </c>
      <c r="U584" s="52">
        <f t="shared" si="125"/>
        <v>0</v>
      </c>
    </row>
    <row r="585" spans="1:21" ht="11.25" customHeight="1">
      <c r="A585" s="26"/>
      <c r="D585" s="1" t="s">
        <v>242</v>
      </c>
      <c r="F585" s="27">
        <v>28.80317920026675</v>
      </c>
      <c r="G585" s="27">
        <v>28.80317920026675</v>
      </c>
      <c r="H585" s="27">
        <v>28.80317920026675</v>
      </c>
      <c r="I585" s="27">
        <v>26.807013239299057</v>
      </c>
      <c r="J585" s="27">
        <v>26.807013239299057</v>
      </c>
      <c r="K585" s="27">
        <v>26.807013239299057</v>
      </c>
      <c r="L585" s="27">
        <v>26.807013239299057</v>
      </c>
      <c r="M585" s="27">
        <v>26.807013239299057</v>
      </c>
      <c r="N585" s="27">
        <v>26.807013239299057</v>
      </c>
      <c r="O585" s="27">
        <v>26.807013239299057</v>
      </c>
      <c r="P585" s="27">
        <v>26.807013239299057</v>
      </c>
      <c r="Q585" s="27">
        <v>33.035197071302306</v>
      </c>
      <c r="R585" s="27">
        <v>32.98893995156878</v>
      </c>
      <c r="S585" s="13">
        <f t="shared" si="127"/>
        <v>27.999476746845506</v>
      </c>
      <c r="T585" s="52">
        <f>'[2]Report'!K2172/1000</f>
        <v>27.999476746845502</v>
      </c>
      <c r="U585" s="52">
        <f t="shared" si="125"/>
        <v>0</v>
      </c>
    </row>
    <row r="586" spans="1:21" ht="11.25" customHeight="1">
      <c r="A586" s="26"/>
      <c r="D586" s="1" t="s">
        <v>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13">
        <f t="shared" si="127"/>
        <v>0</v>
      </c>
      <c r="T586" s="52">
        <f>'[2]Report'!K2173/1000</f>
        <v>0</v>
      </c>
      <c r="U586" s="52">
        <f t="shared" si="125"/>
        <v>0</v>
      </c>
    </row>
    <row r="587" spans="1:21" ht="11.25" customHeight="1">
      <c r="A587" s="26"/>
      <c r="D587" s="1" t="s">
        <v>244</v>
      </c>
      <c r="F587" s="27">
        <v>31.447882588258366</v>
      </c>
      <c r="G587" s="27">
        <v>31.447882588258366</v>
      </c>
      <c r="H587" s="27">
        <v>31.447882588258366</v>
      </c>
      <c r="I587" s="27">
        <v>31.447882588258366</v>
      </c>
      <c r="J587" s="27">
        <v>31.82579255250305</v>
      </c>
      <c r="K587" s="27">
        <v>32.05185383152376</v>
      </c>
      <c r="L587" s="27">
        <v>32.417514300375686</v>
      </c>
      <c r="M587" s="27">
        <v>32.417514300375686</v>
      </c>
      <c r="N587" s="27">
        <v>32.417514300375686</v>
      </c>
      <c r="O587" s="27">
        <v>38.80204141437398</v>
      </c>
      <c r="P587" s="27">
        <v>38.80204141437398</v>
      </c>
      <c r="Q587" s="27">
        <v>48.883630124051486</v>
      </c>
      <c r="R587" s="27">
        <v>48.883630124051486</v>
      </c>
      <c r="S587" s="13">
        <f t="shared" si="127"/>
        <v>35.17727552990694</v>
      </c>
      <c r="T587" s="52">
        <f>'[2]Report'!K2174/1000</f>
        <v>35.17727552990695</v>
      </c>
      <c r="U587" s="52">
        <f t="shared" si="125"/>
        <v>0</v>
      </c>
    </row>
    <row r="588" spans="1:21" ht="11.25" customHeight="1">
      <c r="A588" s="26"/>
      <c r="D588" s="1" t="s">
        <v>245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13">
        <f t="shared" si="127"/>
        <v>0</v>
      </c>
      <c r="T588" s="52">
        <f>'[2]Report'!K2175/1000</f>
        <v>0</v>
      </c>
      <c r="U588" s="52">
        <f t="shared" si="125"/>
        <v>0</v>
      </c>
    </row>
    <row r="589" spans="1:21" ht="11.25" customHeight="1">
      <c r="A589" s="26"/>
      <c r="D589" s="1" t="s">
        <v>248</v>
      </c>
      <c r="F589" s="27">
        <v>125.30740524836123</v>
      </c>
      <c r="G589" s="27">
        <v>125.30740524836123</v>
      </c>
      <c r="H589" s="27">
        <v>125.30740524836123</v>
      </c>
      <c r="I589" s="27">
        <v>125.30740524836123</v>
      </c>
      <c r="J589" s="27">
        <v>125.30740524836123</v>
      </c>
      <c r="K589" s="27">
        <v>125.30740524836123</v>
      </c>
      <c r="L589" s="27">
        <v>125.30740524836123</v>
      </c>
      <c r="M589" s="27">
        <v>125.30740524836123</v>
      </c>
      <c r="N589" s="27">
        <v>125.30740524836123</v>
      </c>
      <c r="O589" s="27">
        <v>125.30740524836123</v>
      </c>
      <c r="P589" s="27">
        <v>125.30740524836123</v>
      </c>
      <c r="Q589" s="27">
        <v>125.30740524836123</v>
      </c>
      <c r="R589" s="27">
        <v>125.30740524836123</v>
      </c>
      <c r="S589" s="13">
        <f t="shared" si="127"/>
        <v>125.3074052483612</v>
      </c>
      <c r="T589" s="52">
        <f>'[2]Report'!K2176/1000</f>
        <v>125.30740524836123</v>
      </c>
      <c r="U589" s="52">
        <f t="shared" si="125"/>
        <v>0</v>
      </c>
    </row>
    <row r="590" spans="1:21" ht="11.25" customHeight="1">
      <c r="A590" s="26"/>
      <c r="D590" s="1" t="s">
        <v>245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13">
        <f t="shared" si="127"/>
        <v>0</v>
      </c>
      <c r="T590" s="52">
        <f>'[2]Report'!K2177/1000</f>
        <v>0</v>
      </c>
      <c r="U590" s="52">
        <f t="shared" si="125"/>
        <v>0</v>
      </c>
    </row>
    <row r="591" spans="1:21" ht="11.25" customHeight="1">
      <c r="A591" s="26"/>
      <c r="F591" s="28">
        <f aca="true" t="shared" si="129" ref="F591:R591">SUBTOTAL(9,F582:F590)</f>
        <v>693.0955170368862</v>
      </c>
      <c r="G591" s="28">
        <f t="shared" si="129"/>
        <v>693.0955170368862</v>
      </c>
      <c r="H591" s="28">
        <f t="shared" si="129"/>
        <v>693.0955170368862</v>
      </c>
      <c r="I591" s="28">
        <f t="shared" si="129"/>
        <v>691.0993510759185</v>
      </c>
      <c r="J591" s="28">
        <f t="shared" si="129"/>
        <v>691.4772610401632</v>
      </c>
      <c r="K591" s="28">
        <f t="shared" si="129"/>
        <v>691.7033223191839</v>
      </c>
      <c r="L591" s="28">
        <f t="shared" si="129"/>
        <v>692.0689827880359</v>
      </c>
      <c r="M591" s="28">
        <f t="shared" si="129"/>
        <v>692.0689827880359</v>
      </c>
      <c r="N591" s="28">
        <f t="shared" si="129"/>
        <v>708.3497127880361</v>
      </c>
      <c r="O591" s="28">
        <f t="shared" si="129"/>
        <v>714.9525999020343</v>
      </c>
      <c r="P591" s="28">
        <f t="shared" si="129"/>
        <v>714.9525999020343</v>
      </c>
      <c r="Q591" s="28">
        <f t="shared" si="129"/>
        <v>753.6084624437149</v>
      </c>
      <c r="R591" s="28">
        <f t="shared" si="129"/>
        <v>764.2350453239815</v>
      </c>
      <c r="S591" s="28">
        <f t="shared" si="127"/>
        <v>705.4281325251137</v>
      </c>
      <c r="T591" s="52">
        <f>'[2]Report'!K2178/1000</f>
        <v>705.4281325251136</v>
      </c>
      <c r="U591" s="52">
        <f t="shared" si="125"/>
        <v>0</v>
      </c>
    </row>
    <row r="592" spans="1:21" ht="11.25" customHeight="1">
      <c r="A592" s="26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>
        <f t="shared" si="127"/>
        <v>0</v>
      </c>
      <c r="T592" s="52">
        <f>'[2]Report'!K2179/1000</f>
        <v>0</v>
      </c>
      <c r="U592" s="52">
        <f t="shared" si="125"/>
        <v>0</v>
      </c>
    </row>
    <row r="593" spans="1:21" ht="11.25" customHeight="1">
      <c r="A593" s="26">
        <v>394</v>
      </c>
      <c r="B593" s="1" t="s">
        <v>104</v>
      </c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>
        <f t="shared" si="127"/>
        <v>0</v>
      </c>
      <c r="T593" s="52">
        <f>'[2]Report'!K2180/1000</f>
        <v>0</v>
      </c>
      <c r="U593" s="52">
        <f t="shared" si="125"/>
        <v>0</v>
      </c>
    </row>
    <row r="594" spans="1:21" ht="11.25" customHeight="1">
      <c r="A594" s="26"/>
      <c r="D594" s="1" t="s">
        <v>190</v>
      </c>
      <c r="F594" s="27">
        <v>2553.4591299999997</v>
      </c>
      <c r="G594" s="27">
        <v>2553.5139</v>
      </c>
      <c r="H594" s="27">
        <v>2557.7083399999997</v>
      </c>
      <c r="I594" s="27">
        <v>2594.28773</v>
      </c>
      <c r="J594" s="27">
        <v>2594.297</v>
      </c>
      <c r="K594" s="27">
        <v>2594.297</v>
      </c>
      <c r="L594" s="27">
        <v>2603.87625</v>
      </c>
      <c r="M594" s="27">
        <v>2603.87625</v>
      </c>
      <c r="N594" s="27">
        <v>2603.99139</v>
      </c>
      <c r="O594" s="27">
        <v>2603.99139</v>
      </c>
      <c r="P594" s="27">
        <v>2601.5163900000002</v>
      </c>
      <c r="Q594" s="27">
        <v>2601.5163900000002</v>
      </c>
      <c r="R594" s="27">
        <v>2601.5163900000002</v>
      </c>
      <c r="S594" s="13">
        <f t="shared" si="127"/>
        <v>2590.863315833333</v>
      </c>
      <c r="T594" s="52">
        <f>'[2]Report'!K2181/1000</f>
        <v>2590.86331583333</v>
      </c>
      <c r="U594" s="52">
        <f t="shared" si="125"/>
        <v>0</v>
      </c>
    </row>
    <row r="595" spans="1:21" ht="11.25" customHeight="1">
      <c r="A595" s="26"/>
      <c r="D595" s="1" t="s">
        <v>243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13">
        <f t="shared" si="127"/>
        <v>0</v>
      </c>
      <c r="T595" s="52">
        <f>'[2]Report'!K2182/1000</f>
        <v>0</v>
      </c>
      <c r="U595" s="52">
        <f t="shared" si="125"/>
        <v>0</v>
      </c>
    </row>
    <row r="596" spans="1:21" ht="11.25" customHeight="1">
      <c r="A596" s="26"/>
      <c r="D596" s="1" t="s">
        <v>29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13">
        <f t="shared" si="127"/>
        <v>0</v>
      </c>
      <c r="T596" s="52">
        <f>'[2]Report'!K2183/1000</f>
        <v>0</v>
      </c>
      <c r="U596" s="52">
        <f t="shared" si="125"/>
        <v>0</v>
      </c>
    </row>
    <row r="597" spans="1:21" ht="11.25" customHeight="1">
      <c r="A597" s="26"/>
      <c r="D597" s="1" t="s">
        <v>242</v>
      </c>
      <c r="F597" s="27">
        <v>301.3965021013163</v>
      </c>
      <c r="G597" s="27">
        <v>301.3965021013163</v>
      </c>
      <c r="H597" s="27">
        <v>301.3965021013163</v>
      </c>
      <c r="I597" s="27">
        <v>297.3010560445096</v>
      </c>
      <c r="J597" s="27">
        <v>297.3010560445096</v>
      </c>
      <c r="K597" s="27">
        <v>295.31895635514104</v>
      </c>
      <c r="L597" s="27">
        <v>295.31895635514104</v>
      </c>
      <c r="M597" s="27">
        <v>295.31895635514104</v>
      </c>
      <c r="N597" s="27">
        <v>295.31895635514104</v>
      </c>
      <c r="O597" s="27">
        <v>295.31895635514104</v>
      </c>
      <c r="P597" s="27">
        <v>295.31895635514104</v>
      </c>
      <c r="Q597" s="27">
        <v>295.31895635514104</v>
      </c>
      <c r="R597" s="27">
        <v>295.35697759025</v>
      </c>
      <c r="S597" s="13">
        <f t="shared" si="127"/>
        <v>296.9170458852851</v>
      </c>
      <c r="T597" s="52">
        <f>'[2]Report'!K2184/1000</f>
        <v>296.9170458852852</v>
      </c>
      <c r="U597" s="52">
        <f t="shared" si="125"/>
        <v>0</v>
      </c>
    </row>
    <row r="598" spans="1:21" ht="11.25" customHeight="1">
      <c r="A598" s="26"/>
      <c r="D598" s="1" t="s">
        <v>241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13">
        <f t="shared" si="127"/>
        <v>0</v>
      </c>
      <c r="T598" s="52">
        <f>'[2]Report'!K2185/1000</f>
        <v>0</v>
      </c>
      <c r="U598" s="52">
        <f t="shared" si="125"/>
        <v>0</v>
      </c>
    </row>
    <row r="599" spans="1:21" ht="11.25" customHeight="1">
      <c r="A599" s="26"/>
      <c r="D599" s="1" t="s">
        <v>249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13">
        <f t="shared" si="127"/>
        <v>0</v>
      </c>
      <c r="T599" s="52">
        <f>'[2]Report'!K2186/1000</f>
        <v>0</v>
      </c>
      <c r="U599" s="52">
        <f t="shared" si="125"/>
        <v>0</v>
      </c>
    </row>
    <row r="600" spans="1:21" ht="11.25" customHeight="1">
      <c r="A600" s="26"/>
      <c r="D600" s="1" t="s">
        <v>244</v>
      </c>
      <c r="F600" s="27">
        <v>481.3146384058172</v>
      </c>
      <c r="G600" s="27">
        <v>484.42641001175286</v>
      </c>
      <c r="H600" s="27">
        <v>484.7625201742831</v>
      </c>
      <c r="I600" s="27">
        <v>484.64688546786545</v>
      </c>
      <c r="J600" s="27">
        <v>485.62885060628514</v>
      </c>
      <c r="K600" s="27">
        <v>491.19864933675984</v>
      </c>
      <c r="L600" s="27">
        <v>491.19864933675984</v>
      </c>
      <c r="M600" s="27">
        <v>491.19864933675984</v>
      </c>
      <c r="N600" s="27">
        <v>491.4259982926312</v>
      </c>
      <c r="O600" s="27">
        <v>491.4259982926312</v>
      </c>
      <c r="P600" s="27">
        <v>491.61531329418176</v>
      </c>
      <c r="Q600" s="27">
        <v>491.73801365796714</v>
      </c>
      <c r="R600" s="27">
        <v>493.9174917630395</v>
      </c>
      <c r="S600" s="13">
        <f t="shared" si="127"/>
        <v>488.90683357435887</v>
      </c>
      <c r="T600" s="52">
        <f>'[2]Report'!K2187/1000</f>
        <v>488.9068335743588</v>
      </c>
      <c r="U600" s="52">
        <f t="shared" si="125"/>
        <v>0</v>
      </c>
    </row>
    <row r="601" spans="1:21" ht="11.25" customHeight="1">
      <c r="A601" s="26"/>
      <c r="D601" s="1" t="s">
        <v>245</v>
      </c>
      <c r="F601" s="27">
        <v>0</v>
      </c>
      <c r="G601" s="27">
        <v>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13">
        <f t="shared" si="127"/>
        <v>0</v>
      </c>
      <c r="T601" s="52">
        <f>'[2]Report'!K2188/1000</f>
        <v>0</v>
      </c>
      <c r="U601" s="52">
        <f t="shared" si="125"/>
        <v>0</v>
      </c>
    </row>
    <row r="602" spans="1:21" ht="11.25" customHeight="1">
      <c r="A602" s="26"/>
      <c r="D602" s="1" t="s">
        <v>248</v>
      </c>
      <c r="F602" s="27">
        <v>753.507082680189</v>
      </c>
      <c r="G602" s="27">
        <v>755.0882295334713</v>
      </c>
      <c r="H602" s="27">
        <v>755.0882295334713</v>
      </c>
      <c r="I602" s="27">
        <v>748.389576633501</v>
      </c>
      <c r="J602" s="27">
        <v>760.3248328628808</v>
      </c>
      <c r="K602" s="27">
        <v>760.3248328628808</v>
      </c>
      <c r="L602" s="27">
        <v>760.3248328628808</v>
      </c>
      <c r="M602" s="27">
        <v>778.3077409560609</v>
      </c>
      <c r="N602" s="27">
        <v>778.3077409560609</v>
      </c>
      <c r="O602" s="27">
        <v>778.3077409560609</v>
      </c>
      <c r="P602" s="27">
        <v>778.3077409560609</v>
      </c>
      <c r="Q602" s="27">
        <v>778.3077409560609</v>
      </c>
      <c r="R602" s="27">
        <v>778.3077409560609</v>
      </c>
      <c r="S602" s="13">
        <f t="shared" si="127"/>
        <v>766.4155542406262</v>
      </c>
      <c r="T602" s="52">
        <f>'[2]Report'!K2189/1000</f>
        <v>766.4155542406249</v>
      </c>
      <c r="U602" s="52">
        <f t="shared" si="125"/>
        <v>-1.2505552149377763E-12</v>
      </c>
    </row>
    <row r="603" spans="1:21" ht="11.25" customHeight="1">
      <c r="A603" s="26"/>
      <c r="D603" s="1" t="s">
        <v>246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13">
        <f t="shared" si="127"/>
        <v>0</v>
      </c>
      <c r="T603" s="52">
        <f>'[2]Report'!K2190/1000</f>
        <v>0</v>
      </c>
      <c r="U603" s="52">
        <f t="shared" si="125"/>
        <v>0</v>
      </c>
    </row>
    <row r="604" spans="1:21" ht="11.25" customHeight="1">
      <c r="A604" s="26"/>
      <c r="D604" s="1" t="s">
        <v>247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13">
        <f t="shared" si="127"/>
        <v>0</v>
      </c>
      <c r="T604" s="52">
        <f>'[2]Report'!K2191/1000</f>
        <v>0</v>
      </c>
      <c r="U604" s="52">
        <f t="shared" si="125"/>
        <v>0</v>
      </c>
    </row>
    <row r="605" spans="1:21" ht="11.25" customHeight="1">
      <c r="A605" s="26"/>
      <c r="D605" s="1" t="s">
        <v>245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13">
        <f t="shared" si="127"/>
        <v>0</v>
      </c>
      <c r="T605" s="52">
        <f>'[2]Report'!K2192/1000</f>
        <v>0</v>
      </c>
      <c r="U605" s="52">
        <f t="shared" si="125"/>
        <v>0</v>
      </c>
    </row>
    <row r="606" spans="1:21" ht="11.25" customHeight="1">
      <c r="A606" s="26"/>
      <c r="D606" s="1" t="s">
        <v>245</v>
      </c>
      <c r="F606" s="27">
        <v>0</v>
      </c>
      <c r="G606" s="27">
        <v>0</v>
      </c>
      <c r="H606" s="27">
        <v>0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0</v>
      </c>
      <c r="P606" s="27">
        <v>0</v>
      </c>
      <c r="Q606" s="27">
        <v>0</v>
      </c>
      <c r="R606" s="27">
        <v>0</v>
      </c>
      <c r="S606" s="13">
        <f t="shared" si="127"/>
        <v>0</v>
      </c>
      <c r="T606" s="52">
        <f>'[2]Report'!K2193/1000</f>
        <v>0</v>
      </c>
      <c r="U606" s="52">
        <f t="shared" si="125"/>
        <v>0</v>
      </c>
    </row>
    <row r="607" spans="1:21" ht="11.25" customHeight="1">
      <c r="A607" s="26"/>
      <c r="F607" s="28">
        <f aca="true" t="shared" si="130" ref="F607:R607">SUBTOTAL(9,F594:F606)</f>
        <v>4089.6773531873223</v>
      </c>
      <c r="G607" s="28">
        <f t="shared" si="130"/>
        <v>4094.4250416465406</v>
      </c>
      <c r="H607" s="28">
        <f t="shared" si="130"/>
        <v>4098.95559180907</v>
      </c>
      <c r="I607" s="28">
        <f t="shared" si="130"/>
        <v>4124.625248145876</v>
      </c>
      <c r="J607" s="28">
        <f t="shared" si="130"/>
        <v>4137.551739513676</v>
      </c>
      <c r="K607" s="28">
        <f t="shared" si="130"/>
        <v>4141.139438554782</v>
      </c>
      <c r="L607" s="28">
        <f t="shared" si="130"/>
        <v>4150.718688554782</v>
      </c>
      <c r="M607" s="28">
        <f t="shared" si="130"/>
        <v>4168.701596647961</v>
      </c>
      <c r="N607" s="28">
        <f t="shared" si="130"/>
        <v>4169.044085603833</v>
      </c>
      <c r="O607" s="28">
        <f t="shared" si="130"/>
        <v>4169.044085603833</v>
      </c>
      <c r="P607" s="28">
        <f t="shared" si="130"/>
        <v>4166.758400605384</v>
      </c>
      <c r="Q607" s="28">
        <f t="shared" si="130"/>
        <v>4166.881100969169</v>
      </c>
      <c r="R607" s="28">
        <f t="shared" si="130"/>
        <v>4169.09860030935</v>
      </c>
      <c r="S607" s="28">
        <f t="shared" si="127"/>
        <v>4143.102749533604</v>
      </c>
      <c r="T607" s="52">
        <f>'[2]Report'!K2194/1000</f>
        <v>4143.102749533599</v>
      </c>
      <c r="U607" s="52">
        <f t="shared" si="125"/>
        <v>0</v>
      </c>
    </row>
    <row r="608" spans="1:21" ht="11.25" customHeight="1">
      <c r="A608" s="26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>
        <f t="shared" si="127"/>
        <v>0</v>
      </c>
      <c r="T608" s="52">
        <f>'[2]Report'!K2195/1000</f>
        <v>0</v>
      </c>
      <c r="U608" s="52">
        <f t="shared" si="125"/>
        <v>0</v>
      </c>
    </row>
    <row r="609" spans="1:21" ht="11.25" customHeight="1">
      <c r="A609" s="26">
        <v>395</v>
      </c>
      <c r="B609" s="1" t="s">
        <v>105</v>
      </c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>
        <f t="shared" si="127"/>
        <v>0</v>
      </c>
      <c r="T609" s="52">
        <f>'[2]Report'!K2196/1000</f>
        <v>0</v>
      </c>
      <c r="U609" s="52">
        <f t="shared" si="125"/>
        <v>0</v>
      </c>
    </row>
    <row r="610" spans="1:21" ht="11.25" customHeight="1">
      <c r="A610" s="26"/>
      <c r="D610" s="1" t="s">
        <v>190</v>
      </c>
      <c r="F610" s="27">
        <v>2061.78597</v>
      </c>
      <c r="G610" s="27">
        <v>2109.7808999999997</v>
      </c>
      <c r="H610" s="27">
        <v>2109.87052</v>
      </c>
      <c r="I610" s="27">
        <v>1918.12086</v>
      </c>
      <c r="J610" s="27">
        <v>1918.12086</v>
      </c>
      <c r="K610" s="27">
        <v>1918.12086</v>
      </c>
      <c r="L610" s="27">
        <v>1935.91032</v>
      </c>
      <c r="M610" s="27">
        <v>1946.70485</v>
      </c>
      <c r="N610" s="27">
        <v>1982.26498</v>
      </c>
      <c r="O610" s="27">
        <v>2011.73417</v>
      </c>
      <c r="P610" s="27">
        <v>2011.73417</v>
      </c>
      <c r="Q610" s="27">
        <v>2011.73417</v>
      </c>
      <c r="R610" s="27">
        <v>2012.99673</v>
      </c>
      <c r="S610" s="13">
        <f t="shared" si="127"/>
        <v>1992.6240008333334</v>
      </c>
      <c r="T610" s="52">
        <f>'[2]Report'!K2197/1000</f>
        <v>1992.62400083333</v>
      </c>
      <c r="U610" s="52">
        <f t="shared" si="125"/>
        <v>-3.410605131648481E-12</v>
      </c>
    </row>
    <row r="611" spans="1:21" ht="11.25" customHeight="1">
      <c r="A611" s="26"/>
      <c r="D611" s="1" t="s">
        <v>243</v>
      </c>
      <c r="F611" s="27">
        <v>0</v>
      </c>
      <c r="G611" s="27">
        <v>0</v>
      </c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13">
        <f t="shared" si="127"/>
        <v>0</v>
      </c>
      <c r="T611" s="52">
        <f>'[2]Report'!K2198/1000</f>
        <v>0</v>
      </c>
      <c r="U611" s="52">
        <f t="shared" si="125"/>
        <v>0</v>
      </c>
    </row>
    <row r="612" spans="1:21" ht="11.25" customHeight="1">
      <c r="A612" s="26"/>
      <c r="D612" s="1" t="s">
        <v>249</v>
      </c>
      <c r="F612" s="27">
        <v>0</v>
      </c>
      <c r="G612" s="27">
        <v>0</v>
      </c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13">
        <f t="shared" si="127"/>
        <v>0</v>
      </c>
      <c r="T612" s="52">
        <f>'[2]Report'!K2199/1000</f>
        <v>0</v>
      </c>
      <c r="U612" s="52">
        <f t="shared" si="125"/>
        <v>0</v>
      </c>
    </row>
    <row r="613" spans="1:21" ht="11.25" customHeight="1">
      <c r="A613" s="26"/>
      <c r="D613" s="1" t="s">
        <v>242</v>
      </c>
      <c r="F613" s="27">
        <v>403.246578702236</v>
      </c>
      <c r="G613" s="27">
        <v>403.246578702236</v>
      </c>
      <c r="H613" s="27">
        <v>403.246578702236</v>
      </c>
      <c r="I613" s="27">
        <v>384.7145033085834</v>
      </c>
      <c r="J613" s="27">
        <v>384.7145033085834</v>
      </c>
      <c r="K613" s="27">
        <v>385.0848128918592</v>
      </c>
      <c r="L613" s="27">
        <v>385.0848128918592</v>
      </c>
      <c r="M613" s="27">
        <v>385.0848128918592</v>
      </c>
      <c r="N613" s="27">
        <v>385.0848128918592</v>
      </c>
      <c r="O613" s="27">
        <v>385.0848128918592</v>
      </c>
      <c r="P613" s="27">
        <v>385.0848128918592</v>
      </c>
      <c r="Q613" s="27">
        <v>385.0848128918592</v>
      </c>
      <c r="R613" s="27">
        <v>385.0848128918592</v>
      </c>
      <c r="S613" s="13">
        <f t="shared" si="127"/>
        <v>388.806795838475</v>
      </c>
      <c r="T613" s="52">
        <f>'[2]Report'!K2200/1000</f>
        <v>388.8067958384746</v>
      </c>
      <c r="U613" s="52">
        <f t="shared" si="125"/>
        <v>0</v>
      </c>
    </row>
    <row r="614" spans="1:21" ht="11.25" customHeight="1">
      <c r="A614" s="26"/>
      <c r="D614" s="1" t="s">
        <v>241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0</v>
      </c>
      <c r="P614" s="27">
        <v>0</v>
      </c>
      <c r="Q614" s="27">
        <v>0</v>
      </c>
      <c r="R614" s="27">
        <v>0</v>
      </c>
      <c r="S614" s="13">
        <f t="shared" si="127"/>
        <v>0</v>
      </c>
      <c r="T614" s="52">
        <f>'[2]Report'!K2201/1000</f>
        <v>0</v>
      </c>
      <c r="U614" s="52">
        <f t="shared" si="125"/>
        <v>0</v>
      </c>
    </row>
    <row r="615" spans="1:21" ht="11.25" customHeight="1">
      <c r="A615" s="26"/>
      <c r="D615" s="1" t="s">
        <v>29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13">
        <f t="shared" si="127"/>
        <v>0</v>
      </c>
      <c r="T615" s="52">
        <f>'[2]Report'!K2202/1000</f>
        <v>0</v>
      </c>
      <c r="U615" s="52">
        <f t="shared" si="125"/>
        <v>0</v>
      </c>
    </row>
    <row r="616" spans="1:21" ht="11.25" customHeight="1">
      <c r="A616" s="26"/>
      <c r="D616" s="1" t="s">
        <v>244</v>
      </c>
      <c r="F616" s="27">
        <v>285.1438973186665</v>
      </c>
      <c r="G616" s="27">
        <v>296.98307216380636</v>
      </c>
      <c r="H616" s="27">
        <v>297.13217542480146</v>
      </c>
      <c r="I616" s="27">
        <v>297.2931239875981</v>
      </c>
      <c r="J616" s="27">
        <v>298.7787187580872</v>
      </c>
      <c r="K616" s="27">
        <v>288.1986665847002</v>
      </c>
      <c r="L616" s="27">
        <v>288.71511776757285</v>
      </c>
      <c r="M616" s="27">
        <v>291.66838585063243</v>
      </c>
      <c r="N616" s="27">
        <v>292.9504437478014</v>
      </c>
      <c r="O616" s="27">
        <v>292.9504437478014</v>
      </c>
      <c r="P616" s="27">
        <v>298.1618817898556</v>
      </c>
      <c r="Q616" s="27">
        <v>298.1618817898556</v>
      </c>
      <c r="R616" s="27">
        <v>299.86540979337815</v>
      </c>
      <c r="S616" s="13">
        <f t="shared" si="127"/>
        <v>294.4582137640446</v>
      </c>
      <c r="T616" s="52">
        <f>'[2]Report'!K2203/1000</f>
        <v>294.45821376404314</v>
      </c>
      <c r="U616" s="52">
        <f t="shared" si="125"/>
        <v>-1.4779288903810084E-12</v>
      </c>
    </row>
    <row r="617" spans="1:21" ht="11.25" customHeight="1">
      <c r="A617" s="26"/>
      <c r="D617" s="1" t="s">
        <v>245</v>
      </c>
      <c r="F617" s="27">
        <v>0</v>
      </c>
      <c r="G617" s="27">
        <v>0</v>
      </c>
      <c r="H617" s="27">
        <v>0</v>
      </c>
      <c r="I617" s="27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13">
        <f t="shared" si="127"/>
        <v>0</v>
      </c>
      <c r="T617" s="52">
        <f>'[2]Report'!K2204/1000</f>
        <v>0</v>
      </c>
      <c r="U617" s="52">
        <f t="shared" si="125"/>
        <v>0</v>
      </c>
    </row>
    <row r="618" spans="1:21" ht="11.25" customHeight="1">
      <c r="A618" s="26"/>
      <c r="D618" s="1" t="s">
        <v>248</v>
      </c>
      <c r="F618" s="27">
        <v>92.03637716345469</v>
      </c>
      <c r="G618" s="27">
        <v>92.03637716345469</v>
      </c>
      <c r="H618" s="27">
        <v>92.03637716345469</v>
      </c>
      <c r="I618" s="27">
        <v>93.97022583143607</v>
      </c>
      <c r="J618" s="27">
        <v>93.97022583143607</v>
      </c>
      <c r="K618" s="27">
        <v>93.97022583143607</v>
      </c>
      <c r="L618" s="27">
        <v>93.97022371328494</v>
      </c>
      <c r="M618" s="27">
        <v>93.97022371328494</v>
      </c>
      <c r="N618" s="27">
        <v>93.97022371328494</v>
      </c>
      <c r="O618" s="27">
        <v>93.97022371328494</v>
      </c>
      <c r="P618" s="27">
        <v>93.67401934326605</v>
      </c>
      <c r="Q618" s="27">
        <v>93.67401934326605</v>
      </c>
      <c r="R618" s="27">
        <v>93.67401934326605</v>
      </c>
      <c r="S618" s="13">
        <f t="shared" si="127"/>
        <v>93.50563030118748</v>
      </c>
      <c r="T618" s="52">
        <f>'[2]Report'!K2205/1000</f>
        <v>93.50563030118748</v>
      </c>
      <c r="U618" s="52">
        <f t="shared" si="125"/>
        <v>0</v>
      </c>
    </row>
    <row r="619" spans="1:21" ht="11.25" customHeight="1">
      <c r="A619" s="26"/>
      <c r="D619" s="1" t="s">
        <v>246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13">
        <f t="shared" si="127"/>
        <v>0</v>
      </c>
      <c r="T619" s="52">
        <f>'[2]Report'!K2206/1000</f>
        <v>0</v>
      </c>
      <c r="U619" s="52">
        <f t="shared" si="125"/>
        <v>0</v>
      </c>
    </row>
    <row r="620" spans="1:21" ht="11.25" customHeight="1">
      <c r="A620" s="26"/>
      <c r="D620" s="1" t="s">
        <v>247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13">
        <f t="shared" si="127"/>
        <v>0</v>
      </c>
      <c r="T620" s="52">
        <f>'[2]Report'!K2207/1000</f>
        <v>0</v>
      </c>
      <c r="U620" s="52">
        <f t="shared" si="125"/>
        <v>0</v>
      </c>
    </row>
    <row r="621" spans="1:21" ht="11.25" customHeight="1">
      <c r="A621" s="26"/>
      <c r="D621" s="1" t="s">
        <v>245</v>
      </c>
      <c r="F621" s="27">
        <v>0</v>
      </c>
      <c r="G621" s="27">
        <v>0</v>
      </c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13">
        <f t="shared" si="127"/>
        <v>0</v>
      </c>
      <c r="T621" s="52">
        <f>'[2]Report'!K2208/1000</f>
        <v>0</v>
      </c>
      <c r="U621" s="52">
        <f t="shared" si="125"/>
        <v>0</v>
      </c>
    </row>
    <row r="622" spans="1:21" ht="11.25" customHeight="1">
      <c r="A622" s="26"/>
      <c r="D622" s="1" t="s">
        <v>245</v>
      </c>
      <c r="F622" s="27">
        <v>0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13">
        <f t="shared" si="127"/>
        <v>0</v>
      </c>
      <c r="T622" s="52">
        <f>'[2]Report'!K2209/1000</f>
        <v>0</v>
      </c>
      <c r="U622" s="52">
        <f t="shared" si="125"/>
        <v>0</v>
      </c>
    </row>
    <row r="623" spans="6:21" ht="11.25" customHeight="1">
      <c r="F623" s="28">
        <f aca="true" t="shared" si="131" ref="F623:R623">SUBTOTAL(9,F610:F622)</f>
        <v>2842.212823184357</v>
      </c>
      <c r="G623" s="28">
        <f t="shared" si="131"/>
        <v>2902.046928029497</v>
      </c>
      <c r="H623" s="28">
        <f t="shared" si="131"/>
        <v>2902.2856512904923</v>
      </c>
      <c r="I623" s="28">
        <f t="shared" si="131"/>
        <v>2694.0987131276174</v>
      </c>
      <c r="J623" s="28">
        <f t="shared" si="131"/>
        <v>2695.5843078981065</v>
      </c>
      <c r="K623" s="28">
        <f t="shared" si="131"/>
        <v>2685.3745653079955</v>
      </c>
      <c r="L623" s="28">
        <f t="shared" si="131"/>
        <v>2703.680474372717</v>
      </c>
      <c r="M623" s="28">
        <f t="shared" si="131"/>
        <v>2717.428272455777</v>
      </c>
      <c r="N623" s="28">
        <f t="shared" si="131"/>
        <v>2754.2704603529455</v>
      </c>
      <c r="O623" s="28">
        <f t="shared" si="131"/>
        <v>2783.739650352946</v>
      </c>
      <c r="P623" s="28">
        <f t="shared" si="131"/>
        <v>2788.654884024981</v>
      </c>
      <c r="Q623" s="28">
        <f t="shared" si="131"/>
        <v>2788.654884024981</v>
      </c>
      <c r="R623" s="28">
        <f t="shared" si="131"/>
        <v>2791.6209720285037</v>
      </c>
      <c r="S623" s="28">
        <f t="shared" si="127"/>
        <v>2769.3946407370404</v>
      </c>
      <c r="T623" s="52">
        <f>'[2]Report'!K2210/1000</f>
        <v>2769.394640737035</v>
      </c>
      <c r="U623" s="52">
        <f aca="true" t="shared" si="132" ref="U623:U686">T623-S623</f>
        <v>-5.4569682106375694E-12</v>
      </c>
    </row>
    <row r="624" spans="1:21" ht="11.25" customHeight="1">
      <c r="A624" s="26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>
        <f t="shared" si="127"/>
        <v>0</v>
      </c>
      <c r="T624" s="52">
        <f>'[2]Report'!K2211/1000</f>
        <v>0</v>
      </c>
      <c r="U624" s="52">
        <f t="shared" si="132"/>
        <v>0</v>
      </c>
    </row>
    <row r="625" spans="1:21" ht="11.25" customHeight="1">
      <c r="A625" s="26">
        <v>396</v>
      </c>
      <c r="B625" s="1" t="s">
        <v>106</v>
      </c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>
        <f t="shared" si="127"/>
        <v>0</v>
      </c>
      <c r="T625" s="52">
        <f>'[2]Report'!K2212/1000</f>
        <v>0</v>
      </c>
      <c r="U625" s="52">
        <f t="shared" si="132"/>
        <v>0</v>
      </c>
    </row>
    <row r="626" spans="1:21" ht="11.25" customHeight="1">
      <c r="A626" s="26"/>
      <c r="D626" s="1" t="s">
        <v>190</v>
      </c>
      <c r="F626" s="27">
        <v>6541.16524</v>
      </c>
      <c r="G626" s="27">
        <v>6540.41524</v>
      </c>
      <c r="H626" s="27">
        <v>6540.41524</v>
      </c>
      <c r="I626" s="27">
        <v>6540.41524</v>
      </c>
      <c r="J626" s="27">
        <v>6540.41524</v>
      </c>
      <c r="K626" s="27">
        <v>6366.91188</v>
      </c>
      <c r="L626" s="27">
        <v>6366.91188</v>
      </c>
      <c r="M626" s="27">
        <v>6405.01957</v>
      </c>
      <c r="N626" s="27">
        <v>6405.01957</v>
      </c>
      <c r="O626" s="27">
        <v>6949.0994900000005</v>
      </c>
      <c r="P626" s="27">
        <v>6702.0623</v>
      </c>
      <c r="Q626" s="27">
        <v>6702.0623</v>
      </c>
      <c r="R626" s="27">
        <v>6986.95155</v>
      </c>
      <c r="S626" s="13">
        <f t="shared" si="127"/>
        <v>6568.567195416667</v>
      </c>
      <c r="T626" s="52">
        <f>'[2]Report'!K2213/1000</f>
        <v>6568.56719541666</v>
      </c>
      <c r="U626" s="52">
        <f t="shared" si="132"/>
        <v>-7.275957614183426E-12</v>
      </c>
    </row>
    <row r="627" spans="1:21" ht="11.25" customHeight="1">
      <c r="A627" s="26"/>
      <c r="D627" s="1" t="s">
        <v>243</v>
      </c>
      <c r="F627" s="27">
        <v>0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13">
        <f t="shared" si="127"/>
        <v>0</v>
      </c>
      <c r="T627" s="52">
        <f>'[2]Report'!K2214/1000</f>
        <v>0</v>
      </c>
      <c r="U627" s="52">
        <f t="shared" si="132"/>
        <v>0</v>
      </c>
    </row>
    <row r="628" spans="1:21" ht="11.25" customHeight="1">
      <c r="A628" s="26"/>
      <c r="D628" s="1" t="s">
        <v>29</v>
      </c>
      <c r="F628" s="27">
        <v>0</v>
      </c>
      <c r="G628" s="27">
        <v>0</v>
      </c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13">
        <f t="shared" si="127"/>
        <v>0</v>
      </c>
      <c r="T628" s="52">
        <f>'[2]Report'!K2215/1000</f>
        <v>0</v>
      </c>
      <c r="U628" s="52">
        <f t="shared" si="132"/>
        <v>0</v>
      </c>
    </row>
    <row r="629" spans="1:21" ht="11.25" customHeight="1">
      <c r="A629" s="26"/>
      <c r="D629" s="1" t="s">
        <v>242</v>
      </c>
      <c r="F629" s="27">
        <v>116.63673584975295</v>
      </c>
      <c r="G629" s="27">
        <v>116.63673584975295</v>
      </c>
      <c r="H629" s="27">
        <v>116.63673584975295</v>
      </c>
      <c r="I629" s="27">
        <v>116.63673584975295</v>
      </c>
      <c r="J629" s="27">
        <v>116.63673584975295</v>
      </c>
      <c r="K629" s="27">
        <v>116.63673584975295</v>
      </c>
      <c r="L629" s="27">
        <v>104.8783781138178</v>
      </c>
      <c r="M629" s="27">
        <v>104.8783781138178</v>
      </c>
      <c r="N629" s="27">
        <v>104.8783781138178</v>
      </c>
      <c r="O629" s="27">
        <v>104.8783781138178</v>
      </c>
      <c r="P629" s="27">
        <v>104.50546004356137</v>
      </c>
      <c r="Q629" s="27">
        <v>104.50546004356137</v>
      </c>
      <c r="R629" s="27">
        <v>104.50546004356137</v>
      </c>
      <c r="S629" s="13">
        <f t="shared" si="127"/>
        <v>110.189934144818</v>
      </c>
      <c r="T629" s="52">
        <f>'[2]Report'!K2216/1000</f>
        <v>110.18993414481774</v>
      </c>
      <c r="U629" s="52">
        <f t="shared" si="132"/>
        <v>-2.5579538487363607E-13</v>
      </c>
    </row>
    <row r="630" spans="1:21" ht="11.25" customHeight="1">
      <c r="A630" s="26"/>
      <c r="D630" s="1" t="s">
        <v>249</v>
      </c>
      <c r="F630" s="27">
        <v>0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13">
        <f t="shared" si="127"/>
        <v>0</v>
      </c>
      <c r="T630" s="52">
        <f>'[2]Report'!K2217/1000</f>
        <v>0</v>
      </c>
      <c r="U630" s="52">
        <f t="shared" si="132"/>
        <v>0</v>
      </c>
    </row>
    <row r="631" spans="1:21" ht="11.25" customHeight="1">
      <c r="A631" s="26"/>
      <c r="D631" s="1" t="s">
        <v>241</v>
      </c>
      <c r="F631" s="27">
        <v>0</v>
      </c>
      <c r="G631" s="27">
        <v>0</v>
      </c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13">
        <f t="shared" si="127"/>
        <v>0</v>
      </c>
      <c r="T631" s="52">
        <f>'[2]Report'!K2218/1000</f>
        <v>0</v>
      </c>
      <c r="U631" s="52">
        <f t="shared" si="132"/>
        <v>0</v>
      </c>
    </row>
    <row r="632" spans="1:21" ht="11.25" customHeight="1">
      <c r="A632" s="26"/>
      <c r="D632" s="1" t="s">
        <v>244</v>
      </c>
      <c r="F632" s="27">
        <v>498.6756763884801</v>
      </c>
      <c r="G632" s="27">
        <v>500.95572360168774</v>
      </c>
      <c r="H632" s="27">
        <v>501.8075825778994</v>
      </c>
      <c r="I632" s="27">
        <v>501.8075825778994</v>
      </c>
      <c r="J632" s="27">
        <v>501.8841430284583</v>
      </c>
      <c r="K632" s="27">
        <v>501.8841430284583</v>
      </c>
      <c r="L632" s="27">
        <v>501.8841430284583</v>
      </c>
      <c r="M632" s="27">
        <v>501.8841430284583</v>
      </c>
      <c r="N632" s="27">
        <v>501.8841430284583</v>
      </c>
      <c r="O632" s="27">
        <v>501.8841430284583</v>
      </c>
      <c r="P632" s="27">
        <v>501.8841430284583</v>
      </c>
      <c r="Q632" s="27">
        <v>501.8841430284583</v>
      </c>
      <c r="R632" s="27">
        <v>502.55570515849047</v>
      </c>
      <c r="S632" s="13">
        <f t="shared" si="127"/>
        <v>501.6883103132198</v>
      </c>
      <c r="T632" s="52">
        <f>'[2]Report'!K2219/1000</f>
        <v>501.688310313219</v>
      </c>
      <c r="U632" s="52">
        <f t="shared" si="132"/>
        <v>-7.958078640513122E-13</v>
      </c>
    </row>
    <row r="633" spans="1:21" ht="11.25" customHeight="1">
      <c r="A633" s="26"/>
      <c r="D633" s="1" t="s">
        <v>245</v>
      </c>
      <c r="F633" s="27">
        <v>0</v>
      </c>
      <c r="G633" s="27">
        <v>0</v>
      </c>
      <c r="H633" s="27">
        <v>0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13">
        <f t="shared" si="127"/>
        <v>0</v>
      </c>
      <c r="T633" s="52">
        <f>'[2]Report'!K2220/1000</f>
        <v>0</v>
      </c>
      <c r="U633" s="52">
        <f t="shared" si="132"/>
        <v>0</v>
      </c>
    </row>
    <row r="634" spans="1:21" ht="11.25" customHeight="1">
      <c r="A634" s="26"/>
      <c r="D634" s="1" t="s">
        <v>248</v>
      </c>
      <c r="F634" s="27">
        <v>1308.7699824275182</v>
      </c>
      <c r="G634" s="27">
        <v>1312.069767441084</v>
      </c>
      <c r="H634" s="27">
        <v>1311.6544763790992</v>
      </c>
      <c r="I634" s="27">
        <v>1312.088563914075</v>
      </c>
      <c r="J634" s="27">
        <v>1312.0885617959236</v>
      </c>
      <c r="K634" s="27">
        <v>1392.9161704355915</v>
      </c>
      <c r="L634" s="27">
        <v>1392.9161704355915</v>
      </c>
      <c r="M634" s="27">
        <v>1401.6034643365763</v>
      </c>
      <c r="N634" s="27">
        <v>1401.6034643365763</v>
      </c>
      <c r="O634" s="27">
        <v>1401.6034643365763</v>
      </c>
      <c r="P634" s="27">
        <v>1401.6034643365763</v>
      </c>
      <c r="Q634" s="27">
        <v>1401.6034643365763</v>
      </c>
      <c r="R634" s="27">
        <v>1481.4368191974968</v>
      </c>
      <c r="S634" s="13">
        <f t="shared" si="127"/>
        <v>1369.7378694080628</v>
      </c>
      <c r="T634" s="52">
        <f>'[2]Report'!K2221/1000</f>
        <v>1369.7378694080621</v>
      </c>
      <c r="U634" s="52">
        <f t="shared" si="132"/>
        <v>0</v>
      </c>
    </row>
    <row r="635" spans="1:21" ht="11.25" customHeight="1">
      <c r="A635" s="26"/>
      <c r="D635" s="1" t="s">
        <v>246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13">
        <f aca="true" t="shared" si="133" ref="S635:S698">(F635+R635+SUM(G635:Q635)*2)/24</f>
        <v>0</v>
      </c>
      <c r="T635" s="52">
        <f>'[2]Report'!K2222/1000</f>
        <v>0</v>
      </c>
      <c r="U635" s="52">
        <f t="shared" si="132"/>
        <v>0</v>
      </c>
    </row>
    <row r="636" spans="1:21" ht="11.25" customHeight="1">
      <c r="A636" s="26"/>
      <c r="D636" s="1" t="s">
        <v>247</v>
      </c>
      <c r="F636" s="27">
        <v>0</v>
      </c>
      <c r="G636" s="27">
        <v>0</v>
      </c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13">
        <f t="shared" si="133"/>
        <v>0</v>
      </c>
      <c r="T636" s="52">
        <f>'[2]Report'!K2223/1000</f>
        <v>0</v>
      </c>
      <c r="U636" s="52">
        <f t="shared" si="132"/>
        <v>0</v>
      </c>
    </row>
    <row r="637" spans="1:21" ht="11.25" customHeight="1">
      <c r="A637" s="26"/>
      <c r="D637" s="1" t="s">
        <v>245</v>
      </c>
      <c r="F637" s="27">
        <v>0</v>
      </c>
      <c r="G637" s="27">
        <v>0</v>
      </c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13">
        <f t="shared" si="133"/>
        <v>0</v>
      </c>
      <c r="T637" s="52">
        <f>'[2]Report'!K2224/1000</f>
        <v>0</v>
      </c>
      <c r="U637" s="52">
        <f t="shared" si="132"/>
        <v>0</v>
      </c>
    </row>
    <row r="638" spans="1:21" ht="11.25" customHeight="1">
      <c r="A638" s="26"/>
      <c r="D638" s="1" t="s">
        <v>245</v>
      </c>
      <c r="F638" s="27">
        <v>0</v>
      </c>
      <c r="G638" s="27">
        <v>0</v>
      </c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13">
        <f t="shared" si="133"/>
        <v>0</v>
      </c>
      <c r="T638" s="52">
        <f>'[2]Report'!K2225/1000</f>
        <v>0</v>
      </c>
      <c r="U638" s="52">
        <f t="shared" si="132"/>
        <v>0</v>
      </c>
    </row>
    <row r="639" spans="1:21" ht="11.25" customHeight="1">
      <c r="A639" s="26"/>
      <c r="F639" s="28">
        <f aca="true" t="shared" si="134" ref="F639:R639">SUBTOTAL(9,F626:F638)</f>
        <v>8465.247634665751</v>
      </c>
      <c r="G639" s="28">
        <f t="shared" si="134"/>
        <v>8470.077466892526</v>
      </c>
      <c r="H639" s="28">
        <f t="shared" si="134"/>
        <v>8470.514034806753</v>
      </c>
      <c r="I639" s="28">
        <f t="shared" si="134"/>
        <v>8470.948122341728</v>
      </c>
      <c r="J639" s="28">
        <f t="shared" si="134"/>
        <v>8471.024680674134</v>
      </c>
      <c r="K639" s="28">
        <f t="shared" si="134"/>
        <v>8378.348929313803</v>
      </c>
      <c r="L639" s="28">
        <f t="shared" si="134"/>
        <v>8366.590571577868</v>
      </c>
      <c r="M639" s="28">
        <f t="shared" si="134"/>
        <v>8413.385555478853</v>
      </c>
      <c r="N639" s="28">
        <f t="shared" si="134"/>
        <v>8413.385555478853</v>
      </c>
      <c r="O639" s="28">
        <f t="shared" si="134"/>
        <v>8957.465475478853</v>
      </c>
      <c r="P639" s="28">
        <f t="shared" si="134"/>
        <v>8710.055367408595</v>
      </c>
      <c r="Q639" s="28">
        <f t="shared" si="134"/>
        <v>8710.055367408595</v>
      </c>
      <c r="R639" s="28">
        <f t="shared" si="134"/>
        <v>9075.449534399548</v>
      </c>
      <c r="S639" s="28">
        <f t="shared" si="133"/>
        <v>8550.183309282767</v>
      </c>
      <c r="T639" s="52">
        <f>'[2]Report'!K2226/1000</f>
        <v>8550.18330928276</v>
      </c>
      <c r="U639" s="52">
        <f t="shared" si="132"/>
        <v>0</v>
      </c>
    </row>
    <row r="640" spans="1:21" ht="11.25" customHeight="1">
      <c r="A640" s="26">
        <v>397</v>
      </c>
      <c r="B640" s="1" t="s">
        <v>107</v>
      </c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>
        <f t="shared" si="133"/>
        <v>0</v>
      </c>
      <c r="T640" s="52">
        <f>'[2]Report'!K2227/1000</f>
        <v>0</v>
      </c>
      <c r="U640" s="52">
        <f t="shared" si="132"/>
        <v>0</v>
      </c>
    </row>
    <row r="641" spans="1:21" ht="11.25" customHeight="1">
      <c r="A641" s="26"/>
      <c r="D641" s="1" t="s">
        <v>190</v>
      </c>
      <c r="F641" s="27">
        <v>8740.140800000001</v>
      </c>
      <c r="G641" s="27">
        <v>8721.3697</v>
      </c>
      <c r="H641" s="27">
        <v>8740.967279999999</v>
      </c>
      <c r="I641" s="27">
        <v>8624.918</v>
      </c>
      <c r="J641" s="27">
        <v>8623.729130000002</v>
      </c>
      <c r="K641" s="27">
        <v>8623.74266</v>
      </c>
      <c r="L641" s="27">
        <v>8618.107380000001</v>
      </c>
      <c r="M641" s="27">
        <v>8618.107380000001</v>
      </c>
      <c r="N641" s="27">
        <v>8618.107380000001</v>
      </c>
      <c r="O641" s="27">
        <v>8721.28319</v>
      </c>
      <c r="P641" s="27">
        <v>8739.18397</v>
      </c>
      <c r="Q641" s="27">
        <v>8725.47772</v>
      </c>
      <c r="R641" s="27">
        <v>8790.13224</v>
      </c>
      <c r="S641" s="13">
        <f t="shared" si="133"/>
        <v>8678.344192499999</v>
      </c>
      <c r="T641" s="52">
        <f>'[2]Report'!K2228/1000</f>
        <v>8678.34419249999</v>
      </c>
      <c r="U641" s="52">
        <f t="shared" si="132"/>
        <v>0</v>
      </c>
    </row>
    <row r="642" spans="1:21" ht="11.25" customHeight="1">
      <c r="A642" s="26"/>
      <c r="D642" s="1" t="s">
        <v>243</v>
      </c>
      <c r="F642" s="27">
        <v>0</v>
      </c>
      <c r="G642" s="27">
        <v>0</v>
      </c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0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13">
        <f t="shared" si="133"/>
        <v>0</v>
      </c>
      <c r="T642" s="52">
        <f>'[2]Report'!K2229/1000</f>
        <v>0</v>
      </c>
      <c r="U642" s="52">
        <f t="shared" si="132"/>
        <v>0</v>
      </c>
    </row>
    <row r="643" spans="1:21" ht="11.25" customHeight="1">
      <c r="A643" s="26"/>
      <c r="D643" s="1" t="s">
        <v>249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13">
        <f t="shared" si="133"/>
        <v>0</v>
      </c>
      <c r="T643" s="52">
        <f>'[2]Report'!K2230/1000</f>
        <v>0</v>
      </c>
      <c r="U643" s="52">
        <f t="shared" si="132"/>
        <v>0</v>
      </c>
    </row>
    <row r="644" spans="1:21" ht="11.25" customHeight="1">
      <c r="A644" s="26"/>
      <c r="D644" s="1" t="s">
        <v>242</v>
      </c>
      <c r="F644" s="27">
        <v>3723.7064811136656</v>
      </c>
      <c r="G644" s="27">
        <v>3712.4966398130964</v>
      </c>
      <c r="H644" s="27">
        <v>3694.3590075079396</v>
      </c>
      <c r="I644" s="27">
        <v>3691.901737206843</v>
      </c>
      <c r="J644" s="27">
        <v>3696.2667249427464</v>
      </c>
      <c r="K644" s="27">
        <v>3776.272468493042</v>
      </c>
      <c r="L644" s="27">
        <v>3784.6750755150174</v>
      </c>
      <c r="M644" s="27">
        <v>3790.2436203291095</v>
      </c>
      <c r="N644" s="27">
        <v>3816.0235120011084</v>
      </c>
      <c r="O644" s="27">
        <v>4018.850498448603</v>
      </c>
      <c r="P644" s="27">
        <v>4012.136965645704</v>
      </c>
      <c r="Q644" s="27">
        <v>4015.0791115228712</v>
      </c>
      <c r="R644" s="27">
        <v>3568.3166543490224</v>
      </c>
      <c r="S644" s="13">
        <f t="shared" si="133"/>
        <v>3804.526410763119</v>
      </c>
      <c r="T644" s="52">
        <f>'[2]Report'!K2231/1000</f>
        <v>3804.526410763116</v>
      </c>
      <c r="U644" s="52">
        <f t="shared" si="132"/>
        <v>0</v>
      </c>
    </row>
    <row r="645" spans="1:21" ht="11.25" customHeight="1">
      <c r="A645" s="26"/>
      <c r="D645" s="1" t="s">
        <v>250</v>
      </c>
      <c r="F645" s="27">
        <v>322.9175338758142</v>
      </c>
      <c r="G645" s="27">
        <v>322.9175338758142</v>
      </c>
      <c r="H645" s="27">
        <v>322.9175338758142</v>
      </c>
      <c r="I645" s="27">
        <v>322.9175338758142</v>
      </c>
      <c r="J645" s="27">
        <v>322.9175338758142</v>
      </c>
      <c r="K645" s="27">
        <v>322.9175338758142</v>
      </c>
      <c r="L645" s="27">
        <v>178.93442016109773</v>
      </c>
      <c r="M645" s="27">
        <v>178.93442016109773</v>
      </c>
      <c r="N645" s="27">
        <v>178.93442016109773</v>
      </c>
      <c r="O645" s="27">
        <v>178.93442016109773</v>
      </c>
      <c r="P645" s="27">
        <v>178.93442016109773</v>
      </c>
      <c r="Q645" s="27">
        <v>194.41562475726835</v>
      </c>
      <c r="R645" s="27">
        <v>187.36759199131248</v>
      </c>
      <c r="S645" s="13">
        <f t="shared" si="133"/>
        <v>246.56816315628262</v>
      </c>
      <c r="T645" s="52">
        <f>'[2]Report'!K2232/1000</f>
        <v>246.56816315628262</v>
      </c>
      <c r="U645" s="52">
        <f t="shared" si="132"/>
        <v>0</v>
      </c>
    </row>
    <row r="646" spans="1:21" ht="11.25" customHeight="1">
      <c r="A646" s="26"/>
      <c r="D646" s="1" t="s">
        <v>29</v>
      </c>
      <c r="F646" s="27">
        <v>10.024945756969812</v>
      </c>
      <c r="G646" s="27">
        <v>11.731624088463061</v>
      </c>
      <c r="H646" s="27">
        <v>11.731624088463061</v>
      </c>
      <c r="I646" s="27">
        <v>11.731624088463061</v>
      </c>
      <c r="J646" s="27">
        <v>11.499143785969538</v>
      </c>
      <c r="K646" s="27">
        <v>11.499143785969538</v>
      </c>
      <c r="L646" s="27">
        <v>11.499143785969538</v>
      </c>
      <c r="M646" s="27">
        <v>11.499143785969538</v>
      </c>
      <c r="N646" s="27">
        <v>11.499143785969538</v>
      </c>
      <c r="O646" s="27">
        <v>11.499143785969538</v>
      </c>
      <c r="P646" s="27">
        <v>11.499143785969538</v>
      </c>
      <c r="Q646" s="27">
        <v>11.499143785969538</v>
      </c>
      <c r="R646" s="27">
        <v>11.499143785969538</v>
      </c>
      <c r="S646" s="13">
        <f t="shared" si="133"/>
        <v>11.495838943717928</v>
      </c>
      <c r="T646" s="52">
        <f>'[2]Report'!K2233/1000</f>
        <v>11.49583894371793</v>
      </c>
      <c r="U646" s="52">
        <f t="shared" si="132"/>
        <v>0</v>
      </c>
    </row>
    <row r="647" spans="1:21" ht="11.25" customHeight="1">
      <c r="A647" s="26"/>
      <c r="D647" s="1" t="s">
        <v>241</v>
      </c>
      <c r="F647" s="27">
        <v>0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13">
        <f t="shared" si="133"/>
        <v>0</v>
      </c>
      <c r="T647" s="52">
        <f>'[2]Report'!K2234/1000</f>
        <v>0</v>
      </c>
      <c r="U647" s="52">
        <f t="shared" si="132"/>
        <v>0</v>
      </c>
    </row>
    <row r="648" spans="1:21" ht="11.25" customHeight="1">
      <c r="A648" s="26"/>
      <c r="D648" s="1" t="s">
        <v>244</v>
      </c>
      <c r="F648" s="27">
        <v>5681.2304463993805</v>
      </c>
      <c r="G648" s="27">
        <v>5619.51499718787</v>
      </c>
      <c r="H648" s="27">
        <v>5601.567531730767</v>
      </c>
      <c r="I648" s="27">
        <v>5513.259980743406</v>
      </c>
      <c r="J648" s="27">
        <v>5518.015033420691</v>
      </c>
      <c r="K648" s="27">
        <v>5620.368534782275</v>
      </c>
      <c r="L648" s="27">
        <v>5634.275548579109</v>
      </c>
      <c r="M648" s="27">
        <v>5659.011463070324</v>
      </c>
      <c r="N648" s="27">
        <v>5686.114617946331</v>
      </c>
      <c r="O648" s="27">
        <v>5686.728066756264</v>
      </c>
      <c r="P648" s="27">
        <v>5660.8167307973</v>
      </c>
      <c r="Q648" s="27">
        <v>5671.072604249577</v>
      </c>
      <c r="R648" s="27">
        <v>5676.608262978196</v>
      </c>
      <c r="S648" s="13">
        <f t="shared" si="133"/>
        <v>5629.138705329392</v>
      </c>
      <c r="T648" s="52">
        <f>'[2]Report'!K2235/1000</f>
        <v>5629.138705329377</v>
      </c>
      <c r="U648" s="52">
        <f t="shared" si="132"/>
        <v>-1.4551915228366852E-11</v>
      </c>
    </row>
    <row r="649" spans="1:21" ht="11.25" customHeight="1">
      <c r="A649" s="26"/>
      <c r="D649" s="1" t="s">
        <v>245</v>
      </c>
      <c r="F649" s="27">
        <v>0</v>
      </c>
      <c r="G649" s="27">
        <v>0</v>
      </c>
      <c r="H649" s="27">
        <v>0</v>
      </c>
      <c r="I649" s="27">
        <v>0</v>
      </c>
      <c r="J649" s="27">
        <v>0</v>
      </c>
      <c r="K649" s="27">
        <v>0</v>
      </c>
      <c r="L649" s="27">
        <v>0</v>
      </c>
      <c r="M649" s="27">
        <v>0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13">
        <f t="shared" si="133"/>
        <v>0</v>
      </c>
      <c r="T649" s="52">
        <f>'[2]Report'!K2236/1000</f>
        <v>0</v>
      </c>
      <c r="U649" s="52">
        <f t="shared" si="132"/>
        <v>0</v>
      </c>
    </row>
    <row r="650" spans="1:21" ht="11.25" customHeight="1">
      <c r="A650" s="26"/>
      <c r="D650" s="1" t="s">
        <v>248</v>
      </c>
      <c r="F650" s="27">
        <v>402.5441175393817</v>
      </c>
      <c r="G650" s="27">
        <v>403.71560973079534</v>
      </c>
      <c r="H650" s="27">
        <v>403.83713865099634</v>
      </c>
      <c r="I650" s="27">
        <v>403.83713865099634</v>
      </c>
      <c r="J650" s="27">
        <v>403.83713865099634</v>
      </c>
      <c r="K650" s="27">
        <v>403.83713865099634</v>
      </c>
      <c r="L650" s="27">
        <v>403.83713865099634</v>
      </c>
      <c r="M650" s="27">
        <v>403.83713865099634</v>
      </c>
      <c r="N650" s="27">
        <v>414.01275355081646</v>
      </c>
      <c r="O650" s="27">
        <v>413.7560717624451</v>
      </c>
      <c r="P650" s="27">
        <v>351.27756777140763</v>
      </c>
      <c r="Q650" s="27">
        <v>378.8991754654218</v>
      </c>
      <c r="R650" s="27">
        <v>422.458377000379</v>
      </c>
      <c r="S650" s="13">
        <f t="shared" si="133"/>
        <v>399.76543812139533</v>
      </c>
      <c r="T650" s="52">
        <f>'[2]Report'!K2237/1000</f>
        <v>399.7654381213947</v>
      </c>
      <c r="U650" s="52">
        <f t="shared" si="132"/>
        <v>-6.252776074688882E-13</v>
      </c>
    </row>
    <row r="651" spans="1:21" ht="11.25" customHeight="1">
      <c r="A651" s="26"/>
      <c r="D651" s="1" t="s">
        <v>246</v>
      </c>
      <c r="F651" s="27">
        <v>0</v>
      </c>
      <c r="G651" s="27">
        <v>0</v>
      </c>
      <c r="H651" s="27">
        <v>0</v>
      </c>
      <c r="I651" s="27">
        <v>0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13">
        <f t="shared" si="133"/>
        <v>0</v>
      </c>
      <c r="T651" s="52">
        <f>'[2]Report'!K2238/1000</f>
        <v>0</v>
      </c>
      <c r="U651" s="52">
        <f t="shared" si="132"/>
        <v>0</v>
      </c>
    </row>
    <row r="652" spans="1:21" ht="11.25" customHeight="1">
      <c r="A652" s="26"/>
      <c r="D652" s="1" t="s">
        <v>247</v>
      </c>
      <c r="F652" s="27">
        <v>0</v>
      </c>
      <c r="G652" s="27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13">
        <f t="shared" si="133"/>
        <v>0</v>
      </c>
      <c r="T652" s="52">
        <f>'[2]Report'!K2239/1000</f>
        <v>0</v>
      </c>
      <c r="U652" s="52">
        <f t="shared" si="132"/>
        <v>0</v>
      </c>
    </row>
    <row r="653" spans="1:21" ht="11.25" customHeight="1">
      <c r="A653" s="26"/>
      <c r="D653" s="1" t="s">
        <v>245</v>
      </c>
      <c r="F653" s="27">
        <v>0</v>
      </c>
      <c r="G653" s="27">
        <v>0</v>
      </c>
      <c r="H653" s="27">
        <v>0</v>
      </c>
      <c r="I653" s="27">
        <v>0</v>
      </c>
      <c r="J653" s="27">
        <v>0</v>
      </c>
      <c r="K653" s="27">
        <v>0</v>
      </c>
      <c r="L653" s="27">
        <v>0</v>
      </c>
      <c r="M653" s="27">
        <v>0</v>
      </c>
      <c r="N653" s="27">
        <v>0</v>
      </c>
      <c r="O653" s="27">
        <v>0</v>
      </c>
      <c r="P653" s="27">
        <v>0</v>
      </c>
      <c r="Q653" s="27">
        <v>0</v>
      </c>
      <c r="R653" s="27">
        <v>0</v>
      </c>
      <c r="S653" s="13">
        <f t="shared" si="133"/>
        <v>0</v>
      </c>
      <c r="T653" s="52">
        <f>'[2]Report'!K2240/1000</f>
        <v>0</v>
      </c>
      <c r="U653" s="52">
        <f t="shared" si="132"/>
        <v>0</v>
      </c>
    </row>
    <row r="654" spans="1:21" ht="11.25" customHeight="1">
      <c r="A654" s="26"/>
      <c r="D654" s="1" t="s">
        <v>245</v>
      </c>
      <c r="F654" s="27">
        <v>0</v>
      </c>
      <c r="G654" s="27">
        <v>0</v>
      </c>
      <c r="H654" s="27">
        <v>0</v>
      </c>
      <c r="I654" s="27">
        <v>0</v>
      </c>
      <c r="J654" s="27">
        <v>0</v>
      </c>
      <c r="K654" s="27">
        <v>0</v>
      </c>
      <c r="L654" s="27">
        <v>0</v>
      </c>
      <c r="M654" s="27">
        <v>0</v>
      </c>
      <c r="N654" s="27">
        <v>0</v>
      </c>
      <c r="O654" s="27">
        <v>0</v>
      </c>
      <c r="P654" s="27">
        <v>0</v>
      </c>
      <c r="Q654" s="27">
        <v>0</v>
      </c>
      <c r="R654" s="27">
        <v>0</v>
      </c>
      <c r="S654" s="13">
        <f t="shared" si="133"/>
        <v>0</v>
      </c>
      <c r="T654" s="52">
        <f>'[2]Report'!K2241/1000</f>
        <v>0</v>
      </c>
      <c r="U654" s="52">
        <f t="shared" si="132"/>
        <v>0</v>
      </c>
    </row>
    <row r="655" spans="1:21" ht="11.25" customHeight="1">
      <c r="A655" s="26"/>
      <c r="F655" s="28">
        <f aca="true" t="shared" si="135" ref="F655:R655">SUBTOTAL(9,F641:F654)</f>
        <v>18880.564324685216</v>
      </c>
      <c r="G655" s="28">
        <f t="shared" si="135"/>
        <v>18791.746104696038</v>
      </c>
      <c r="H655" s="28">
        <f t="shared" si="135"/>
        <v>18775.38011585398</v>
      </c>
      <c r="I655" s="28">
        <f t="shared" si="135"/>
        <v>18568.566014565524</v>
      </c>
      <c r="J655" s="28">
        <f t="shared" si="135"/>
        <v>18576.26470467622</v>
      </c>
      <c r="K655" s="28">
        <f t="shared" si="135"/>
        <v>18758.6374795881</v>
      </c>
      <c r="L655" s="28">
        <f t="shared" si="135"/>
        <v>18631.32870669219</v>
      </c>
      <c r="M655" s="28">
        <f t="shared" si="135"/>
        <v>18661.6331659975</v>
      </c>
      <c r="N655" s="28">
        <f t="shared" si="135"/>
        <v>18724.691827445327</v>
      </c>
      <c r="O655" s="28">
        <f t="shared" si="135"/>
        <v>19031.051390914377</v>
      </c>
      <c r="P655" s="28">
        <f t="shared" si="135"/>
        <v>18953.84879816148</v>
      </c>
      <c r="Q655" s="28">
        <f t="shared" si="135"/>
        <v>18996.44337978111</v>
      </c>
      <c r="R655" s="28">
        <f t="shared" si="135"/>
        <v>18656.38227010488</v>
      </c>
      <c r="S655" s="28">
        <f t="shared" si="133"/>
        <v>18769.83874881391</v>
      </c>
      <c r="T655" s="52">
        <f>'[2]Report'!K2242/1000</f>
        <v>18769.838748813876</v>
      </c>
      <c r="U655" s="52">
        <f t="shared" si="132"/>
        <v>-3.2741809263825417E-11</v>
      </c>
    </row>
    <row r="656" spans="1:21" ht="11.25" customHeight="1">
      <c r="A656" s="26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>
        <f t="shared" si="133"/>
        <v>0</v>
      </c>
      <c r="T656" s="52">
        <f>'[2]Report'!K2243/1000</f>
        <v>0</v>
      </c>
      <c r="U656" s="52">
        <f t="shared" si="132"/>
        <v>0</v>
      </c>
    </row>
    <row r="657" spans="1:21" ht="11.25" customHeight="1">
      <c r="A657" s="26">
        <v>398</v>
      </c>
      <c r="B657" s="1" t="s">
        <v>108</v>
      </c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>
        <f t="shared" si="133"/>
        <v>0</v>
      </c>
      <c r="T657" s="52">
        <f>'[2]Report'!K2244/1000</f>
        <v>0</v>
      </c>
      <c r="U657" s="52">
        <f t="shared" si="132"/>
        <v>0</v>
      </c>
    </row>
    <row r="658" spans="1:21" ht="11.25" customHeight="1">
      <c r="A658" s="26"/>
      <c r="D658" s="1" t="s">
        <v>190</v>
      </c>
      <c r="F658" s="27">
        <v>85.06649</v>
      </c>
      <c r="G658" s="27">
        <v>115.60280999999999</v>
      </c>
      <c r="H658" s="27">
        <v>118.77092999999999</v>
      </c>
      <c r="I658" s="27">
        <v>120.81000999999999</v>
      </c>
      <c r="J658" s="27">
        <v>120.7141</v>
      </c>
      <c r="K658" s="27">
        <v>120.7141</v>
      </c>
      <c r="L658" s="27">
        <v>120.7141</v>
      </c>
      <c r="M658" s="27">
        <v>120.7141</v>
      </c>
      <c r="N658" s="27">
        <v>121.15055000000001</v>
      </c>
      <c r="O658" s="27">
        <v>124.54217999999999</v>
      </c>
      <c r="P658" s="27">
        <v>124.5896</v>
      </c>
      <c r="Q658" s="27">
        <v>126.24547</v>
      </c>
      <c r="R658" s="27">
        <v>126.24547</v>
      </c>
      <c r="S658" s="13">
        <f t="shared" si="133"/>
        <v>120.01866083333334</v>
      </c>
      <c r="T658" s="52">
        <f>'[2]Report'!K2245/1000</f>
        <v>120.01866083333299</v>
      </c>
      <c r="U658" s="52">
        <f t="shared" si="132"/>
        <v>-3.552713678800501E-13</v>
      </c>
    </row>
    <row r="659" spans="1:21" ht="11.25" customHeight="1">
      <c r="A659" s="26"/>
      <c r="D659" s="1" t="s">
        <v>243</v>
      </c>
      <c r="F659" s="27">
        <v>0</v>
      </c>
      <c r="G659" s="27">
        <v>0</v>
      </c>
      <c r="H659" s="27">
        <v>0</v>
      </c>
      <c r="I659" s="27">
        <v>0</v>
      </c>
      <c r="J659" s="27">
        <v>0</v>
      </c>
      <c r="K659" s="27">
        <v>0</v>
      </c>
      <c r="L659" s="27">
        <v>0</v>
      </c>
      <c r="M659" s="27">
        <v>0</v>
      </c>
      <c r="N659" s="27">
        <v>0</v>
      </c>
      <c r="O659" s="27">
        <v>0</v>
      </c>
      <c r="P659" s="27">
        <v>0</v>
      </c>
      <c r="Q659" s="27">
        <v>0</v>
      </c>
      <c r="R659" s="27">
        <v>0</v>
      </c>
      <c r="S659" s="13">
        <f t="shared" si="133"/>
        <v>0</v>
      </c>
      <c r="T659" s="52">
        <f>'[2]Report'!K2246/1000</f>
        <v>0</v>
      </c>
      <c r="U659" s="52">
        <f t="shared" si="132"/>
        <v>0</v>
      </c>
    </row>
    <row r="660" spans="1:21" ht="11.25" customHeight="1">
      <c r="A660" s="26"/>
      <c r="D660" s="1" t="s">
        <v>249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13">
        <f t="shared" si="133"/>
        <v>0</v>
      </c>
      <c r="T660" s="52">
        <f>'[2]Report'!K2247/1000</f>
        <v>0</v>
      </c>
      <c r="U660" s="52">
        <f t="shared" si="132"/>
        <v>0</v>
      </c>
    </row>
    <row r="661" spans="1:21" ht="11.25" customHeight="1">
      <c r="A661" s="26"/>
      <c r="D661" s="1" t="s">
        <v>250</v>
      </c>
      <c r="F661" s="27">
        <v>13.992197516044113</v>
      </c>
      <c r="G661" s="27">
        <v>14.169851744041571</v>
      </c>
      <c r="H661" s="27">
        <v>14.169851744041571</v>
      </c>
      <c r="I661" s="27">
        <v>14.169851744041571</v>
      </c>
      <c r="J661" s="27">
        <v>14.169851744041571</v>
      </c>
      <c r="K661" s="27">
        <v>14.169851744041571</v>
      </c>
      <c r="L661" s="27">
        <v>14.169851744041571</v>
      </c>
      <c r="M661" s="27">
        <v>14.169851744041571</v>
      </c>
      <c r="N661" s="27">
        <v>14.169851744041571</v>
      </c>
      <c r="O661" s="27">
        <v>14.169851744041571</v>
      </c>
      <c r="P661" s="27">
        <v>14.169851744041571</v>
      </c>
      <c r="Q661" s="27">
        <v>14.169851744041571</v>
      </c>
      <c r="R661" s="27">
        <v>14.169851744041571</v>
      </c>
      <c r="S661" s="13">
        <f t="shared" si="133"/>
        <v>14.162449484541675</v>
      </c>
      <c r="T661" s="52">
        <f>'[2]Report'!K2248/1000</f>
        <v>14.162449484541678</v>
      </c>
      <c r="U661" s="52">
        <f t="shared" si="132"/>
        <v>0</v>
      </c>
    </row>
    <row r="662" spans="1:21" ht="11.25" customHeight="1">
      <c r="A662" s="26"/>
      <c r="D662" s="1" t="s">
        <v>242</v>
      </c>
      <c r="F662" s="27">
        <v>252.3561956573318</v>
      </c>
      <c r="G662" s="27">
        <v>255.81485603515853</v>
      </c>
      <c r="H662" s="27">
        <v>256.1143438263627</v>
      </c>
      <c r="I662" s="27">
        <v>248.76861186618154</v>
      </c>
      <c r="J662" s="27">
        <v>248.11317191223097</v>
      </c>
      <c r="K662" s="27">
        <v>248.126510681923</v>
      </c>
      <c r="L662" s="27">
        <v>248.33491404901727</v>
      </c>
      <c r="M662" s="27">
        <v>248.18629622561357</v>
      </c>
      <c r="N662" s="27">
        <v>248.33491404901727</v>
      </c>
      <c r="O662" s="27">
        <v>249.55023487749386</v>
      </c>
      <c r="P662" s="27">
        <v>249.9140539880526</v>
      </c>
      <c r="Q662" s="27">
        <v>249.90286438641812</v>
      </c>
      <c r="R662" s="27">
        <v>250.1652221693914</v>
      </c>
      <c r="S662" s="13">
        <f t="shared" si="133"/>
        <v>250.20179006756928</v>
      </c>
      <c r="T662" s="52">
        <f>'[2]Report'!K2249/1000</f>
        <v>250.20179006756928</v>
      </c>
      <c r="U662" s="52">
        <f t="shared" si="132"/>
        <v>0</v>
      </c>
    </row>
    <row r="663" spans="1:21" ht="11.25" customHeight="1">
      <c r="A663" s="26"/>
      <c r="D663" s="1" t="s">
        <v>241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13">
        <f t="shared" si="133"/>
        <v>0</v>
      </c>
      <c r="T663" s="52">
        <f>'[2]Report'!K2250/1000</f>
        <v>0</v>
      </c>
      <c r="U663" s="52">
        <f t="shared" si="132"/>
        <v>0</v>
      </c>
    </row>
    <row r="664" spans="1:21" ht="11.25" customHeight="1">
      <c r="A664" s="26"/>
      <c r="D664" s="1" t="s">
        <v>29</v>
      </c>
      <c r="F664" s="27">
        <v>0</v>
      </c>
      <c r="G664" s="27">
        <v>0</v>
      </c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13">
        <f t="shared" si="133"/>
        <v>0</v>
      </c>
      <c r="T664" s="52">
        <f>'[2]Report'!K2251/1000</f>
        <v>0</v>
      </c>
      <c r="U664" s="52">
        <f t="shared" si="132"/>
        <v>0</v>
      </c>
    </row>
    <row r="665" spans="1:21" ht="11.25" customHeight="1">
      <c r="A665" s="26"/>
      <c r="D665" s="1" t="s">
        <v>244</v>
      </c>
      <c r="F665" s="27">
        <v>57.779789709358035</v>
      </c>
      <c r="G665" s="27">
        <v>65.4976741759873</v>
      </c>
      <c r="H665" s="27">
        <v>73.14246586385123</v>
      </c>
      <c r="I665" s="27">
        <v>73.14563536004464</v>
      </c>
      <c r="J665" s="27">
        <v>73.14563536004464</v>
      </c>
      <c r="K665" s="27">
        <v>74.08665546680352</v>
      </c>
      <c r="L665" s="27">
        <v>74.08665546680352</v>
      </c>
      <c r="M665" s="27">
        <v>74.08665546680352</v>
      </c>
      <c r="N665" s="27">
        <v>74.6413570573956</v>
      </c>
      <c r="O665" s="27">
        <v>74.6413570573956</v>
      </c>
      <c r="P665" s="27">
        <v>75.90885956786457</v>
      </c>
      <c r="Q665" s="27">
        <v>75.82788170100831</v>
      </c>
      <c r="R665" s="27">
        <v>75.82788170100831</v>
      </c>
      <c r="S665" s="13">
        <f t="shared" si="133"/>
        <v>72.91788902076546</v>
      </c>
      <c r="T665" s="52">
        <f>'[2]Report'!K2252/1000</f>
        <v>72.91788902076539</v>
      </c>
      <c r="U665" s="52">
        <f t="shared" si="132"/>
        <v>0</v>
      </c>
    </row>
    <row r="666" spans="1:21" ht="11.25" customHeight="1">
      <c r="A666" s="26"/>
      <c r="D666" s="1" t="s">
        <v>245</v>
      </c>
      <c r="F666" s="27">
        <v>0</v>
      </c>
      <c r="G666" s="27">
        <v>0</v>
      </c>
      <c r="H666" s="27">
        <v>0</v>
      </c>
      <c r="I666" s="27">
        <v>0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0</v>
      </c>
      <c r="P666" s="27">
        <v>0</v>
      </c>
      <c r="Q666" s="27">
        <v>0</v>
      </c>
      <c r="R666" s="27">
        <v>0</v>
      </c>
      <c r="S666" s="13">
        <f t="shared" si="133"/>
        <v>0</v>
      </c>
      <c r="T666" s="52">
        <f>'[2]Report'!K2253/1000</f>
        <v>0</v>
      </c>
      <c r="U666" s="52">
        <f t="shared" si="132"/>
        <v>0</v>
      </c>
    </row>
    <row r="667" spans="1:21" ht="11.25" customHeight="1">
      <c r="A667" s="26"/>
      <c r="D667" s="1" t="s">
        <v>248</v>
      </c>
      <c r="F667" s="27">
        <v>28.17353432994937</v>
      </c>
      <c r="G667" s="27">
        <v>28.17353432994937</v>
      </c>
      <c r="H667" s="27">
        <v>28.17353432994937</v>
      </c>
      <c r="I667" s="27">
        <v>25.615019598605738</v>
      </c>
      <c r="J667" s="27">
        <v>25.615019598605738</v>
      </c>
      <c r="K667" s="27">
        <v>25.615019598605738</v>
      </c>
      <c r="L667" s="27">
        <v>25.615019598605738</v>
      </c>
      <c r="M667" s="27">
        <v>25.615019598605738</v>
      </c>
      <c r="N667" s="27">
        <v>25.615019598605738</v>
      </c>
      <c r="O667" s="27">
        <v>25.615019598605738</v>
      </c>
      <c r="P667" s="27">
        <v>25.615019598605738</v>
      </c>
      <c r="Q667" s="27">
        <v>25.615019598605738</v>
      </c>
      <c r="R667" s="27">
        <v>25.615019598605738</v>
      </c>
      <c r="S667" s="13">
        <f t="shared" si="133"/>
        <v>26.148043500968992</v>
      </c>
      <c r="T667" s="52">
        <f>'[2]Report'!K2254/1000</f>
        <v>26.148043500968924</v>
      </c>
      <c r="U667" s="52">
        <f t="shared" si="132"/>
        <v>-6.750155989720952E-14</v>
      </c>
    </row>
    <row r="668" spans="1:21" ht="11.25" customHeight="1">
      <c r="A668" s="26"/>
      <c r="D668" s="1" t="s">
        <v>246</v>
      </c>
      <c r="F668" s="27">
        <v>0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>
        <v>0</v>
      </c>
      <c r="S668" s="13">
        <f t="shared" si="133"/>
        <v>0</v>
      </c>
      <c r="T668" s="52">
        <f>'[2]Report'!K2255/1000</f>
        <v>0</v>
      </c>
      <c r="U668" s="52">
        <f t="shared" si="132"/>
        <v>0</v>
      </c>
    </row>
    <row r="669" spans="1:21" ht="11.25" customHeight="1">
      <c r="A669" s="26"/>
      <c r="D669" s="1" t="s">
        <v>247</v>
      </c>
      <c r="F669" s="27">
        <v>0</v>
      </c>
      <c r="G669" s="27">
        <v>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13">
        <f t="shared" si="133"/>
        <v>0</v>
      </c>
      <c r="T669" s="52">
        <f>'[2]Report'!K2256/1000</f>
        <v>0</v>
      </c>
      <c r="U669" s="52">
        <f t="shared" si="132"/>
        <v>0</v>
      </c>
    </row>
    <row r="670" spans="1:21" ht="11.25" customHeight="1">
      <c r="A670" s="26"/>
      <c r="D670" s="1" t="s">
        <v>245</v>
      </c>
      <c r="F670" s="27">
        <v>0</v>
      </c>
      <c r="G670" s="27">
        <v>0</v>
      </c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0</v>
      </c>
      <c r="S670" s="13">
        <f t="shared" si="133"/>
        <v>0</v>
      </c>
      <c r="T670" s="52">
        <f>'[2]Report'!K2257/1000</f>
        <v>0</v>
      </c>
      <c r="U670" s="52">
        <f t="shared" si="132"/>
        <v>0</v>
      </c>
    </row>
    <row r="671" spans="1:21" ht="11.25" customHeight="1">
      <c r="A671" s="26"/>
      <c r="F671" s="28">
        <f aca="true" t="shared" si="136" ref="F671:R671">SUBTOTAL(9,F658:F670)</f>
        <v>437.36820721268333</v>
      </c>
      <c r="G671" s="28">
        <f t="shared" si="136"/>
        <v>479.25872628513673</v>
      </c>
      <c r="H671" s="28">
        <f t="shared" si="136"/>
        <v>490.3711257642048</v>
      </c>
      <c r="I671" s="28">
        <f t="shared" si="136"/>
        <v>482.50912856887345</v>
      </c>
      <c r="J671" s="28">
        <f t="shared" si="136"/>
        <v>481.7577786149229</v>
      </c>
      <c r="K671" s="28">
        <f t="shared" si="136"/>
        <v>482.7121374913738</v>
      </c>
      <c r="L671" s="28">
        <f t="shared" si="136"/>
        <v>482.9205408584681</v>
      </c>
      <c r="M671" s="28">
        <f t="shared" si="136"/>
        <v>482.7719230350644</v>
      </c>
      <c r="N671" s="28">
        <f t="shared" si="136"/>
        <v>483.9116924490602</v>
      </c>
      <c r="O671" s="28">
        <f t="shared" si="136"/>
        <v>488.51864327753674</v>
      </c>
      <c r="P671" s="28">
        <f t="shared" si="136"/>
        <v>490.19738489856445</v>
      </c>
      <c r="Q671" s="28">
        <f t="shared" si="136"/>
        <v>491.76108743007376</v>
      </c>
      <c r="R671" s="28">
        <f t="shared" si="136"/>
        <v>492.023445213047</v>
      </c>
      <c r="S671" s="28">
        <f t="shared" si="133"/>
        <v>483.4488329071787</v>
      </c>
      <c r="T671" s="52">
        <f>'[2]Report'!K2258/1000</f>
        <v>483.4488329071782</v>
      </c>
      <c r="U671" s="52">
        <f t="shared" si="132"/>
        <v>-5.115907697472721E-13</v>
      </c>
    </row>
    <row r="672" spans="1:21" ht="11.25" customHeight="1">
      <c r="A672" s="26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>
        <f t="shared" si="133"/>
        <v>0</v>
      </c>
      <c r="T672" s="52">
        <f>'[2]Report'!K2259/1000</f>
        <v>0</v>
      </c>
      <c r="U672" s="52">
        <f t="shared" si="132"/>
        <v>0</v>
      </c>
    </row>
    <row r="673" spans="1:21" ht="11.25" customHeight="1">
      <c r="A673" s="26">
        <v>399</v>
      </c>
      <c r="B673" s="1" t="s">
        <v>109</v>
      </c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>
        <f t="shared" si="133"/>
        <v>0</v>
      </c>
      <c r="T673" s="52">
        <f>'[2]Report'!K2260/1000</f>
        <v>0</v>
      </c>
      <c r="U673" s="52">
        <f t="shared" si="132"/>
        <v>0</v>
      </c>
    </row>
    <row r="674" spans="1:21" ht="11.25" customHeight="1">
      <c r="A674" s="26"/>
      <c r="D674" s="1" t="s">
        <v>241</v>
      </c>
      <c r="F674" s="27">
        <v>0</v>
      </c>
      <c r="G674" s="27">
        <v>0</v>
      </c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0</v>
      </c>
      <c r="N674" s="27">
        <v>0</v>
      </c>
      <c r="O674" s="27">
        <v>0</v>
      </c>
      <c r="P674" s="27">
        <v>0</v>
      </c>
      <c r="Q674" s="27">
        <v>0</v>
      </c>
      <c r="R674" s="27">
        <v>0</v>
      </c>
      <c r="S674" s="13">
        <f t="shared" si="133"/>
        <v>0</v>
      </c>
      <c r="T674" s="52">
        <f>'[2]Report'!K2261/1000</f>
        <v>0</v>
      </c>
      <c r="U674" s="52">
        <f t="shared" si="132"/>
        <v>0</v>
      </c>
    </row>
    <row r="675" spans="1:21" ht="11.25" customHeight="1">
      <c r="A675" s="26"/>
      <c r="D675" s="1" t="s">
        <v>246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13">
        <f t="shared" si="133"/>
        <v>0</v>
      </c>
      <c r="T675" s="52">
        <f>'[2]Report'!K2262/1000</f>
        <v>0</v>
      </c>
      <c r="U675" s="52">
        <f t="shared" si="132"/>
        <v>0</v>
      </c>
    </row>
    <row r="676" spans="1:21" ht="11.25" customHeight="1">
      <c r="A676" s="26"/>
      <c r="D676" s="1" t="s">
        <v>247</v>
      </c>
      <c r="F676" s="27">
        <v>0</v>
      </c>
      <c r="G676" s="27">
        <v>0</v>
      </c>
      <c r="H676" s="27">
        <v>0</v>
      </c>
      <c r="I676" s="27">
        <v>0</v>
      </c>
      <c r="J676" s="27">
        <v>0</v>
      </c>
      <c r="K676" s="27">
        <v>0</v>
      </c>
      <c r="L676" s="27">
        <v>0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>
        <v>0</v>
      </c>
      <c r="S676" s="13">
        <f t="shared" si="133"/>
        <v>0</v>
      </c>
      <c r="T676" s="52">
        <f>'[2]Report'!K2263/1000</f>
        <v>0</v>
      </c>
      <c r="U676" s="52">
        <f t="shared" si="132"/>
        <v>0</v>
      </c>
    </row>
    <row r="677" spans="1:21" ht="11.25" customHeight="1">
      <c r="A677" s="26" t="s">
        <v>110</v>
      </c>
      <c r="D677" s="1" t="s">
        <v>251</v>
      </c>
      <c r="F677" s="27">
        <v>0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27">
        <v>0</v>
      </c>
      <c r="R677" s="27">
        <v>0</v>
      </c>
      <c r="S677" s="13">
        <f t="shared" si="133"/>
        <v>0</v>
      </c>
      <c r="T677" s="52">
        <f>'[2]Report'!K2264/1000</f>
        <v>0</v>
      </c>
      <c r="U677" s="52">
        <f t="shared" si="132"/>
        <v>0</v>
      </c>
    </row>
    <row r="678" spans="1:21" ht="11.25" customHeight="1">
      <c r="A678" s="26"/>
      <c r="F678" s="28">
        <f aca="true" t="shared" si="137" ref="F678:R678">SUBTOTAL(9,F674:F677)</f>
        <v>0</v>
      </c>
      <c r="G678" s="28">
        <f t="shared" si="137"/>
        <v>0</v>
      </c>
      <c r="H678" s="28">
        <f t="shared" si="137"/>
        <v>0</v>
      </c>
      <c r="I678" s="28">
        <f t="shared" si="137"/>
        <v>0</v>
      </c>
      <c r="J678" s="28">
        <f t="shared" si="137"/>
        <v>0</v>
      </c>
      <c r="K678" s="28">
        <f t="shared" si="137"/>
        <v>0</v>
      </c>
      <c r="L678" s="28">
        <f t="shared" si="137"/>
        <v>0</v>
      </c>
      <c r="M678" s="28">
        <f t="shared" si="137"/>
        <v>0</v>
      </c>
      <c r="N678" s="28">
        <f t="shared" si="137"/>
        <v>0</v>
      </c>
      <c r="O678" s="28">
        <f t="shared" si="137"/>
        <v>0</v>
      </c>
      <c r="P678" s="28">
        <f t="shared" si="137"/>
        <v>0</v>
      </c>
      <c r="Q678" s="28">
        <f t="shared" si="137"/>
        <v>0</v>
      </c>
      <c r="R678" s="28">
        <f t="shared" si="137"/>
        <v>0</v>
      </c>
      <c r="S678" s="28">
        <f t="shared" si="133"/>
        <v>0</v>
      </c>
      <c r="T678" s="52">
        <f>'[2]Report'!K2265/1000</f>
        <v>0</v>
      </c>
      <c r="U678" s="52">
        <f t="shared" si="132"/>
        <v>0</v>
      </c>
    </row>
    <row r="679" spans="1:21" ht="11.25" customHeight="1">
      <c r="A679" s="26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>
        <f t="shared" si="133"/>
        <v>0</v>
      </c>
      <c r="T679" s="52">
        <f>'[2]Report'!K2266/1000</f>
        <v>0</v>
      </c>
      <c r="U679" s="52">
        <f t="shared" si="132"/>
        <v>0</v>
      </c>
    </row>
    <row r="680" spans="1:21" ht="11.25" customHeight="1">
      <c r="A680" s="26" t="s">
        <v>111</v>
      </c>
      <c r="B680" s="1" t="s">
        <v>112</v>
      </c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>
        <f t="shared" si="133"/>
        <v>0</v>
      </c>
      <c r="T680" s="52">
        <f>'[2]Report'!K2267/1000</f>
        <v>0</v>
      </c>
      <c r="U680" s="52">
        <f t="shared" si="132"/>
        <v>0</v>
      </c>
    </row>
    <row r="681" spans="1:21" ht="11.25" customHeight="1">
      <c r="A681" s="26"/>
      <c r="D681" s="1" t="s">
        <v>241</v>
      </c>
      <c r="F681" s="46">
        <v>0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 s="46">
        <v>0</v>
      </c>
      <c r="N681" s="46">
        <v>0</v>
      </c>
      <c r="O681" s="46">
        <v>0</v>
      </c>
      <c r="P681" s="46">
        <v>0</v>
      </c>
      <c r="Q681" s="46">
        <v>0</v>
      </c>
      <c r="R681" s="46">
        <v>0</v>
      </c>
      <c r="S681" s="45">
        <f t="shared" si="133"/>
        <v>0</v>
      </c>
      <c r="T681" s="52">
        <f>'[2]Report'!K2268/1000</f>
        <v>0</v>
      </c>
      <c r="U681" s="52">
        <f t="shared" si="132"/>
        <v>0</v>
      </c>
    </row>
    <row r="682" spans="1:21" ht="11.25" customHeight="1">
      <c r="A682" s="26"/>
      <c r="F682" s="27">
        <v>0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f t="shared" si="133"/>
        <v>0</v>
      </c>
      <c r="T682" s="52">
        <f>'[2]Report'!K2269/1000</f>
        <v>0</v>
      </c>
      <c r="U682" s="52">
        <f t="shared" si="132"/>
        <v>0</v>
      </c>
    </row>
    <row r="683" spans="1:21" ht="11.25" customHeight="1">
      <c r="A683" s="26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>
        <f t="shared" si="133"/>
        <v>0</v>
      </c>
      <c r="T683" s="52">
        <f>'[2]Report'!K2270/1000</f>
        <v>0</v>
      </c>
      <c r="U683" s="52">
        <f t="shared" si="132"/>
        <v>0</v>
      </c>
    </row>
    <row r="684" spans="1:21" ht="11.25" customHeight="1">
      <c r="A684" s="26"/>
      <c r="B684" s="1" t="s">
        <v>113</v>
      </c>
      <c r="F684" s="27">
        <v>0</v>
      </c>
      <c r="G684" s="27">
        <v>0</v>
      </c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13">
        <f t="shared" si="133"/>
        <v>0</v>
      </c>
      <c r="T684" s="52">
        <f>'[2]Report'!K2271/1000</f>
        <v>0</v>
      </c>
      <c r="U684" s="52">
        <f t="shared" si="132"/>
        <v>0</v>
      </c>
    </row>
    <row r="685" spans="1:21" ht="11.25" customHeight="1">
      <c r="A685" s="26"/>
      <c r="F685" s="28">
        <f aca="true" t="shared" si="138" ref="F685:R685">SUBTOTAL(9,F681:F684)</f>
        <v>0</v>
      </c>
      <c r="G685" s="28">
        <f t="shared" si="138"/>
        <v>0</v>
      </c>
      <c r="H685" s="28">
        <f t="shared" si="138"/>
        <v>0</v>
      </c>
      <c r="I685" s="28">
        <f t="shared" si="138"/>
        <v>0</v>
      </c>
      <c r="J685" s="28">
        <f t="shared" si="138"/>
        <v>0</v>
      </c>
      <c r="K685" s="28">
        <f t="shared" si="138"/>
        <v>0</v>
      </c>
      <c r="L685" s="28">
        <f t="shared" si="138"/>
        <v>0</v>
      </c>
      <c r="M685" s="28">
        <f t="shared" si="138"/>
        <v>0</v>
      </c>
      <c r="N685" s="28">
        <f t="shared" si="138"/>
        <v>0</v>
      </c>
      <c r="O685" s="28">
        <f t="shared" si="138"/>
        <v>0</v>
      </c>
      <c r="P685" s="28">
        <f t="shared" si="138"/>
        <v>0</v>
      </c>
      <c r="Q685" s="28">
        <f t="shared" si="138"/>
        <v>0</v>
      </c>
      <c r="R685" s="28">
        <f t="shared" si="138"/>
        <v>0</v>
      </c>
      <c r="S685" s="28">
        <f t="shared" si="133"/>
        <v>0</v>
      </c>
      <c r="T685" s="52">
        <f>'[2]Report'!K2272/1000</f>
        <v>0</v>
      </c>
      <c r="U685" s="52">
        <f t="shared" si="132"/>
        <v>0</v>
      </c>
    </row>
    <row r="686" spans="1:21" ht="11.25" customHeight="1">
      <c r="A686" s="26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>
        <f t="shared" si="133"/>
        <v>0</v>
      </c>
      <c r="T686" s="52">
        <f>'[2]Report'!K2273/1000</f>
        <v>0</v>
      </c>
      <c r="U686" s="52">
        <f t="shared" si="132"/>
        <v>0</v>
      </c>
    </row>
    <row r="687" spans="1:21" ht="11.25" customHeight="1">
      <c r="A687" s="26">
        <v>1011390</v>
      </c>
      <c r="B687" s="1" t="s">
        <v>114</v>
      </c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>
        <f t="shared" si="133"/>
        <v>0</v>
      </c>
      <c r="T687" s="52">
        <f>'[2]Report'!K2274/1000</f>
        <v>0</v>
      </c>
      <c r="U687" s="52">
        <f aca="true" t="shared" si="139" ref="U687:U750">T687-S687</f>
        <v>0</v>
      </c>
    </row>
    <row r="688" spans="1:21" ht="11.25" customHeight="1">
      <c r="A688" s="26"/>
      <c r="D688" s="1" t="s">
        <v>190</v>
      </c>
      <c r="F688" s="27">
        <v>0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13">
        <f t="shared" si="133"/>
        <v>0</v>
      </c>
      <c r="T688" s="52">
        <f>'[2]Report'!K2275/1000</f>
        <v>0</v>
      </c>
      <c r="U688" s="52">
        <f t="shared" si="139"/>
        <v>0</v>
      </c>
    </row>
    <row r="689" spans="1:21" ht="11.25" customHeight="1">
      <c r="A689" s="26"/>
      <c r="D689" s="1" t="s">
        <v>244</v>
      </c>
      <c r="F689" s="38">
        <v>1027.3334482894072</v>
      </c>
      <c r="G689" s="38">
        <v>1027.3334482894072</v>
      </c>
      <c r="H689" s="38">
        <v>1027.3334482894072</v>
      </c>
      <c r="I689" s="38">
        <v>1002.7640571403576</v>
      </c>
      <c r="J689" s="38">
        <v>1002.7640571403576</v>
      </c>
      <c r="K689" s="38">
        <v>1002.7640571403576</v>
      </c>
      <c r="L689" s="38">
        <v>1002.7640571403576</v>
      </c>
      <c r="M689" s="38">
        <v>1002.7640571403576</v>
      </c>
      <c r="N689" s="38">
        <v>1002.7640571403576</v>
      </c>
      <c r="O689" s="38">
        <v>1002.7640571403576</v>
      </c>
      <c r="P689" s="38">
        <v>1002.7640571403576</v>
      </c>
      <c r="Q689" s="38">
        <v>1002.7640571403576</v>
      </c>
      <c r="R689" s="38">
        <v>1002.7640571403576</v>
      </c>
      <c r="S689" s="13">
        <f t="shared" si="133"/>
        <v>1007.8826802964094</v>
      </c>
      <c r="T689" s="52">
        <f>'[2]Report'!K2276/1000</f>
        <v>1007.8826802964096</v>
      </c>
      <c r="U689" s="52">
        <f t="shared" si="139"/>
        <v>0</v>
      </c>
    </row>
    <row r="690" spans="1:21" ht="11.25" customHeight="1">
      <c r="A690" s="26"/>
      <c r="D690" s="1" t="s">
        <v>245</v>
      </c>
      <c r="F690" s="38">
        <v>0</v>
      </c>
      <c r="G690" s="38">
        <v>0</v>
      </c>
      <c r="H690" s="38">
        <v>0</v>
      </c>
      <c r="I690" s="38">
        <v>0</v>
      </c>
      <c r="J690" s="38">
        <v>0</v>
      </c>
      <c r="K690" s="38">
        <v>0</v>
      </c>
      <c r="L690" s="38">
        <v>0</v>
      </c>
      <c r="M690" s="38">
        <v>0</v>
      </c>
      <c r="N690" s="38">
        <v>0</v>
      </c>
      <c r="O690" s="38">
        <v>0</v>
      </c>
      <c r="P690" s="38">
        <v>0</v>
      </c>
      <c r="Q690" s="38">
        <v>0</v>
      </c>
      <c r="R690" s="38">
        <v>0</v>
      </c>
      <c r="S690" s="13">
        <f t="shared" si="133"/>
        <v>0</v>
      </c>
      <c r="T690" s="52">
        <f>'[2]Report'!K2277/1000</f>
        <v>0</v>
      </c>
      <c r="U690" s="52">
        <f t="shared" si="139"/>
        <v>0</v>
      </c>
    </row>
    <row r="691" spans="1:21" ht="11.25" customHeight="1">
      <c r="A691" s="26"/>
      <c r="D691" s="1" t="s">
        <v>242</v>
      </c>
      <c r="F691" s="46">
        <v>955.8612590071527</v>
      </c>
      <c r="G691" s="46">
        <v>955.8612590071527</v>
      </c>
      <c r="H691" s="46">
        <v>955.8612590071527</v>
      </c>
      <c r="I691" s="46">
        <v>955.8612590071527</v>
      </c>
      <c r="J691" s="46">
        <v>955.8612590071527</v>
      </c>
      <c r="K691" s="46">
        <v>955.8612590071527</v>
      </c>
      <c r="L691" s="46">
        <v>955.8612590071527</v>
      </c>
      <c r="M691" s="46">
        <v>955.8612590071527</v>
      </c>
      <c r="N691" s="46">
        <v>955.8612590071527</v>
      </c>
      <c r="O691" s="46">
        <v>955.8612590071527</v>
      </c>
      <c r="P691" s="46">
        <v>938.1999182000641</v>
      </c>
      <c r="Q691" s="46">
        <v>938.1999182000641</v>
      </c>
      <c r="R691" s="46">
        <v>938.1999182000641</v>
      </c>
      <c r="S691" s="45">
        <f t="shared" si="133"/>
        <v>952.1818130056757</v>
      </c>
      <c r="T691" s="52">
        <f>'[2]Report'!K2278/1000</f>
        <v>952.1818130056758</v>
      </c>
      <c r="U691" s="52">
        <f t="shared" si="139"/>
        <v>0</v>
      </c>
    </row>
    <row r="692" spans="1:21" ht="11.25" customHeight="1">
      <c r="A692" s="26"/>
      <c r="F692" s="15">
        <f aca="true" t="shared" si="140" ref="F692:R692">SUBTOTAL(9,F688:F691)</f>
        <v>1983.19470729656</v>
      </c>
      <c r="G692" s="15">
        <f t="shared" si="140"/>
        <v>1983.19470729656</v>
      </c>
      <c r="H692" s="15">
        <f t="shared" si="140"/>
        <v>1983.19470729656</v>
      </c>
      <c r="I692" s="15">
        <f t="shared" si="140"/>
        <v>1958.6253161475104</v>
      </c>
      <c r="J692" s="15">
        <f t="shared" si="140"/>
        <v>1958.6253161475104</v>
      </c>
      <c r="K692" s="15">
        <f t="shared" si="140"/>
        <v>1958.6253161475104</v>
      </c>
      <c r="L692" s="15">
        <f t="shared" si="140"/>
        <v>1958.6253161475104</v>
      </c>
      <c r="M692" s="15">
        <f t="shared" si="140"/>
        <v>1958.6253161475104</v>
      </c>
      <c r="N692" s="15">
        <f t="shared" si="140"/>
        <v>1958.6253161475104</v>
      </c>
      <c r="O692" s="15">
        <f t="shared" si="140"/>
        <v>1958.6253161475104</v>
      </c>
      <c r="P692" s="15">
        <f t="shared" si="140"/>
        <v>1940.9639753404217</v>
      </c>
      <c r="Q692" s="15">
        <f t="shared" si="140"/>
        <v>1940.9639753404217</v>
      </c>
      <c r="R692" s="15">
        <f t="shared" si="140"/>
        <v>1940.9639753404217</v>
      </c>
      <c r="S692" s="15">
        <f t="shared" si="133"/>
        <v>1960.0644933020858</v>
      </c>
      <c r="T692" s="52">
        <f>'[2]Report'!K2279/1000</f>
        <v>1960.0644933020853</v>
      </c>
      <c r="U692" s="52">
        <f t="shared" si="139"/>
        <v>0</v>
      </c>
    </row>
    <row r="693" spans="1:21" ht="11.25" customHeight="1">
      <c r="A693" s="26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>
        <f t="shared" si="133"/>
        <v>0</v>
      </c>
      <c r="T693" s="52">
        <f>'[2]Report'!K2280/1000</f>
        <v>0</v>
      </c>
      <c r="U693" s="52">
        <f t="shared" si="139"/>
        <v>0</v>
      </c>
    </row>
    <row r="694" spans="1:21" ht="11.25" customHeight="1">
      <c r="A694" s="26"/>
      <c r="B694" s="1" t="s">
        <v>113</v>
      </c>
      <c r="F694" s="27">
        <v>-1983.19470729656</v>
      </c>
      <c r="G694" s="27">
        <v>-1983.19470729656</v>
      </c>
      <c r="H694" s="27">
        <v>-1983.19470729656</v>
      </c>
      <c r="I694" s="27">
        <v>-1958.6253161475104</v>
      </c>
      <c r="J694" s="27">
        <v>-1958.6253161475104</v>
      </c>
      <c r="K694" s="27">
        <v>-1958.6253161475104</v>
      </c>
      <c r="L694" s="27">
        <v>-1958.6253161475104</v>
      </c>
      <c r="M694" s="27">
        <v>-1958.6253161475104</v>
      </c>
      <c r="N694" s="27">
        <v>-1958.6253161475104</v>
      </c>
      <c r="O694" s="27">
        <v>-1958.6253161475104</v>
      </c>
      <c r="P694" s="27">
        <v>-1940.9639753404217</v>
      </c>
      <c r="Q694" s="27">
        <v>-1940.9639753404217</v>
      </c>
      <c r="R694" s="27">
        <v>-1940.9639753404217</v>
      </c>
      <c r="S694" s="45">
        <f t="shared" si="133"/>
        <v>-1960.0644933020858</v>
      </c>
      <c r="T694" s="52">
        <f>'[2]Report'!K2281/1000</f>
        <v>-1960.0644933020853</v>
      </c>
      <c r="U694" s="52">
        <f t="shared" si="139"/>
        <v>0</v>
      </c>
    </row>
    <row r="695" spans="1:21" ht="11.25" customHeight="1">
      <c r="A695" s="26"/>
      <c r="F695" s="28">
        <f aca="true" t="shared" si="141" ref="F695:R695">SUBTOTAL(9,F688:F694)</f>
        <v>0</v>
      </c>
      <c r="G695" s="28">
        <f t="shared" si="141"/>
        <v>0</v>
      </c>
      <c r="H695" s="28">
        <f t="shared" si="141"/>
        <v>0</v>
      </c>
      <c r="I695" s="28">
        <f t="shared" si="141"/>
        <v>0</v>
      </c>
      <c r="J695" s="28">
        <f t="shared" si="141"/>
        <v>0</v>
      </c>
      <c r="K695" s="28">
        <f t="shared" si="141"/>
        <v>0</v>
      </c>
      <c r="L695" s="28">
        <f t="shared" si="141"/>
        <v>0</v>
      </c>
      <c r="M695" s="28">
        <f t="shared" si="141"/>
        <v>0</v>
      </c>
      <c r="N695" s="28">
        <f t="shared" si="141"/>
        <v>0</v>
      </c>
      <c r="O695" s="28">
        <f t="shared" si="141"/>
        <v>0</v>
      </c>
      <c r="P695" s="28">
        <f t="shared" si="141"/>
        <v>0</v>
      </c>
      <c r="Q695" s="28">
        <f t="shared" si="141"/>
        <v>0</v>
      </c>
      <c r="R695" s="28">
        <f t="shared" si="141"/>
        <v>0</v>
      </c>
      <c r="S695" s="28">
        <f t="shared" si="133"/>
        <v>0</v>
      </c>
      <c r="T695" s="52">
        <f>'[2]Report'!K2282/1000</f>
        <v>0</v>
      </c>
      <c r="U695" s="52">
        <f t="shared" si="139"/>
        <v>0</v>
      </c>
    </row>
    <row r="696" spans="1:21" ht="11.25" customHeight="1">
      <c r="A696" s="26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>
        <f t="shared" si="133"/>
        <v>0</v>
      </c>
      <c r="T696" s="52">
        <f>'[2]Report'!K2283/1000</f>
        <v>0</v>
      </c>
      <c r="U696" s="52">
        <f t="shared" si="139"/>
        <v>0</v>
      </c>
    </row>
    <row r="697" spans="1:21" ht="11.25" customHeight="1">
      <c r="A697" s="26">
        <v>1011392</v>
      </c>
      <c r="B697" s="1" t="s">
        <v>115</v>
      </c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>
        <f t="shared" si="133"/>
        <v>0</v>
      </c>
      <c r="T697" s="52">
        <f>'[2]Report'!K2284/1000</f>
        <v>0</v>
      </c>
      <c r="U697" s="52">
        <f t="shared" si="139"/>
        <v>0</v>
      </c>
    </row>
    <row r="698" spans="1:21" ht="11.25" customHeight="1">
      <c r="A698" s="26"/>
      <c r="D698" s="1" t="s">
        <v>242</v>
      </c>
      <c r="F698" s="45">
        <v>0</v>
      </c>
      <c r="G698" s="45">
        <v>0</v>
      </c>
      <c r="H698" s="45">
        <v>0</v>
      </c>
      <c r="I698" s="45">
        <v>0</v>
      </c>
      <c r="J698" s="45">
        <v>0</v>
      </c>
      <c r="K698" s="45">
        <v>0</v>
      </c>
      <c r="L698" s="45">
        <v>0</v>
      </c>
      <c r="M698" s="45">
        <v>0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f t="shared" si="133"/>
        <v>0</v>
      </c>
      <c r="T698" s="52">
        <f>'[2]Report'!K2285/1000</f>
        <v>0</v>
      </c>
      <c r="U698" s="52">
        <f t="shared" si="139"/>
        <v>0</v>
      </c>
    </row>
    <row r="699" spans="1:21" ht="11.25" customHeight="1">
      <c r="A699" s="26"/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f aca="true" t="shared" si="142" ref="S699:S762">(F699+R699+SUM(G699:Q699)*2)/24</f>
        <v>0</v>
      </c>
      <c r="T699" s="52">
        <f>'[2]Report'!K2286/1000</f>
        <v>0</v>
      </c>
      <c r="U699" s="52">
        <f t="shared" si="139"/>
        <v>0</v>
      </c>
    </row>
    <row r="700" spans="1:21" ht="11.25" customHeight="1">
      <c r="A700" s="26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>
        <f t="shared" si="142"/>
        <v>0</v>
      </c>
      <c r="T700" s="52">
        <f>'[2]Report'!K2287/1000</f>
        <v>0</v>
      </c>
      <c r="U700" s="52">
        <f t="shared" si="139"/>
        <v>0</v>
      </c>
    </row>
    <row r="701" spans="1:21" ht="11.25" customHeight="1">
      <c r="A701" s="26"/>
      <c r="B701" s="1" t="s">
        <v>113</v>
      </c>
      <c r="F701" s="27">
        <v>0</v>
      </c>
      <c r="G701" s="27">
        <v>0</v>
      </c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13">
        <f t="shared" si="142"/>
        <v>0</v>
      </c>
      <c r="T701" s="52">
        <f>'[2]Report'!K2288/1000</f>
        <v>0</v>
      </c>
      <c r="U701" s="52">
        <f t="shared" si="139"/>
        <v>0</v>
      </c>
    </row>
    <row r="702" spans="1:21" ht="11.25" customHeight="1">
      <c r="A702" s="26"/>
      <c r="F702" s="28">
        <f aca="true" t="shared" si="143" ref="F702:R702">SUBTOTAL(9,F698:F701)</f>
        <v>0</v>
      </c>
      <c r="G702" s="28">
        <f t="shared" si="143"/>
        <v>0</v>
      </c>
      <c r="H702" s="28">
        <f t="shared" si="143"/>
        <v>0</v>
      </c>
      <c r="I702" s="28">
        <f t="shared" si="143"/>
        <v>0</v>
      </c>
      <c r="J702" s="28">
        <f t="shared" si="143"/>
        <v>0</v>
      </c>
      <c r="K702" s="28">
        <f t="shared" si="143"/>
        <v>0</v>
      </c>
      <c r="L702" s="28">
        <f t="shared" si="143"/>
        <v>0</v>
      </c>
      <c r="M702" s="28">
        <f t="shared" si="143"/>
        <v>0</v>
      </c>
      <c r="N702" s="28">
        <f t="shared" si="143"/>
        <v>0</v>
      </c>
      <c r="O702" s="28">
        <f t="shared" si="143"/>
        <v>0</v>
      </c>
      <c r="P702" s="28">
        <f t="shared" si="143"/>
        <v>0</v>
      </c>
      <c r="Q702" s="28">
        <f t="shared" si="143"/>
        <v>0</v>
      </c>
      <c r="R702" s="28">
        <f t="shared" si="143"/>
        <v>0</v>
      </c>
      <c r="S702" s="28">
        <f t="shared" si="142"/>
        <v>0</v>
      </c>
      <c r="T702" s="52">
        <f>'[2]Report'!K2289/1000</f>
        <v>0</v>
      </c>
      <c r="U702" s="52">
        <f t="shared" si="139"/>
        <v>0</v>
      </c>
    </row>
    <row r="703" spans="1:21" ht="11.25" customHeight="1">
      <c r="A703" s="26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>
        <f t="shared" si="142"/>
        <v>0</v>
      </c>
      <c r="T703" s="52">
        <f>'[2]Report'!K2290/1000</f>
        <v>0</v>
      </c>
      <c r="U703" s="52">
        <f t="shared" si="139"/>
        <v>0</v>
      </c>
    </row>
    <row r="704" spans="1:21" ht="11.25" customHeight="1">
      <c r="A704" s="26" t="s">
        <v>116</v>
      </c>
      <c r="B704" s="1" t="s">
        <v>117</v>
      </c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>
        <f t="shared" si="142"/>
        <v>0</v>
      </c>
      <c r="T704" s="52">
        <f>'[2]Report'!K2291/1000</f>
        <v>0</v>
      </c>
      <c r="U704" s="52">
        <f t="shared" si="139"/>
        <v>0</v>
      </c>
    </row>
    <row r="705" spans="1:21" ht="11.25" customHeight="1">
      <c r="A705" s="26"/>
      <c r="D705" s="1" t="s">
        <v>190</v>
      </c>
      <c r="F705" s="27">
        <v>0</v>
      </c>
      <c r="G705" s="27">
        <v>0</v>
      </c>
      <c r="H705" s="27">
        <v>0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13">
        <f t="shared" si="142"/>
        <v>0</v>
      </c>
      <c r="T705" s="52">
        <f>'[2]Report'!K2292/1000</f>
        <v>0</v>
      </c>
      <c r="U705" s="52">
        <f t="shared" si="139"/>
        <v>0</v>
      </c>
    </row>
    <row r="706" spans="1:21" ht="11.25" customHeight="1">
      <c r="A706" s="26"/>
      <c r="D706" s="1" t="s">
        <v>242</v>
      </c>
      <c r="F706" s="27">
        <v>15.334425957182976</v>
      </c>
      <c r="G706" s="27">
        <v>2.823034849545928</v>
      </c>
      <c r="H706" s="27">
        <v>10.367908232989597</v>
      </c>
      <c r="I706" s="27">
        <v>5.327868365959304</v>
      </c>
      <c r="J706" s="27">
        <v>-157.45557435659</v>
      </c>
      <c r="K706" s="27">
        <v>-194.01130132381363</v>
      </c>
      <c r="L706" s="27">
        <v>3.39740649525645</v>
      </c>
      <c r="M706" s="27">
        <v>19.54689314051105</v>
      </c>
      <c r="N706" s="27">
        <v>8.458735794368973</v>
      </c>
      <c r="O706" s="27">
        <v>-44.45606207933783</v>
      </c>
      <c r="P706" s="27">
        <v>-130.88516814793292</v>
      </c>
      <c r="Q706" s="27">
        <v>52.954929012513716</v>
      </c>
      <c r="R706" s="27">
        <v>347.7521487071751</v>
      </c>
      <c r="S706" s="13">
        <f t="shared" si="142"/>
        <v>-20.19900355702919</v>
      </c>
      <c r="T706" s="52">
        <f>'[2]Report'!K2293/1000</f>
        <v>-20.19900355702917</v>
      </c>
      <c r="U706" s="52">
        <f t="shared" si="139"/>
        <v>0</v>
      </c>
    </row>
    <row r="707" spans="1:21" ht="11.25" customHeight="1">
      <c r="A707" s="26"/>
      <c r="D707" s="1" t="s">
        <v>250</v>
      </c>
      <c r="F707" s="27">
        <v>0</v>
      </c>
      <c r="G707" s="27">
        <v>0</v>
      </c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13">
        <f t="shared" si="142"/>
        <v>0</v>
      </c>
      <c r="T707" s="52">
        <f>'[2]Report'!K2294/1000</f>
        <v>0</v>
      </c>
      <c r="U707" s="52">
        <f t="shared" si="139"/>
        <v>0</v>
      </c>
    </row>
    <row r="708" spans="1:21" ht="11.25" customHeight="1">
      <c r="A708" s="26"/>
      <c r="D708" s="1" t="s">
        <v>29</v>
      </c>
      <c r="F708" s="27">
        <v>0</v>
      </c>
      <c r="G708" s="27">
        <v>0</v>
      </c>
      <c r="H708" s="27">
        <v>0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13">
        <f t="shared" si="142"/>
        <v>0</v>
      </c>
      <c r="T708" s="52">
        <f>'[2]Report'!K2295/1000</f>
        <v>0</v>
      </c>
      <c r="U708" s="52">
        <f t="shared" si="139"/>
        <v>0</v>
      </c>
    </row>
    <row r="709" spans="1:21" ht="11.25" customHeight="1">
      <c r="A709" s="26"/>
      <c r="D709" s="1" t="s">
        <v>245</v>
      </c>
      <c r="F709" s="27">
        <v>0</v>
      </c>
      <c r="G709" s="27">
        <v>0</v>
      </c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13">
        <f t="shared" si="142"/>
        <v>0</v>
      </c>
      <c r="T709" s="52">
        <f>'[2]Report'!K2296/1000</f>
        <v>0</v>
      </c>
      <c r="U709" s="52">
        <f t="shared" si="139"/>
        <v>0</v>
      </c>
    </row>
    <row r="710" spans="1:21" ht="11.25" customHeight="1">
      <c r="A710" s="26"/>
      <c r="D710" s="1" t="s">
        <v>249</v>
      </c>
      <c r="F710" s="27">
        <v>0</v>
      </c>
      <c r="G710" s="27">
        <v>0</v>
      </c>
      <c r="H710" s="27">
        <v>0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13">
        <f t="shared" si="142"/>
        <v>0</v>
      </c>
      <c r="T710" s="52">
        <f>'[2]Report'!K2297/1000</f>
        <v>0</v>
      </c>
      <c r="U710" s="52">
        <f t="shared" si="139"/>
        <v>0</v>
      </c>
    </row>
    <row r="711" spans="1:21" ht="11.25" customHeight="1">
      <c r="A711" s="26"/>
      <c r="F711" s="28">
        <f aca="true" t="shared" si="144" ref="F711:R711">SUBTOTAL(9,F705:F710)</f>
        <v>15.334425957182976</v>
      </c>
      <c r="G711" s="28">
        <f t="shared" si="144"/>
        <v>2.823034849545928</v>
      </c>
      <c r="H711" s="28">
        <f t="shared" si="144"/>
        <v>10.367908232989597</v>
      </c>
      <c r="I711" s="28">
        <f t="shared" si="144"/>
        <v>5.327868365959304</v>
      </c>
      <c r="J711" s="28">
        <f t="shared" si="144"/>
        <v>-157.45557435659</v>
      </c>
      <c r="K711" s="28">
        <f t="shared" si="144"/>
        <v>-194.01130132381363</v>
      </c>
      <c r="L711" s="28">
        <f t="shared" si="144"/>
        <v>3.39740649525645</v>
      </c>
      <c r="M711" s="28">
        <f t="shared" si="144"/>
        <v>19.54689314051105</v>
      </c>
      <c r="N711" s="28">
        <f t="shared" si="144"/>
        <v>8.458735794368973</v>
      </c>
      <c r="O711" s="28">
        <f t="shared" si="144"/>
        <v>-44.45606207933783</v>
      </c>
      <c r="P711" s="28">
        <f t="shared" si="144"/>
        <v>-130.88516814793292</v>
      </c>
      <c r="Q711" s="28">
        <f t="shared" si="144"/>
        <v>52.954929012513716</v>
      </c>
      <c r="R711" s="28">
        <f t="shared" si="144"/>
        <v>347.7521487071751</v>
      </c>
      <c r="S711" s="28">
        <f t="shared" si="142"/>
        <v>-20.19900355702919</v>
      </c>
      <c r="T711" s="52">
        <f>'[2]Report'!K2298/1000</f>
        <v>-20.19900355702917</v>
      </c>
      <c r="U711" s="52">
        <f t="shared" si="139"/>
        <v>0</v>
      </c>
    </row>
    <row r="712" spans="1:21" ht="11.25" customHeight="1">
      <c r="A712" s="26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>
        <f t="shared" si="142"/>
        <v>0</v>
      </c>
      <c r="T712" s="52">
        <f>'[2]Report'!K2299/1000</f>
        <v>0</v>
      </c>
      <c r="U712" s="52">
        <f t="shared" si="139"/>
        <v>0</v>
      </c>
    </row>
    <row r="713" spans="1:21" ht="11.25" customHeight="1">
      <c r="A713" s="26" t="s">
        <v>118</v>
      </c>
      <c r="B713" s="1" t="s">
        <v>117</v>
      </c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>
        <f t="shared" si="142"/>
        <v>0</v>
      </c>
      <c r="T713" s="52">
        <f>'[2]Report'!K2300/1000</f>
        <v>0</v>
      </c>
      <c r="U713" s="52">
        <f t="shared" si="139"/>
        <v>0</v>
      </c>
    </row>
    <row r="714" spans="1:21" ht="11.25" customHeight="1">
      <c r="A714" s="26"/>
      <c r="D714" s="1" t="s">
        <v>190</v>
      </c>
      <c r="F714" s="27">
        <v>0</v>
      </c>
      <c r="G714" s="27">
        <v>0</v>
      </c>
      <c r="H714" s="27">
        <v>0</v>
      </c>
      <c r="I714" s="27">
        <v>0</v>
      </c>
      <c r="J714" s="27">
        <v>0</v>
      </c>
      <c r="K714" s="27">
        <v>0</v>
      </c>
      <c r="L714" s="27">
        <v>0</v>
      </c>
      <c r="M714" s="27">
        <v>0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13">
        <f t="shared" si="142"/>
        <v>0</v>
      </c>
      <c r="T714" s="52">
        <f>'[2]Report'!K2301/1000</f>
        <v>0</v>
      </c>
      <c r="U714" s="52">
        <f t="shared" si="139"/>
        <v>0</v>
      </c>
    </row>
    <row r="715" spans="1:21" ht="11.25" customHeight="1">
      <c r="A715" s="26"/>
      <c r="D715" s="1" t="s">
        <v>242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13">
        <f t="shared" si="142"/>
        <v>0</v>
      </c>
      <c r="T715" s="52">
        <f>'[2]Report'!K2302/1000</f>
        <v>0</v>
      </c>
      <c r="U715" s="52">
        <f t="shared" si="139"/>
        <v>0</v>
      </c>
    </row>
    <row r="716" spans="1:21" ht="11.25" customHeight="1">
      <c r="A716" s="26"/>
      <c r="D716" s="1" t="s">
        <v>29</v>
      </c>
      <c r="F716" s="27">
        <v>0</v>
      </c>
      <c r="G716" s="27">
        <v>0</v>
      </c>
      <c r="H716" s="27">
        <v>0</v>
      </c>
      <c r="I716" s="27">
        <v>0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13">
        <f t="shared" si="142"/>
        <v>0</v>
      </c>
      <c r="T716" s="52">
        <f>'[2]Report'!K2303/1000</f>
        <v>0</v>
      </c>
      <c r="U716" s="52">
        <f t="shared" si="139"/>
        <v>0</v>
      </c>
    </row>
    <row r="717" spans="1:21" ht="11.25" customHeight="1">
      <c r="A717" s="26"/>
      <c r="D717" s="1" t="s">
        <v>243</v>
      </c>
      <c r="F717" s="27">
        <v>0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13">
        <f t="shared" si="142"/>
        <v>0</v>
      </c>
      <c r="T717" s="52">
        <f>'[2]Report'!K2304/1000</f>
        <v>0</v>
      </c>
      <c r="U717" s="52">
        <f t="shared" si="139"/>
        <v>0</v>
      </c>
    </row>
    <row r="718" spans="1:21" ht="11.25" customHeight="1">
      <c r="A718" s="26"/>
      <c r="D718" s="1" t="s">
        <v>249</v>
      </c>
      <c r="F718" s="27">
        <v>0</v>
      </c>
      <c r="G718" s="27">
        <v>0</v>
      </c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0</v>
      </c>
      <c r="R718" s="27">
        <v>0</v>
      </c>
      <c r="S718" s="13">
        <f t="shared" si="142"/>
        <v>0</v>
      </c>
      <c r="T718" s="52">
        <f>'[2]Report'!K2305/1000</f>
        <v>0</v>
      </c>
      <c r="U718" s="52">
        <f t="shared" si="139"/>
        <v>0</v>
      </c>
    </row>
    <row r="719" spans="1:21" ht="11.25" customHeight="1">
      <c r="A719" s="26"/>
      <c r="F719" s="28">
        <f aca="true" t="shared" si="145" ref="F719:R719">SUBTOTAL(9,F714:F718)</f>
        <v>0</v>
      </c>
      <c r="G719" s="28">
        <f t="shared" si="145"/>
        <v>0</v>
      </c>
      <c r="H719" s="28">
        <f t="shared" si="145"/>
        <v>0</v>
      </c>
      <c r="I719" s="28">
        <f t="shared" si="145"/>
        <v>0</v>
      </c>
      <c r="J719" s="28">
        <f t="shared" si="145"/>
        <v>0</v>
      </c>
      <c r="K719" s="28">
        <f t="shared" si="145"/>
        <v>0</v>
      </c>
      <c r="L719" s="28">
        <f t="shared" si="145"/>
        <v>0</v>
      </c>
      <c r="M719" s="28">
        <f t="shared" si="145"/>
        <v>0</v>
      </c>
      <c r="N719" s="28">
        <f t="shared" si="145"/>
        <v>0</v>
      </c>
      <c r="O719" s="28">
        <f t="shared" si="145"/>
        <v>0</v>
      </c>
      <c r="P719" s="28">
        <f t="shared" si="145"/>
        <v>0</v>
      </c>
      <c r="Q719" s="28">
        <f t="shared" si="145"/>
        <v>0</v>
      </c>
      <c r="R719" s="28">
        <f t="shared" si="145"/>
        <v>0</v>
      </c>
      <c r="S719" s="28">
        <f t="shared" si="142"/>
        <v>0</v>
      </c>
      <c r="T719" s="52">
        <f>'[2]Report'!K2306/1000</f>
        <v>0</v>
      </c>
      <c r="U719" s="52">
        <f t="shared" si="139"/>
        <v>0</v>
      </c>
    </row>
    <row r="720" spans="1:21" ht="11.25" customHeight="1">
      <c r="A720" s="29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>
        <f t="shared" si="142"/>
        <v>0</v>
      </c>
      <c r="T720" s="52">
        <f>'[2]Report'!K2307/1000</f>
        <v>0</v>
      </c>
      <c r="U720" s="52">
        <f t="shared" si="139"/>
        <v>0</v>
      </c>
    </row>
    <row r="721" spans="1:21" ht="11.25" customHeight="1" thickBot="1">
      <c r="A721" s="26" t="s">
        <v>119</v>
      </c>
      <c r="F721" s="61">
        <f aca="true" t="shared" si="146" ref="F721:R721">SUBTOTAL(9,F526:F719)</f>
        <v>72615.32548101191</v>
      </c>
      <c r="G721" s="61">
        <f t="shared" si="146"/>
        <v>72783.70364856663</v>
      </c>
      <c r="H721" s="61">
        <f t="shared" si="146"/>
        <v>73295.98052901866</v>
      </c>
      <c r="I721" s="61">
        <f t="shared" si="146"/>
        <v>72548.87189478405</v>
      </c>
      <c r="J721" s="61">
        <f t="shared" si="146"/>
        <v>72541.598579742</v>
      </c>
      <c r="K721" s="61">
        <f t="shared" si="146"/>
        <v>72333.63935910014</v>
      </c>
      <c r="L721" s="61">
        <f t="shared" si="146"/>
        <v>72435.70927915596</v>
      </c>
      <c r="M721" s="61">
        <f t="shared" si="146"/>
        <v>72607.45810832245</v>
      </c>
      <c r="N721" s="61">
        <f t="shared" si="146"/>
        <v>72735.60312827118</v>
      </c>
      <c r="O721" s="61">
        <f t="shared" si="146"/>
        <v>73599.81447012727</v>
      </c>
      <c r="P721" s="61">
        <f t="shared" si="146"/>
        <v>73150.95755996343</v>
      </c>
      <c r="Q721" s="61">
        <f t="shared" si="146"/>
        <v>73366.42344293091</v>
      </c>
      <c r="R721" s="61">
        <f t="shared" si="146"/>
        <v>73597.80968474603</v>
      </c>
      <c r="S721" s="30">
        <f t="shared" si="142"/>
        <v>72875.5272985718</v>
      </c>
      <c r="T721" s="52">
        <f>'[2]Report'!K2308/1000</f>
        <v>72875.52729857166</v>
      </c>
      <c r="U721" s="52">
        <f t="shared" si="139"/>
        <v>-1.4551915228366852E-10</v>
      </c>
    </row>
    <row r="722" spans="1:21" ht="11.25" customHeight="1" thickTop="1">
      <c r="A722" s="26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>
        <f t="shared" si="142"/>
        <v>0</v>
      </c>
      <c r="T722" s="52">
        <f>'[2]Report'!K2309/1000</f>
        <v>0</v>
      </c>
      <c r="U722" s="52">
        <f t="shared" si="139"/>
        <v>0</v>
      </c>
    </row>
    <row r="723" spans="1:21" ht="11.25" customHeight="1">
      <c r="A723" s="26" t="s">
        <v>120</v>
      </c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>
        <f t="shared" si="142"/>
        <v>0</v>
      </c>
      <c r="T723" s="52">
        <f>'[2]Report'!K2310/1000</f>
        <v>0</v>
      </c>
      <c r="U723" s="52">
        <f t="shared" si="139"/>
        <v>0</v>
      </c>
    </row>
    <row r="724" spans="1:21" ht="11.25" customHeight="1">
      <c r="A724" s="26"/>
      <c r="C724" s="1" t="s">
        <v>190</v>
      </c>
      <c r="F724" s="27">
        <f aca="true" t="shared" si="147" ref="F724:F737">+SUMIF($D$526:$D$718,$C724,F$526:F$718)</f>
        <v>41290.94801</v>
      </c>
      <c r="G724" s="27">
        <f aca="true" t="shared" si="148" ref="G724:R737">+SUMIF($D$526:$D$718,$C724,G$526:G$718)</f>
        <v>41486.41953999999</v>
      </c>
      <c r="H724" s="27">
        <f t="shared" si="148"/>
        <v>41932.430949999994</v>
      </c>
      <c r="I724" s="27">
        <f t="shared" si="148"/>
        <v>41634.69206</v>
      </c>
      <c r="J724" s="27">
        <f t="shared" si="148"/>
        <v>41642.68104999999</v>
      </c>
      <c r="K724" s="27">
        <f t="shared" si="148"/>
        <v>41257.22528999999</v>
      </c>
      <c r="L724" s="27">
        <f t="shared" si="148"/>
        <v>41277.70947</v>
      </c>
      <c r="M724" s="27">
        <f t="shared" si="148"/>
        <v>41421.114740000005</v>
      </c>
      <c r="N724" s="27">
        <f t="shared" si="148"/>
        <v>41511.63004</v>
      </c>
      <c r="O724" s="27">
        <f t="shared" si="148"/>
        <v>42250.62529999999</v>
      </c>
      <c r="P724" s="27">
        <f t="shared" si="148"/>
        <v>41959.73452</v>
      </c>
      <c r="Q724" s="27">
        <f t="shared" si="148"/>
        <v>42022.18318000001</v>
      </c>
      <c r="R724" s="27">
        <f t="shared" si="148"/>
        <v>42369.893039999995</v>
      </c>
      <c r="S724" s="13">
        <f t="shared" si="142"/>
        <v>41685.572222083334</v>
      </c>
      <c r="T724" s="52">
        <f>'[2]Report'!K2311/1000</f>
        <v>41685.57222208326</v>
      </c>
      <c r="U724" s="52">
        <f t="shared" si="139"/>
        <v>-7.275957614183426E-11</v>
      </c>
    </row>
    <row r="725" spans="1:21" ht="11.25" customHeight="1">
      <c r="A725" s="26"/>
      <c r="C725" s="1" t="s">
        <v>248</v>
      </c>
      <c r="F725" s="27">
        <f t="shared" si="147"/>
        <v>3138.8404783481024</v>
      </c>
      <c r="G725" s="27">
        <f t="shared" si="148"/>
        <v>3148.4069193418127</v>
      </c>
      <c r="H725" s="27">
        <f t="shared" si="148"/>
        <v>3148.848187409067</v>
      </c>
      <c r="I725" s="27">
        <f t="shared" si="148"/>
        <v>3140.946479747924</v>
      </c>
      <c r="J725" s="27">
        <f t="shared" si="148"/>
        <v>3152.881735977304</v>
      </c>
      <c r="K725" s="27">
        <f t="shared" si="148"/>
        <v>3229.9620874715365</v>
      </c>
      <c r="L725" s="27">
        <f t="shared" si="148"/>
        <v>3227.319100873742</v>
      </c>
      <c r="M725" s="27">
        <f t="shared" si="148"/>
        <v>3258.191074997667</v>
      </c>
      <c r="N725" s="27">
        <f t="shared" si="148"/>
        <v>3267.471968039616</v>
      </c>
      <c r="O725" s="27">
        <f t="shared" si="148"/>
        <v>3267.215286251245</v>
      </c>
      <c r="P725" s="27">
        <f t="shared" si="148"/>
        <v>3204.4405778901887</v>
      </c>
      <c r="Q725" s="27">
        <f t="shared" si="148"/>
        <v>3222.959479886619</v>
      </c>
      <c r="R725" s="27">
        <f t="shared" si="148"/>
        <v>3364.1079484751776</v>
      </c>
      <c r="S725" s="13">
        <f t="shared" si="142"/>
        <v>3210.009759274863</v>
      </c>
      <c r="T725" s="52">
        <f>'[2]Report'!K2312/1000</f>
        <v>3210.0097592748607</v>
      </c>
      <c r="U725" s="52">
        <f t="shared" si="139"/>
        <v>0</v>
      </c>
    </row>
    <row r="726" spans="1:21" ht="11.25" customHeight="1">
      <c r="A726" s="26"/>
      <c r="C726" s="10" t="s">
        <v>251</v>
      </c>
      <c r="F726" s="27">
        <f t="shared" si="147"/>
        <v>1.0643510011888515</v>
      </c>
      <c r="G726" s="27">
        <f t="shared" si="148"/>
        <v>1.0643510011888515</v>
      </c>
      <c r="H726" s="27">
        <f t="shared" si="148"/>
        <v>1.0643510011888515</v>
      </c>
      <c r="I726" s="27">
        <f t="shared" si="148"/>
        <v>1.0643510011888515</v>
      </c>
      <c r="J726" s="27">
        <f t="shared" si="148"/>
        <v>1.0643510011888515</v>
      </c>
      <c r="K726" s="27">
        <f t="shared" si="148"/>
        <v>1.0643510011888515</v>
      </c>
      <c r="L726" s="27">
        <f t="shared" si="148"/>
        <v>1.0643510011888515</v>
      </c>
      <c r="M726" s="27">
        <f t="shared" si="148"/>
        <v>1.0643510011888515</v>
      </c>
      <c r="N726" s="27">
        <f t="shared" si="148"/>
        <v>1.0643510011888515</v>
      </c>
      <c r="O726" s="27">
        <f t="shared" si="148"/>
        <v>1.0643510011888515</v>
      </c>
      <c r="P726" s="27">
        <f t="shared" si="148"/>
        <v>1.0643510011888515</v>
      </c>
      <c r="Q726" s="27">
        <f t="shared" si="148"/>
        <v>1.0643510011888515</v>
      </c>
      <c r="R726" s="27">
        <f t="shared" si="148"/>
        <v>1.0643510011888515</v>
      </c>
      <c r="S726" s="13">
        <f t="shared" si="142"/>
        <v>1.0643510011888517</v>
      </c>
      <c r="T726" s="52">
        <f>'[2]Report'!K2313/1000</f>
        <v>1.0643510011888515</v>
      </c>
      <c r="U726" s="52">
        <f t="shared" si="139"/>
        <v>0</v>
      </c>
    </row>
    <row r="727" spans="1:21" ht="11.25" customHeight="1">
      <c r="A727" s="26"/>
      <c r="C727" s="10" t="s">
        <v>29</v>
      </c>
      <c r="F727" s="27">
        <f t="shared" si="147"/>
        <v>10.024945756969812</v>
      </c>
      <c r="G727" s="27">
        <f t="shared" si="148"/>
        <v>11.731624088463061</v>
      </c>
      <c r="H727" s="27">
        <f t="shared" si="148"/>
        <v>11.731624088463061</v>
      </c>
      <c r="I727" s="27">
        <f t="shared" si="148"/>
        <v>11.731624088463061</v>
      </c>
      <c r="J727" s="27">
        <f t="shared" si="148"/>
        <v>11.499143785969538</v>
      </c>
      <c r="K727" s="27">
        <f t="shared" si="148"/>
        <v>11.499143785969538</v>
      </c>
      <c r="L727" s="27">
        <f t="shared" si="148"/>
        <v>11.499143785969538</v>
      </c>
      <c r="M727" s="27">
        <f t="shared" si="148"/>
        <v>11.499143785969538</v>
      </c>
      <c r="N727" s="27">
        <f t="shared" si="148"/>
        <v>11.499143785969538</v>
      </c>
      <c r="O727" s="27">
        <f t="shared" si="148"/>
        <v>11.499143785969538</v>
      </c>
      <c r="P727" s="27">
        <f t="shared" si="148"/>
        <v>11.499143785969538</v>
      </c>
      <c r="Q727" s="27">
        <f t="shared" si="148"/>
        <v>11.499143785969538</v>
      </c>
      <c r="R727" s="27">
        <f t="shared" si="148"/>
        <v>11.499143785969538</v>
      </c>
      <c r="S727" s="13">
        <f t="shared" si="142"/>
        <v>11.495838943717928</v>
      </c>
      <c r="T727" s="52">
        <f>'[2]Report'!K2314/1000</f>
        <v>11.49583894371793</v>
      </c>
      <c r="U727" s="52">
        <f t="shared" si="139"/>
        <v>0</v>
      </c>
    </row>
    <row r="728" spans="1:21" ht="11.25" customHeight="1">
      <c r="A728" s="26"/>
      <c r="C728" s="10" t="s">
        <v>242</v>
      </c>
      <c r="F728" s="27">
        <f t="shared" si="147"/>
        <v>18914.36216753442</v>
      </c>
      <c r="G728" s="27">
        <f t="shared" si="148"/>
        <v>18907.373205621003</v>
      </c>
      <c r="H728" s="27">
        <f t="shared" si="148"/>
        <v>18905.22867816623</v>
      </c>
      <c r="I728" s="27">
        <f t="shared" si="148"/>
        <v>18580.825084569013</v>
      </c>
      <c r="J728" s="27">
        <f t="shared" si="148"/>
        <v>18553.694280381624</v>
      </c>
      <c r="K728" s="27">
        <f t="shared" si="148"/>
        <v>18585.461030464307</v>
      </c>
      <c r="L728" s="27">
        <f t="shared" si="148"/>
        <v>18778.345598022315</v>
      </c>
      <c r="M728" s="27">
        <f t="shared" si="148"/>
        <v>18746.851386304286</v>
      </c>
      <c r="N728" s="27">
        <f t="shared" si="148"/>
        <v>18742.643381182043</v>
      </c>
      <c r="O728" s="27">
        <f t="shared" si="148"/>
        <v>18854.09707562645</v>
      </c>
      <c r="P728" s="27">
        <f t="shared" si="148"/>
        <v>18712.741194780516</v>
      </c>
      <c r="Q728" s="27">
        <f t="shared" si="148"/>
        <v>18813.072642265488</v>
      </c>
      <c r="R728" s="27">
        <f t="shared" si="148"/>
        <v>18550.65036572953</v>
      </c>
      <c r="S728" s="13">
        <f t="shared" si="142"/>
        <v>18742.73665200127</v>
      </c>
      <c r="T728" s="52">
        <f>'[2]Report'!K2315/1000</f>
        <v>18742.736652001233</v>
      </c>
      <c r="U728" s="52">
        <f t="shared" si="139"/>
        <v>-3.637978807091713E-11</v>
      </c>
    </row>
    <row r="729" spans="1:21" ht="11.25" customHeight="1">
      <c r="A729" s="26"/>
      <c r="C729" s="10" t="s">
        <v>241</v>
      </c>
      <c r="F729" s="27">
        <f t="shared" si="147"/>
        <v>0</v>
      </c>
      <c r="G729" s="27">
        <f t="shared" si="148"/>
        <v>0</v>
      </c>
      <c r="H729" s="27">
        <f t="shared" si="148"/>
        <v>0</v>
      </c>
      <c r="I729" s="27">
        <f t="shared" si="148"/>
        <v>0</v>
      </c>
      <c r="J729" s="27">
        <f t="shared" si="148"/>
        <v>0</v>
      </c>
      <c r="K729" s="27">
        <f t="shared" si="148"/>
        <v>0</v>
      </c>
      <c r="L729" s="27">
        <f t="shared" si="148"/>
        <v>0</v>
      </c>
      <c r="M729" s="27">
        <f t="shared" si="148"/>
        <v>0</v>
      </c>
      <c r="N729" s="27">
        <f t="shared" si="148"/>
        <v>0</v>
      </c>
      <c r="O729" s="27">
        <f t="shared" si="148"/>
        <v>0</v>
      </c>
      <c r="P729" s="27">
        <f t="shared" si="148"/>
        <v>0</v>
      </c>
      <c r="Q729" s="27">
        <f t="shared" si="148"/>
        <v>0</v>
      </c>
      <c r="R729" s="27">
        <f t="shared" si="148"/>
        <v>0</v>
      </c>
      <c r="S729" s="13">
        <f t="shared" si="142"/>
        <v>0</v>
      </c>
      <c r="T729" s="52">
        <f>'[2]Report'!K2316/1000</f>
        <v>0</v>
      </c>
      <c r="U729" s="52">
        <f t="shared" si="139"/>
        <v>0</v>
      </c>
    </row>
    <row r="730" spans="1:21" ht="11.25" customHeight="1">
      <c r="A730" s="26"/>
      <c r="C730" s="26" t="s">
        <v>250</v>
      </c>
      <c r="F730" s="27">
        <f t="shared" si="147"/>
        <v>1863.4294464048098</v>
      </c>
      <c r="G730" s="27">
        <f t="shared" si="148"/>
        <v>1865.7045902016505</v>
      </c>
      <c r="H730" s="27">
        <f t="shared" si="148"/>
        <v>1866.6602997959415</v>
      </c>
      <c r="I730" s="27">
        <f t="shared" si="148"/>
        <v>1858.4980386935479</v>
      </c>
      <c r="J730" s="27">
        <f t="shared" si="148"/>
        <v>1858.6176948861605</v>
      </c>
      <c r="K730" s="27">
        <f t="shared" si="148"/>
        <v>1879.867211077072</v>
      </c>
      <c r="L730" s="27">
        <f t="shared" si="148"/>
        <v>1747.6833584112342</v>
      </c>
      <c r="M730" s="27">
        <f t="shared" si="148"/>
        <v>1752.8864372477237</v>
      </c>
      <c r="N730" s="27">
        <f t="shared" si="148"/>
        <v>1754.712207457176</v>
      </c>
      <c r="O730" s="27">
        <f t="shared" si="148"/>
        <v>1761.7333007333027</v>
      </c>
      <c r="P730" s="27">
        <f t="shared" si="148"/>
        <v>1770.3544432279684</v>
      </c>
      <c r="Q730" s="27">
        <f t="shared" si="148"/>
        <v>1773.3062187124199</v>
      </c>
      <c r="R730" s="27">
        <f t="shared" si="148"/>
        <v>1771.519055695164</v>
      </c>
      <c r="S730" s="13">
        <f t="shared" si="142"/>
        <v>1808.9581709578486</v>
      </c>
      <c r="T730" s="52">
        <f>'[2]Report'!K2317/1000</f>
        <v>1808.9581709578486</v>
      </c>
      <c r="U730" s="52">
        <f t="shared" si="139"/>
        <v>0</v>
      </c>
    </row>
    <row r="731" spans="1:21" ht="11.25" customHeight="1">
      <c r="A731" s="26"/>
      <c r="C731" s="26" t="s">
        <v>254</v>
      </c>
      <c r="F731" s="27">
        <f t="shared" si="147"/>
        <v>0</v>
      </c>
      <c r="G731" s="27">
        <f t="shared" si="148"/>
        <v>0</v>
      </c>
      <c r="H731" s="27">
        <f t="shared" si="148"/>
        <v>0</v>
      </c>
      <c r="I731" s="27">
        <f t="shared" si="148"/>
        <v>0</v>
      </c>
      <c r="J731" s="27">
        <f t="shared" si="148"/>
        <v>0</v>
      </c>
      <c r="K731" s="27">
        <f t="shared" si="148"/>
        <v>0</v>
      </c>
      <c r="L731" s="27">
        <f t="shared" si="148"/>
        <v>0</v>
      </c>
      <c r="M731" s="27">
        <f t="shared" si="148"/>
        <v>0</v>
      </c>
      <c r="N731" s="27">
        <f t="shared" si="148"/>
        <v>0</v>
      </c>
      <c r="O731" s="27">
        <f t="shared" si="148"/>
        <v>0</v>
      </c>
      <c r="P731" s="27">
        <f t="shared" si="148"/>
        <v>0</v>
      </c>
      <c r="Q731" s="27">
        <f t="shared" si="148"/>
        <v>0</v>
      </c>
      <c r="R731" s="27">
        <f t="shared" si="148"/>
        <v>0</v>
      </c>
      <c r="S731" s="13">
        <f t="shared" si="142"/>
        <v>0</v>
      </c>
      <c r="T731" s="52">
        <f>'[2]Report'!K2318/1000</f>
        <v>0</v>
      </c>
      <c r="U731" s="52">
        <f t="shared" si="139"/>
        <v>0</v>
      </c>
    </row>
    <row r="732" spans="1:21" ht="11.25" customHeight="1">
      <c r="A732" s="26"/>
      <c r="C732" s="26" t="s">
        <v>244</v>
      </c>
      <c r="F732" s="27">
        <f t="shared" si="147"/>
        <v>9379.850789262964</v>
      </c>
      <c r="G732" s="27">
        <f t="shared" si="148"/>
        <v>9346.19812560908</v>
      </c>
      <c r="H732" s="27">
        <f t="shared" si="148"/>
        <v>9413.21114585432</v>
      </c>
      <c r="I732" s="27">
        <f t="shared" si="148"/>
        <v>9279.739572831368</v>
      </c>
      <c r="J732" s="27">
        <f t="shared" si="148"/>
        <v>9279.785639857226</v>
      </c>
      <c r="K732" s="27">
        <f t="shared" si="148"/>
        <v>9327.185561447546</v>
      </c>
      <c r="L732" s="27">
        <f t="shared" si="148"/>
        <v>9350.713573208976</v>
      </c>
      <c r="M732" s="27">
        <f t="shared" si="148"/>
        <v>9374.47629113312</v>
      </c>
      <c r="N732" s="27">
        <f t="shared" si="148"/>
        <v>9405.207352952671</v>
      </c>
      <c r="O732" s="27">
        <f t="shared" si="148"/>
        <v>9412.205328876602</v>
      </c>
      <c r="P732" s="27">
        <f t="shared" si="148"/>
        <v>9432.087304618002</v>
      </c>
      <c r="Q732" s="27">
        <f t="shared" si="148"/>
        <v>9463.302402619638</v>
      </c>
      <c r="R732" s="27">
        <f t="shared" si="148"/>
        <v>9470.039755399435</v>
      </c>
      <c r="S732" s="13">
        <f t="shared" si="142"/>
        <v>9375.754797611646</v>
      </c>
      <c r="T732" s="52">
        <f>'[2]Report'!K2319/1000</f>
        <v>9375.754797611628</v>
      </c>
      <c r="U732" s="52">
        <f t="shared" si="139"/>
        <v>-1.8189894035458565E-11</v>
      </c>
    </row>
    <row r="733" spans="1:21" ht="11.25" customHeight="1">
      <c r="A733" s="26"/>
      <c r="C733" s="26" t="s">
        <v>245</v>
      </c>
      <c r="F733" s="27">
        <f t="shared" si="147"/>
        <v>0</v>
      </c>
      <c r="G733" s="27">
        <f t="shared" si="148"/>
        <v>0</v>
      </c>
      <c r="H733" s="27">
        <f t="shared" si="148"/>
        <v>0</v>
      </c>
      <c r="I733" s="27">
        <f t="shared" si="148"/>
        <v>0</v>
      </c>
      <c r="J733" s="27">
        <f t="shared" si="148"/>
        <v>0</v>
      </c>
      <c r="K733" s="27">
        <f t="shared" si="148"/>
        <v>0</v>
      </c>
      <c r="L733" s="27">
        <f t="shared" si="148"/>
        <v>0</v>
      </c>
      <c r="M733" s="27">
        <f t="shared" si="148"/>
        <v>0</v>
      </c>
      <c r="N733" s="27">
        <f t="shared" si="148"/>
        <v>0</v>
      </c>
      <c r="O733" s="27">
        <f t="shared" si="148"/>
        <v>0</v>
      </c>
      <c r="P733" s="27">
        <f t="shared" si="148"/>
        <v>0</v>
      </c>
      <c r="Q733" s="27">
        <f t="shared" si="148"/>
        <v>0</v>
      </c>
      <c r="R733" s="27">
        <f t="shared" si="148"/>
        <v>0</v>
      </c>
      <c r="S733" s="13">
        <f t="shared" si="142"/>
        <v>0</v>
      </c>
      <c r="T733" s="52">
        <f>'[2]Report'!K2320/1000</f>
        <v>0</v>
      </c>
      <c r="U733" s="52">
        <f t="shared" si="139"/>
        <v>0</v>
      </c>
    </row>
    <row r="734" spans="1:21" ht="11.25" customHeight="1">
      <c r="A734" s="26"/>
      <c r="C734" s="26" t="s">
        <v>246</v>
      </c>
      <c r="F734" s="27">
        <f t="shared" si="147"/>
        <v>0</v>
      </c>
      <c r="G734" s="27">
        <f t="shared" si="148"/>
        <v>0</v>
      </c>
      <c r="H734" s="27">
        <f t="shared" si="148"/>
        <v>0</v>
      </c>
      <c r="I734" s="27">
        <f t="shared" si="148"/>
        <v>0</v>
      </c>
      <c r="J734" s="27">
        <f t="shared" si="148"/>
        <v>0</v>
      </c>
      <c r="K734" s="27">
        <f t="shared" si="148"/>
        <v>0</v>
      </c>
      <c r="L734" s="27">
        <f t="shared" si="148"/>
        <v>0</v>
      </c>
      <c r="M734" s="27">
        <f t="shared" si="148"/>
        <v>0</v>
      </c>
      <c r="N734" s="27">
        <f t="shared" si="148"/>
        <v>0</v>
      </c>
      <c r="O734" s="27">
        <f t="shared" si="148"/>
        <v>0</v>
      </c>
      <c r="P734" s="27">
        <f t="shared" si="148"/>
        <v>0</v>
      </c>
      <c r="Q734" s="27">
        <f t="shared" si="148"/>
        <v>0</v>
      </c>
      <c r="R734" s="27">
        <f t="shared" si="148"/>
        <v>0</v>
      </c>
      <c r="S734" s="13">
        <f t="shared" si="142"/>
        <v>0</v>
      </c>
      <c r="T734" s="52">
        <f>'[2]Report'!K2321/1000</f>
        <v>0</v>
      </c>
      <c r="U734" s="52">
        <f t="shared" si="139"/>
        <v>0</v>
      </c>
    </row>
    <row r="735" spans="1:21" ht="11.25" customHeight="1">
      <c r="A735" s="26"/>
      <c r="C735" s="26" t="s">
        <v>247</v>
      </c>
      <c r="F735" s="27">
        <f t="shared" si="147"/>
        <v>0</v>
      </c>
      <c r="G735" s="27">
        <f t="shared" si="148"/>
        <v>0</v>
      </c>
      <c r="H735" s="27">
        <f t="shared" si="148"/>
        <v>0</v>
      </c>
      <c r="I735" s="27">
        <f t="shared" si="148"/>
        <v>0</v>
      </c>
      <c r="J735" s="27">
        <f t="shared" si="148"/>
        <v>0</v>
      </c>
      <c r="K735" s="27">
        <f t="shared" si="148"/>
        <v>0</v>
      </c>
      <c r="L735" s="27">
        <f t="shared" si="148"/>
        <v>0</v>
      </c>
      <c r="M735" s="27">
        <f t="shared" si="148"/>
        <v>0</v>
      </c>
      <c r="N735" s="27">
        <f t="shared" si="148"/>
        <v>0</v>
      </c>
      <c r="O735" s="27">
        <f t="shared" si="148"/>
        <v>0</v>
      </c>
      <c r="P735" s="27">
        <f t="shared" si="148"/>
        <v>0</v>
      </c>
      <c r="Q735" s="27">
        <f t="shared" si="148"/>
        <v>0</v>
      </c>
      <c r="R735" s="27">
        <f t="shared" si="148"/>
        <v>0</v>
      </c>
      <c r="S735" s="13">
        <f t="shared" si="142"/>
        <v>0</v>
      </c>
      <c r="T735" s="52">
        <f>'[2]Report'!K2322/1000</f>
        <v>0</v>
      </c>
      <c r="U735" s="52">
        <f t="shared" si="139"/>
        <v>0</v>
      </c>
    </row>
    <row r="736" spans="1:21" ht="11.25" customHeight="1">
      <c r="A736" s="26"/>
      <c r="C736" s="26" t="s">
        <v>256</v>
      </c>
      <c r="F736" s="27">
        <f t="shared" si="147"/>
        <v>0</v>
      </c>
      <c r="G736" s="27">
        <f t="shared" si="148"/>
        <v>0</v>
      </c>
      <c r="H736" s="27">
        <f t="shared" si="148"/>
        <v>0</v>
      </c>
      <c r="I736" s="27">
        <f t="shared" si="148"/>
        <v>0</v>
      </c>
      <c r="J736" s="27">
        <f t="shared" si="148"/>
        <v>0</v>
      </c>
      <c r="K736" s="27">
        <f t="shared" si="148"/>
        <v>0</v>
      </c>
      <c r="L736" s="27">
        <f t="shared" si="148"/>
        <v>0</v>
      </c>
      <c r="M736" s="27">
        <f t="shared" si="148"/>
        <v>0</v>
      </c>
      <c r="N736" s="27">
        <f t="shared" si="148"/>
        <v>0</v>
      </c>
      <c r="O736" s="27">
        <f t="shared" si="148"/>
        <v>0</v>
      </c>
      <c r="P736" s="27">
        <f t="shared" si="148"/>
        <v>0</v>
      </c>
      <c r="Q736" s="27">
        <f t="shared" si="148"/>
        <v>0</v>
      </c>
      <c r="R736" s="27">
        <f t="shared" si="148"/>
        <v>0</v>
      </c>
      <c r="S736" s="13">
        <f t="shared" si="142"/>
        <v>0</v>
      </c>
      <c r="T736" s="52">
        <f>'[2]Report'!K2323/1000</f>
        <v>0</v>
      </c>
      <c r="U736" s="52">
        <f t="shared" si="139"/>
        <v>0</v>
      </c>
    </row>
    <row r="737" spans="1:21" ht="11.25" customHeight="1">
      <c r="A737" s="26"/>
      <c r="C737" s="1" t="s">
        <v>257</v>
      </c>
      <c r="F737" s="27">
        <f t="shared" si="147"/>
        <v>0</v>
      </c>
      <c r="G737" s="27">
        <f t="shared" si="148"/>
        <v>0</v>
      </c>
      <c r="H737" s="27">
        <f t="shared" si="148"/>
        <v>0</v>
      </c>
      <c r="I737" s="27">
        <f t="shared" si="148"/>
        <v>0</v>
      </c>
      <c r="J737" s="27">
        <f t="shared" si="148"/>
        <v>0</v>
      </c>
      <c r="K737" s="27">
        <f t="shared" si="148"/>
        <v>0</v>
      </c>
      <c r="L737" s="27">
        <f t="shared" si="148"/>
        <v>0</v>
      </c>
      <c r="M737" s="27">
        <f t="shared" si="148"/>
        <v>0</v>
      </c>
      <c r="N737" s="27">
        <f t="shared" si="148"/>
        <v>0</v>
      </c>
      <c r="O737" s="27">
        <f t="shared" si="148"/>
        <v>0</v>
      </c>
      <c r="P737" s="27">
        <f t="shared" si="148"/>
        <v>0</v>
      </c>
      <c r="Q737" s="27">
        <f t="shared" si="148"/>
        <v>0</v>
      </c>
      <c r="R737" s="27">
        <f t="shared" si="148"/>
        <v>0</v>
      </c>
      <c r="S737" s="13">
        <f t="shared" si="142"/>
        <v>0</v>
      </c>
      <c r="T737" s="52">
        <f>'[2]Report'!K2324/1000</f>
        <v>0</v>
      </c>
      <c r="U737" s="52">
        <f t="shared" si="139"/>
        <v>0</v>
      </c>
    </row>
    <row r="738" spans="1:21" ht="11.25" customHeight="1">
      <c r="A738" s="26"/>
      <c r="C738" s="1" t="s">
        <v>265</v>
      </c>
      <c r="F738" s="27">
        <f>+F702+F694+F685</f>
        <v>-1983.19470729656</v>
      </c>
      <c r="G738" s="27">
        <f aca="true" t="shared" si="149" ref="G738:R738">+G702+G694+G685</f>
        <v>-1983.19470729656</v>
      </c>
      <c r="H738" s="27">
        <f t="shared" si="149"/>
        <v>-1983.19470729656</v>
      </c>
      <c r="I738" s="27">
        <f t="shared" si="149"/>
        <v>-1958.6253161475104</v>
      </c>
      <c r="J738" s="27">
        <f t="shared" si="149"/>
        <v>-1958.6253161475104</v>
      </c>
      <c r="K738" s="27">
        <f t="shared" si="149"/>
        <v>-1958.6253161475104</v>
      </c>
      <c r="L738" s="27">
        <f t="shared" si="149"/>
        <v>-1958.6253161475104</v>
      </c>
      <c r="M738" s="27">
        <f t="shared" si="149"/>
        <v>-1958.6253161475104</v>
      </c>
      <c r="N738" s="27">
        <f t="shared" si="149"/>
        <v>-1958.6253161475104</v>
      </c>
      <c r="O738" s="27">
        <f t="shared" si="149"/>
        <v>-1958.6253161475104</v>
      </c>
      <c r="P738" s="27">
        <f t="shared" si="149"/>
        <v>-1940.9639753404217</v>
      </c>
      <c r="Q738" s="27">
        <f t="shared" si="149"/>
        <v>-1940.9639753404217</v>
      </c>
      <c r="R738" s="27">
        <f t="shared" si="149"/>
        <v>-1940.9639753404217</v>
      </c>
      <c r="S738" s="13">
        <f t="shared" si="142"/>
        <v>-1960.0644933020858</v>
      </c>
      <c r="T738" s="52">
        <f>'[2]Report'!K2325/1000</f>
        <v>-1960.0644933020853</v>
      </c>
      <c r="U738" s="52">
        <f t="shared" si="139"/>
        <v>0</v>
      </c>
    </row>
    <row r="739" spans="1:21" ht="11.25" customHeight="1" thickBot="1">
      <c r="A739" s="26" t="s">
        <v>121</v>
      </c>
      <c r="F739" s="37">
        <f aca="true" t="shared" si="150" ref="F739:R739">SUM(F724:F738)</f>
        <v>72615.32548101188</v>
      </c>
      <c r="G739" s="37">
        <f t="shared" si="150"/>
        <v>72783.70364856662</v>
      </c>
      <c r="H739" s="37">
        <f t="shared" si="150"/>
        <v>73295.98052901865</v>
      </c>
      <c r="I739" s="37">
        <f t="shared" si="150"/>
        <v>72548.871894784</v>
      </c>
      <c r="J739" s="37">
        <f t="shared" si="150"/>
        <v>72541.59857974196</v>
      </c>
      <c r="K739" s="37">
        <f t="shared" si="150"/>
        <v>72333.6393591001</v>
      </c>
      <c r="L739" s="37">
        <f t="shared" si="150"/>
        <v>72435.70927915593</v>
      </c>
      <c r="M739" s="37">
        <f t="shared" si="150"/>
        <v>72607.45810832246</v>
      </c>
      <c r="N739" s="37">
        <f t="shared" si="150"/>
        <v>72735.60312827116</v>
      </c>
      <c r="O739" s="37">
        <f t="shared" si="150"/>
        <v>73599.81447012725</v>
      </c>
      <c r="P739" s="37">
        <f t="shared" si="150"/>
        <v>73150.95755996341</v>
      </c>
      <c r="Q739" s="37">
        <f t="shared" si="150"/>
        <v>73366.4234429309</v>
      </c>
      <c r="R739" s="37">
        <f t="shared" si="150"/>
        <v>73597.80968474605</v>
      </c>
      <c r="S739" s="37">
        <f t="shared" si="142"/>
        <v>72875.52729857179</v>
      </c>
      <c r="T739" s="52">
        <f>'[2]Report'!K2326/1000</f>
        <v>72875.52729857164</v>
      </c>
      <c r="U739" s="52">
        <f t="shared" si="139"/>
        <v>-1.4551915228366852E-10</v>
      </c>
    </row>
    <row r="740" spans="1:21" ht="11.25" customHeight="1" thickTop="1">
      <c r="A740" s="26">
        <v>301</v>
      </c>
      <c r="B740" s="1" t="s">
        <v>122</v>
      </c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>
        <f t="shared" si="142"/>
        <v>0</v>
      </c>
      <c r="T740" s="52">
        <f>'[2]Report'!K2327/1000</f>
        <v>0</v>
      </c>
      <c r="U740" s="52">
        <f t="shared" si="139"/>
        <v>0</v>
      </c>
    </row>
    <row r="741" spans="1:21" ht="11.25" customHeight="1">
      <c r="A741" s="26"/>
      <c r="D741" s="1" t="s">
        <v>190</v>
      </c>
      <c r="F741" s="27">
        <v>0</v>
      </c>
      <c r="G741" s="27">
        <v>0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13">
        <f t="shared" si="142"/>
        <v>0</v>
      </c>
      <c r="T741" s="52">
        <f>'[2]Report'!K2328/1000</f>
        <v>0</v>
      </c>
      <c r="U741" s="52">
        <f t="shared" si="139"/>
        <v>0</v>
      </c>
    </row>
    <row r="742" spans="1:21" ht="11.25" customHeight="1">
      <c r="A742" s="26"/>
      <c r="D742" s="1" t="s">
        <v>242</v>
      </c>
      <c r="F742" s="27">
        <v>0</v>
      </c>
      <c r="G742" s="27">
        <v>0</v>
      </c>
      <c r="H742" s="27">
        <v>0</v>
      </c>
      <c r="I742" s="27">
        <v>0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13">
        <f t="shared" si="142"/>
        <v>0</v>
      </c>
      <c r="T742" s="52">
        <f>'[2]Report'!K2329/1000</f>
        <v>0</v>
      </c>
      <c r="U742" s="52">
        <f t="shared" si="139"/>
        <v>0</v>
      </c>
    </row>
    <row r="743" spans="1:21" ht="11.25" customHeight="1">
      <c r="A743" s="26"/>
      <c r="D743" s="1" t="s">
        <v>244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13">
        <f t="shared" si="142"/>
        <v>0</v>
      </c>
      <c r="T743" s="52">
        <f>'[2]Report'!K2330/1000</f>
        <v>0</v>
      </c>
      <c r="U743" s="52">
        <f t="shared" si="139"/>
        <v>0</v>
      </c>
    </row>
    <row r="744" spans="1:21" ht="11.25" customHeight="1">
      <c r="A744" s="26"/>
      <c r="D744" s="1" t="s">
        <v>245</v>
      </c>
      <c r="F744" s="27">
        <v>0</v>
      </c>
      <c r="G744" s="27">
        <v>0</v>
      </c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13">
        <f t="shared" si="142"/>
        <v>0</v>
      </c>
      <c r="T744" s="52">
        <f>'[2]Report'!K2331/1000</f>
        <v>0</v>
      </c>
      <c r="U744" s="52">
        <f t="shared" si="139"/>
        <v>0</v>
      </c>
    </row>
    <row r="745" spans="1:21" ht="11.25" customHeight="1">
      <c r="A745" s="26"/>
      <c r="D745" s="1" t="s">
        <v>29</v>
      </c>
      <c r="F745" s="27">
        <v>0</v>
      </c>
      <c r="G745" s="27">
        <v>0</v>
      </c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0</v>
      </c>
      <c r="N745" s="27">
        <v>0</v>
      </c>
      <c r="O745" s="27">
        <v>0</v>
      </c>
      <c r="P745" s="27">
        <v>0</v>
      </c>
      <c r="Q745" s="27">
        <v>0</v>
      </c>
      <c r="R745" s="27">
        <v>0</v>
      </c>
      <c r="S745" s="13">
        <f t="shared" si="142"/>
        <v>0</v>
      </c>
      <c r="T745" s="52">
        <f>'[2]Report'!K2332/1000</f>
        <v>0</v>
      </c>
      <c r="U745" s="52">
        <f t="shared" si="139"/>
        <v>0</v>
      </c>
    </row>
    <row r="746" spans="1:21" ht="11.25" customHeight="1">
      <c r="A746" s="26"/>
      <c r="F746" s="28">
        <f aca="true" t="shared" si="151" ref="F746:R746">SUBTOTAL(9,F741:F745)</f>
        <v>0</v>
      </c>
      <c r="G746" s="28">
        <f t="shared" si="151"/>
        <v>0</v>
      </c>
      <c r="H746" s="28">
        <f t="shared" si="151"/>
        <v>0</v>
      </c>
      <c r="I746" s="28">
        <f t="shared" si="151"/>
        <v>0</v>
      </c>
      <c r="J746" s="28">
        <f t="shared" si="151"/>
        <v>0</v>
      </c>
      <c r="K746" s="28">
        <f t="shared" si="151"/>
        <v>0</v>
      </c>
      <c r="L746" s="28">
        <f t="shared" si="151"/>
        <v>0</v>
      </c>
      <c r="M746" s="28">
        <f t="shared" si="151"/>
        <v>0</v>
      </c>
      <c r="N746" s="28">
        <f t="shared" si="151"/>
        <v>0</v>
      </c>
      <c r="O746" s="28">
        <f t="shared" si="151"/>
        <v>0</v>
      </c>
      <c r="P746" s="28">
        <f t="shared" si="151"/>
        <v>0</v>
      </c>
      <c r="Q746" s="28">
        <f t="shared" si="151"/>
        <v>0</v>
      </c>
      <c r="R746" s="28">
        <f t="shared" si="151"/>
        <v>0</v>
      </c>
      <c r="S746" s="28">
        <f t="shared" si="142"/>
        <v>0</v>
      </c>
      <c r="T746" s="52">
        <f>'[2]Report'!K2333/1000</f>
        <v>0</v>
      </c>
      <c r="U746" s="52">
        <f t="shared" si="139"/>
        <v>0</v>
      </c>
    </row>
    <row r="747" spans="1:21" ht="11.25" customHeight="1">
      <c r="A747" s="26">
        <v>302</v>
      </c>
      <c r="B747" s="1" t="s">
        <v>123</v>
      </c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>
        <f t="shared" si="142"/>
        <v>0</v>
      </c>
      <c r="T747" s="52">
        <f>'[2]Report'!K2334/1000</f>
        <v>0</v>
      </c>
      <c r="U747" s="52">
        <f t="shared" si="139"/>
        <v>0</v>
      </c>
    </row>
    <row r="748" spans="1:21" ht="11.25" customHeight="1">
      <c r="A748" s="26"/>
      <c r="D748" s="1" t="s">
        <v>190</v>
      </c>
      <c r="F748" s="27">
        <v>0</v>
      </c>
      <c r="G748" s="27">
        <v>0</v>
      </c>
      <c r="H748" s="27">
        <v>0</v>
      </c>
      <c r="I748" s="27">
        <v>0</v>
      </c>
      <c r="J748" s="27">
        <v>0</v>
      </c>
      <c r="K748" s="27">
        <v>0</v>
      </c>
      <c r="L748" s="27">
        <v>0</v>
      </c>
      <c r="M748" s="27">
        <v>0</v>
      </c>
      <c r="N748" s="27">
        <v>0</v>
      </c>
      <c r="O748" s="27">
        <v>0</v>
      </c>
      <c r="P748" s="27">
        <v>0</v>
      </c>
      <c r="Q748" s="27">
        <v>0</v>
      </c>
      <c r="R748" s="27">
        <v>0</v>
      </c>
      <c r="S748" s="13">
        <f t="shared" si="142"/>
        <v>0</v>
      </c>
      <c r="T748" s="52">
        <f>'[2]Report'!K2335/1000</f>
        <v>0</v>
      </c>
      <c r="U748" s="52">
        <f t="shared" si="139"/>
        <v>0</v>
      </c>
    </row>
    <row r="749" spans="1:21" ht="11.25" customHeight="1">
      <c r="A749" s="26"/>
      <c r="D749" s="1" t="s">
        <v>29</v>
      </c>
      <c r="F749" s="27">
        <v>0</v>
      </c>
      <c r="G749" s="27">
        <v>0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  <c r="N749" s="27">
        <v>0</v>
      </c>
      <c r="O749" s="27">
        <v>0</v>
      </c>
      <c r="P749" s="27">
        <v>0</v>
      </c>
      <c r="Q749" s="27">
        <v>0</v>
      </c>
      <c r="R749" s="27">
        <v>0</v>
      </c>
      <c r="S749" s="13">
        <f t="shared" si="142"/>
        <v>0</v>
      </c>
      <c r="T749" s="52">
        <f>'[2]Report'!K2336/1000</f>
        <v>0</v>
      </c>
      <c r="U749" s="52">
        <f t="shared" si="139"/>
        <v>0</v>
      </c>
    </row>
    <row r="750" spans="1:21" ht="11.25" customHeight="1">
      <c r="A750" s="26"/>
      <c r="D750" s="1" t="s">
        <v>244</v>
      </c>
      <c r="F750" s="27">
        <v>0</v>
      </c>
      <c r="G750" s="27">
        <v>0</v>
      </c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27">
        <v>0</v>
      </c>
      <c r="R750" s="27">
        <v>0</v>
      </c>
      <c r="S750" s="13">
        <f t="shared" si="142"/>
        <v>0</v>
      </c>
      <c r="T750" s="52">
        <f>'[2]Report'!K2337/1000</f>
        <v>0</v>
      </c>
      <c r="U750" s="52">
        <f t="shared" si="139"/>
        <v>0</v>
      </c>
    </row>
    <row r="751" spans="1:21" ht="11.25" customHeight="1">
      <c r="A751" s="26"/>
      <c r="D751" s="1" t="s">
        <v>245</v>
      </c>
      <c r="F751" s="27">
        <v>0</v>
      </c>
      <c r="G751" s="27">
        <v>0</v>
      </c>
      <c r="H751" s="27">
        <v>0</v>
      </c>
      <c r="I751" s="27">
        <v>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13">
        <f t="shared" si="142"/>
        <v>0</v>
      </c>
      <c r="T751" s="52">
        <f>'[2]Report'!K2338/1000</f>
        <v>0</v>
      </c>
      <c r="U751" s="52">
        <f aca="true" t="shared" si="152" ref="U751:U814">T751-S751</f>
        <v>0</v>
      </c>
    </row>
    <row r="752" spans="1:21" ht="11.25" customHeight="1">
      <c r="A752" s="26"/>
      <c r="D752" s="1" t="s">
        <v>244</v>
      </c>
      <c r="F752" s="27">
        <v>22894.41449953571</v>
      </c>
      <c r="G752" s="27">
        <v>23214.50050874289</v>
      </c>
      <c r="H752" s="27">
        <v>23218.480042023715</v>
      </c>
      <c r="I752" s="27">
        <v>23219.583134925717</v>
      </c>
      <c r="J752" s="27">
        <v>23222.503248090754</v>
      </c>
      <c r="K752" s="27">
        <v>23222.503248090754</v>
      </c>
      <c r="L752" s="27">
        <v>23224.111240632014</v>
      </c>
      <c r="M752" s="27">
        <v>23264.67617791624</v>
      </c>
      <c r="N752" s="27">
        <v>23265.15277296057</v>
      </c>
      <c r="O752" s="27">
        <v>23265.217627257935</v>
      </c>
      <c r="P752" s="27">
        <v>23266.33360797199</v>
      </c>
      <c r="Q752" s="27">
        <v>23266.344200936273</v>
      </c>
      <c r="R752" s="27">
        <v>23266.41156211739</v>
      </c>
      <c r="S752" s="13">
        <f t="shared" si="142"/>
        <v>23227.484903364617</v>
      </c>
      <c r="T752" s="52">
        <f>'[2]Report'!K2339/1000</f>
        <v>23227.484903364544</v>
      </c>
      <c r="U752" s="52">
        <f t="shared" si="152"/>
        <v>-7.275957614183426E-11</v>
      </c>
    </row>
    <row r="753" spans="1:21" ht="11.25" customHeight="1">
      <c r="A753" s="26"/>
      <c r="D753" s="1" t="s">
        <v>245</v>
      </c>
      <c r="F753" s="27">
        <v>0</v>
      </c>
      <c r="G753" s="27">
        <v>0</v>
      </c>
      <c r="H753" s="27">
        <v>0</v>
      </c>
      <c r="I753" s="27">
        <v>0</v>
      </c>
      <c r="J753" s="27">
        <v>0</v>
      </c>
      <c r="K753" s="27">
        <v>0</v>
      </c>
      <c r="L753" s="27">
        <v>0</v>
      </c>
      <c r="M753" s="27">
        <v>0</v>
      </c>
      <c r="N753" s="27">
        <v>0</v>
      </c>
      <c r="O753" s="27">
        <v>0</v>
      </c>
      <c r="P753" s="27">
        <v>0</v>
      </c>
      <c r="Q753" s="27">
        <v>0</v>
      </c>
      <c r="R753" s="27">
        <v>0</v>
      </c>
      <c r="S753" s="13">
        <f t="shared" si="142"/>
        <v>0</v>
      </c>
      <c r="T753" s="52">
        <f>'[2]Report'!K2340/1000</f>
        <v>0</v>
      </c>
      <c r="U753" s="52">
        <f t="shared" si="152"/>
        <v>0</v>
      </c>
    </row>
    <row r="754" spans="1:21" ht="11.25" customHeight="1">
      <c r="A754" s="26"/>
      <c r="D754" s="1" t="s">
        <v>243</v>
      </c>
      <c r="F754" s="27">
        <v>0</v>
      </c>
      <c r="G754" s="27">
        <v>0</v>
      </c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>
        <v>0</v>
      </c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13">
        <f t="shared" si="142"/>
        <v>0</v>
      </c>
      <c r="T754" s="52">
        <f>'[2]Report'!K2341/1000</f>
        <v>0</v>
      </c>
      <c r="U754" s="52">
        <f t="shared" si="152"/>
        <v>0</v>
      </c>
    </row>
    <row r="755" spans="1:21" ht="11.25" customHeight="1">
      <c r="A755" s="26"/>
      <c r="D755" s="1" t="s">
        <v>249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13">
        <f t="shared" si="142"/>
        <v>0</v>
      </c>
      <c r="T755" s="52">
        <f>'[2]Report'!K2342/1000</f>
        <v>0</v>
      </c>
      <c r="U755" s="52">
        <f t="shared" si="152"/>
        <v>0</v>
      </c>
    </row>
    <row r="756" spans="1:21" ht="11.25" customHeight="1">
      <c r="A756" s="26"/>
      <c r="F756" s="28">
        <f aca="true" t="shared" si="153" ref="F756:R756">SUBTOTAL(9,F748:F755)</f>
        <v>22894.41449953571</v>
      </c>
      <c r="G756" s="28">
        <f t="shared" si="153"/>
        <v>23214.50050874289</v>
      </c>
      <c r="H756" s="28">
        <f t="shared" si="153"/>
        <v>23218.480042023715</v>
      </c>
      <c r="I756" s="28">
        <f t="shared" si="153"/>
        <v>23219.583134925717</v>
      </c>
      <c r="J756" s="28">
        <f t="shared" si="153"/>
        <v>23222.503248090754</v>
      </c>
      <c r="K756" s="28">
        <f t="shared" si="153"/>
        <v>23222.503248090754</v>
      </c>
      <c r="L756" s="28">
        <f t="shared" si="153"/>
        <v>23224.111240632014</v>
      </c>
      <c r="M756" s="28">
        <f t="shared" si="153"/>
        <v>23264.67617791624</v>
      </c>
      <c r="N756" s="28">
        <f t="shared" si="153"/>
        <v>23265.15277296057</v>
      </c>
      <c r="O756" s="28">
        <f t="shared" si="153"/>
        <v>23265.217627257935</v>
      </c>
      <c r="P756" s="28">
        <f t="shared" si="153"/>
        <v>23266.33360797199</v>
      </c>
      <c r="Q756" s="28">
        <f t="shared" si="153"/>
        <v>23266.344200936273</v>
      </c>
      <c r="R756" s="28">
        <f t="shared" si="153"/>
        <v>23266.41156211739</v>
      </c>
      <c r="S756" s="28">
        <f t="shared" si="142"/>
        <v>23227.484903364617</v>
      </c>
      <c r="T756" s="52">
        <f>'[2]Report'!K2343/1000</f>
        <v>23227.484903364544</v>
      </c>
      <c r="U756" s="52">
        <f t="shared" si="152"/>
        <v>-7.275957614183426E-11</v>
      </c>
    </row>
    <row r="757" spans="1:21" ht="11.25" customHeight="1">
      <c r="A757" s="26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>
        <f t="shared" si="142"/>
        <v>0</v>
      </c>
      <c r="T757" s="52">
        <f>'[2]Report'!K2344/1000</f>
        <v>0</v>
      </c>
      <c r="U757" s="52">
        <f t="shared" si="152"/>
        <v>0</v>
      </c>
    </row>
    <row r="758" spans="1:21" ht="11.25" customHeight="1">
      <c r="A758" s="26">
        <v>303</v>
      </c>
      <c r="B758" s="1" t="s">
        <v>124</v>
      </c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>
        <f t="shared" si="142"/>
        <v>0</v>
      </c>
      <c r="T758" s="52">
        <f>'[2]Report'!K2345/1000</f>
        <v>0</v>
      </c>
      <c r="U758" s="52">
        <f t="shared" si="152"/>
        <v>0</v>
      </c>
    </row>
    <row r="759" spans="1:21" ht="11.25" customHeight="1">
      <c r="A759" s="26"/>
      <c r="D759" s="1" t="s">
        <v>190</v>
      </c>
      <c r="F759" s="27">
        <v>2.31569</v>
      </c>
      <c r="G759" s="27">
        <v>2.31569</v>
      </c>
      <c r="H759" s="27">
        <v>2.31569</v>
      </c>
      <c r="I759" s="27">
        <v>2.31569</v>
      </c>
      <c r="J759" s="27">
        <v>2.31569</v>
      </c>
      <c r="K759" s="27">
        <v>2.31569</v>
      </c>
      <c r="L759" s="27">
        <v>2.31569</v>
      </c>
      <c r="M759" s="27">
        <v>2.31569</v>
      </c>
      <c r="N759" s="27">
        <v>2.31569</v>
      </c>
      <c r="O759" s="27">
        <v>356.66609000000005</v>
      </c>
      <c r="P759" s="27">
        <v>356.66609000000005</v>
      </c>
      <c r="Q759" s="27">
        <v>356.66609000000005</v>
      </c>
      <c r="R759" s="27">
        <v>559.08675</v>
      </c>
      <c r="S759" s="13">
        <f t="shared" si="142"/>
        <v>114.10208416666667</v>
      </c>
      <c r="T759" s="52">
        <f>'[2]Report'!K2346/1000</f>
        <v>114.102084166667</v>
      </c>
      <c r="U759" s="52">
        <f t="shared" si="152"/>
        <v>3.268496584496461E-13</v>
      </c>
    </row>
    <row r="760" spans="1:21" ht="11.25" customHeight="1">
      <c r="A760" s="26"/>
      <c r="D760" s="1" t="s">
        <v>29</v>
      </c>
      <c r="F760" s="27">
        <v>131.21223959972855</v>
      </c>
      <c r="G760" s="27">
        <v>131.21223959972855</v>
      </c>
      <c r="H760" s="27">
        <v>131.21223959972855</v>
      </c>
      <c r="I760" s="27">
        <v>131.21223959972855</v>
      </c>
      <c r="J760" s="27">
        <v>131.21223959972855</v>
      </c>
      <c r="K760" s="27">
        <v>131.21223959972855</v>
      </c>
      <c r="L760" s="27">
        <v>131.21223959972855</v>
      </c>
      <c r="M760" s="27">
        <v>131.21223959972855</v>
      </c>
      <c r="N760" s="27">
        <v>131.21223959972855</v>
      </c>
      <c r="O760" s="27">
        <v>131.21223959972855</v>
      </c>
      <c r="P760" s="27">
        <v>131.21223959972855</v>
      </c>
      <c r="Q760" s="27">
        <v>131.21223959972855</v>
      </c>
      <c r="R760" s="27">
        <v>131.21223959972855</v>
      </c>
      <c r="S760" s="13">
        <f t="shared" si="142"/>
        <v>131.21223959972852</v>
      </c>
      <c r="T760" s="52">
        <f>'[2]Report'!K2347/1000</f>
        <v>131.21223959972855</v>
      </c>
      <c r="U760" s="52">
        <f t="shared" si="152"/>
        <v>0</v>
      </c>
    </row>
    <row r="761" spans="1:21" ht="11.25" customHeight="1">
      <c r="A761" s="26"/>
      <c r="D761" s="1" t="s">
        <v>242</v>
      </c>
      <c r="F761" s="27">
        <v>26869.184232850406</v>
      </c>
      <c r="G761" s="27">
        <v>26936.1932207646</v>
      </c>
      <c r="H761" s="27">
        <v>27025.50167788688</v>
      </c>
      <c r="I761" s="27">
        <v>26939.48483425849</v>
      </c>
      <c r="J761" s="27">
        <v>26986.823440398868</v>
      </c>
      <c r="K761" s="27">
        <v>26959.48123393632</v>
      </c>
      <c r="L761" s="27">
        <v>26891.954544700646</v>
      </c>
      <c r="M761" s="27">
        <v>26885.945072241375</v>
      </c>
      <c r="N761" s="27">
        <v>26926.30761814422</v>
      </c>
      <c r="O761" s="27">
        <v>27003.012226223014</v>
      </c>
      <c r="P761" s="27">
        <v>26926.61835406318</v>
      </c>
      <c r="Q761" s="27">
        <v>27056.84774739885</v>
      </c>
      <c r="R761" s="27">
        <v>27152.681443235724</v>
      </c>
      <c r="S761" s="13">
        <f t="shared" si="142"/>
        <v>26962.425234004957</v>
      </c>
      <c r="T761" s="52">
        <f>'[2]Report'!K2348/1000</f>
        <v>26962.425234004935</v>
      </c>
      <c r="U761" s="52">
        <f t="shared" si="152"/>
        <v>0</v>
      </c>
    </row>
    <row r="762" spans="1:21" ht="11.25" customHeight="1">
      <c r="A762" s="26"/>
      <c r="D762" s="1" t="s">
        <v>241</v>
      </c>
      <c r="F762" s="27">
        <v>0</v>
      </c>
      <c r="G762" s="27">
        <v>0</v>
      </c>
      <c r="H762" s="27">
        <v>0</v>
      </c>
      <c r="I762" s="27">
        <v>0</v>
      </c>
      <c r="J762" s="27">
        <v>0</v>
      </c>
      <c r="K762" s="27">
        <v>0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13">
        <f t="shared" si="142"/>
        <v>0</v>
      </c>
      <c r="T762" s="52">
        <f>'[2]Report'!K2349/1000</f>
        <v>0</v>
      </c>
      <c r="U762" s="52">
        <f t="shared" si="152"/>
        <v>0</v>
      </c>
    </row>
    <row r="763" spans="1:21" ht="11.25" customHeight="1">
      <c r="A763" s="26"/>
      <c r="D763" s="1" t="s">
        <v>250</v>
      </c>
      <c r="F763" s="27">
        <v>8187.286264797851</v>
      </c>
      <c r="G763" s="27">
        <v>8187.28906805396</v>
      </c>
      <c r="H763" s="27">
        <v>8199.047931571973</v>
      </c>
      <c r="I763" s="27">
        <v>8229.344018419899</v>
      </c>
      <c r="J763" s="27">
        <v>8231.42137873725</v>
      </c>
      <c r="K763" s="27">
        <v>8231.322781013108</v>
      </c>
      <c r="L763" s="27">
        <v>8231.322781013108</v>
      </c>
      <c r="M763" s="27">
        <v>8231.1650099005</v>
      </c>
      <c r="N763" s="27">
        <v>8271.718076792544</v>
      </c>
      <c r="O763" s="27">
        <v>8284.446658382814</v>
      </c>
      <c r="P763" s="27">
        <v>8388.400799896592</v>
      </c>
      <c r="Q763" s="27">
        <v>8389.581026755677</v>
      </c>
      <c r="R763" s="27">
        <v>8423.88117482756</v>
      </c>
      <c r="S763" s="13">
        <f aca="true" t="shared" si="154" ref="S763:S826">(F763+R763+SUM(G763:Q763)*2)/24</f>
        <v>8265.053604195846</v>
      </c>
      <c r="T763" s="52">
        <f>'[2]Report'!K2350/1000</f>
        <v>8265.05360419582</v>
      </c>
      <c r="U763" s="52">
        <f t="shared" si="152"/>
        <v>-2.546585164964199E-11</v>
      </c>
    </row>
    <row r="764" spans="1:21" ht="11.25" customHeight="1">
      <c r="A764" s="26"/>
      <c r="D764" s="1" t="s">
        <v>244</v>
      </c>
      <c r="F764" s="27">
        <v>9373.270716381727</v>
      </c>
      <c r="G764" s="27">
        <v>9373.270716381727</v>
      </c>
      <c r="H764" s="27">
        <v>9385.859648251488</v>
      </c>
      <c r="I764" s="27">
        <v>9382.425657048569</v>
      </c>
      <c r="J764" s="27">
        <v>9382.425657048569</v>
      </c>
      <c r="K764" s="27">
        <v>12783.651657456223</v>
      </c>
      <c r="L764" s="27">
        <v>13527.505249146203</v>
      </c>
      <c r="M764" s="27">
        <v>13528.108252975298</v>
      </c>
      <c r="N764" s="27">
        <v>13605.718281646383</v>
      </c>
      <c r="O764" s="27">
        <v>13145.525022307367</v>
      </c>
      <c r="P764" s="27">
        <v>13145.606528055472</v>
      </c>
      <c r="Q764" s="27">
        <v>13145.606528055472</v>
      </c>
      <c r="R764" s="27">
        <v>13183.200350894798</v>
      </c>
      <c r="S764" s="13">
        <f t="shared" si="154"/>
        <v>11806.994894334253</v>
      </c>
      <c r="T764" s="52">
        <f>'[2]Report'!K2351/1000</f>
        <v>11806.994894334239</v>
      </c>
      <c r="U764" s="52">
        <f t="shared" si="152"/>
        <v>-1.4551915228366852E-11</v>
      </c>
    </row>
    <row r="765" spans="1:21" ht="11.25" customHeight="1">
      <c r="A765" s="26"/>
      <c r="D765" s="1" t="s">
        <v>245</v>
      </c>
      <c r="F765" s="27">
        <v>0</v>
      </c>
      <c r="G765" s="27">
        <v>0</v>
      </c>
      <c r="H765" s="27">
        <v>0</v>
      </c>
      <c r="I765" s="27">
        <v>0</v>
      </c>
      <c r="J765" s="27">
        <v>0</v>
      </c>
      <c r="K765" s="27">
        <v>0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13">
        <f t="shared" si="154"/>
        <v>0</v>
      </c>
      <c r="T765" s="52">
        <f>'[2]Report'!K2352/1000</f>
        <v>0</v>
      </c>
      <c r="U765" s="52">
        <f t="shared" si="152"/>
        <v>0</v>
      </c>
    </row>
    <row r="766" spans="1:21" ht="11.25" customHeight="1">
      <c r="A766" s="26"/>
      <c r="D766" s="1" t="s">
        <v>248</v>
      </c>
      <c r="F766" s="27">
        <v>12.286322831418452</v>
      </c>
      <c r="G766" s="27">
        <v>12.286322831418452</v>
      </c>
      <c r="H766" s="27">
        <v>12.286322831418452</v>
      </c>
      <c r="I766" s="27">
        <v>12.286322831418452</v>
      </c>
      <c r="J766" s="27">
        <v>12.286322831418452</v>
      </c>
      <c r="K766" s="27">
        <v>12.286322831418452</v>
      </c>
      <c r="L766" s="27">
        <v>9.38714162000904</v>
      </c>
      <c r="M766" s="27">
        <v>9.38714162000904</v>
      </c>
      <c r="N766" s="27">
        <v>9.38714162000904</v>
      </c>
      <c r="O766" s="27">
        <v>9.38714162000904</v>
      </c>
      <c r="P766" s="27">
        <v>9.38714162000904</v>
      </c>
      <c r="Q766" s="27">
        <v>9.38714162000904</v>
      </c>
      <c r="R766" s="27">
        <v>9.38714162000904</v>
      </c>
      <c r="S766" s="13">
        <f t="shared" si="154"/>
        <v>10.715933008571684</v>
      </c>
      <c r="T766" s="52">
        <f>'[2]Report'!K2353/1000</f>
        <v>10.715933008571687</v>
      </c>
      <c r="U766" s="52">
        <f t="shared" si="152"/>
        <v>0</v>
      </c>
    </row>
    <row r="767" spans="1:21" ht="11.25" customHeight="1">
      <c r="A767" s="26"/>
      <c r="D767" s="1" t="s">
        <v>246</v>
      </c>
      <c r="F767" s="27">
        <v>0</v>
      </c>
      <c r="G767" s="27">
        <v>0</v>
      </c>
      <c r="H767" s="27">
        <v>0</v>
      </c>
      <c r="I767" s="27">
        <v>0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13">
        <f t="shared" si="154"/>
        <v>0</v>
      </c>
      <c r="T767" s="52">
        <f>'[2]Report'!K2354/1000</f>
        <v>0</v>
      </c>
      <c r="U767" s="52">
        <f t="shared" si="152"/>
        <v>0</v>
      </c>
    </row>
    <row r="768" spans="1:21" ht="11.25" customHeight="1">
      <c r="A768" s="26"/>
      <c r="D768" s="1" t="s">
        <v>247</v>
      </c>
      <c r="F768" s="27">
        <v>0</v>
      </c>
      <c r="G768" s="27">
        <v>0</v>
      </c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13">
        <f t="shared" si="154"/>
        <v>0</v>
      </c>
      <c r="T768" s="52">
        <f>'[2]Report'!K2355/1000</f>
        <v>0</v>
      </c>
      <c r="U768" s="52">
        <f t="shared" si="152"/>
        <v>0</v>
      </c>
    </row>
    <row r="769" spans="1:21" ht="11.25" customHeight="1">
      <c r="A769" s="26"/>
      <c r="D769" s="1" t="s">
        <v>245</v>
      </c>
      <c r="F769" s="27">
        <v>0</v>
      </c>
      <c r="G769" s="27">
        <v>0</v>
      </c>
      <c r="H769" s="27">
        <v>0</v>
      </c>
      <c r="I769" s="27">
        <v>0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13">
        <f t="shared" si="154"/>
        <v>0</v>
      </c>
      <c r="T769" s="52">
        <f>'[2]Report'!K2356/1000</f>
        <v>0</v>
      </c>
      <c r="U769" s="52">
        <f t="shared" si="152"/>
        <v>0</v>
      </c>
    </row>
    <row r="770" spans="1:21" ht="11.25" customHeight="1">
      <c r="A770" s="26"/>
      <c r="D770" s="1" t="s">
        <v>245</v>
      </c>
      <c r="F770" s="27">
        <v>0</v>
      </c>
      <c r="G770" s="27">
        <v>0</v>
      </c>
      <c r="H770" s="27">
        <v>0</v>
      </c>
      <c r="I770" s="27">
        <v>0</v>
      </c>
      <c r="J770" s="27">
        <v>0</v>
      </c>
      <c r="K770" s="27">
        <v>0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13">
        <f t="shared" si="154"/>
        <v>0</v>
      </c>
      <c r="T770" s="52">
        <f>'[2]Report'!K2357/1000</f>
        <v>0</v>
      </c>
      <c r="U770" s="52">
        <f t="shared" si="152"/>
        <v>0</v>
      </c>
    </row>
    <row r="771" spans="1:21" ht="11.25" customHeight="1">
      <c r="A771" s="26"/>
      <c r="F771" s="28">
        <f aca="true" t="shared" si="155" ref="F771:R771">SUBTOTAL(9,F759:F770)</f>
        <v>44575.555466461126</v>
      </c>
      <c r="G771" s="28">
        <f t="shared" si="155"/>
        <v>44642.56725763143</v>
      </c>
      <c r="H771" s="28">
        <f t="shared" si="155"/>
        <v>44756.22351014149</v>
      </c>
      <c r="I771" s="28">
        <f t="shared" si="155"/>
        <v>44697.0687621581</v>
      </c>
      <c r="J771" s="28">
        <f t="shared" si="155"/>
        <v>44746.48472861583</v>
      </c>
      <c r="K771" s="28">
        <f t="shared" si="155"/>
        <v>48120.26992483679</v>
      </c>
      <c r="L771" s="28">
        <f t="shared" si="155"/>
        <v>48793.697646079694</v>
      </c>
      <c r="M771" s="28">
        <f t="shared" si="155"/>
        <v>48788.13340633691</v>
      </c>
      <c r="N771" s="28">
        <f t="shared" si="155"/>
        <v>48946.65904780288</v>
      </c>
      <c r="O771" s="28">
        <f t="shared" si="155"/>
        <v>48930.24937813293</v>
      </c>
      <c r="P771" s="28">
        <f t="shared" si="155"/>
        <v>48957.89115323498</v>
      </c>
      <c r="Q771" s="28">
        <f t="shared" si="155"/>
        <v>49089.300773429735</v>
      </c>
      <c r="R771" s="28">
        <f t="shared" si="155"/>
        <v>49459.449100177815</v>
      </c>
      <c r="S771" s="28">
        <f t="shared" si="154"/>
        <v>47290.503989310026</v>
      </c>
      <c r="T771" s="52">
        <f>'[2]Report'!K2358/1000</f>
        <v>47290.50398930996</v>
      </c>
      <c r="U771" s="52">
        <f t="shared" si="152"/>
        <v>-6.548361852765083E-11</v>
      </c>
    </row>
    <row r="772" spans="1:21" ht="11.25" customHeight="1">
      <c r="A772" s="26">
        <v>303</v>
      </c>
      <c r="B772" s="1" t="s">
        <v>125</v>
      </c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>
        <f t="shared" si="154"/>
        <v>0</v>
      </c>
      <c r="T772" s="52">
        <f>'[2]Report'!K2359/1000</f>
        <v>0</v>
      </c>
      <c r="U772" s="52">
        <f t="shared" si="152"/>
        <v>0</v>
      </c>
    </row>
    <row r="773" spans="1:21" ht="11.25" customHeight="1">
      <c r="A773" s="26"/>
      <c r="D773" s="1" t="s">
        <v>190</v>
      </c>
      <c r="F773" s="27">
        <v>0</v>
      </c>
      <c r="G773" s="27">
        <v>0</v>
      </c>
      <c r="H773" s="27">
        <v>0</v>
      </c>
      <c r="I773" s="27">
        <v>0</v>
      </c>
      <c r="J773" s="27">
        <v>0</v>
      </c>
      <c r="K773" s="27">
        <v>0</v>
      </c>
      <c r="L773" s="27">
        <v>0</v>
      </c>
      <c r="M773" s="27">
        <v>0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13">
        <f t="shared" si="154"/>
        <v>0</v>
      </c>
      <c r="T773" s="52">
        <f>'[2]Report'!K2360/1000</f>
        <v>0</v>
      </c>
      <c r="U773" s="52">
        <f t="shared" si="152"/>
        <v>0</v>
      </c>
    </row>
    <row r="774" spans="1:21" ht="11.25" customHeight="1">
      <c r="A774" s="26"/>
      <c r="F774" s="28">
        <f aca="true" t="shared" si="156" ref="F774:R774">SUBTOTAL(9,F759:F773)</f>
        <v>44575.555466461126</v>
      </c>
      <c r="G774" s="28">
        <f t="shared" si="156"/>
        <v>44642.56725763143</v>
      </c>
      <c r="H774" s="28">
        <f t="shared" si="156"/>
        <v>44756.22351014149</v>
      </c>
      <c r="I774" s="28">
        <f t="shared" si="156"/>
        <v>44697.0687621581</v>
      </c>
      <c r="J774" s="28">
        <f t="shared" si="156"/>
        <v>44746.48472861583</v>
      </c>
      <c r="K774" s="28">
        <f t="shared" si="156"/>
        <v>48120.26992483679</v>
      </c>
      <c r="L774" s="28">
        <f t="shared" si="156"/>
        <v>48793.697646079694</v>
      </c>
      <c r="M774" s="28">
        <f t="shared" si="156"/>
        <v>48788.13340633691</v>
      </c>
      <c r="N774" s="28">
        <f t="shared" si="156"/>
        <v>48946.65904780288</v>
      </c>
      <c r="O774" s="28">
        <f t="shared" si="156"/>
        <v>48930.24937813293</v>
      </c>
      <c r="P774" s="28">
        <f t="shared" si="156"/>
        <v>48957.89115323498</v>
      </c>
      <c r="Q774" s="28">
        <f t="shared" si="156"/>
        <v>49089.300773429735</v>
      </c>
      <c r="R774" s="28">
        <f t="shared" si="156"/>
        <v>49459.449100177815</v>
      </c>
      <c r="S774" s="28">
        <f t="shared" si="154"/>
        <v>47290.503989310026</v>
      </c>
      <c r="T774" s="52">
        <f>'[2]Report'!K2361/1000</f>
        <v>47290.50398930996</v>
      </c>
      <c r="U774" s="52">
        <f t="shared" si="152"/>
        <v>-6.548361852765083E-11</v>
      </c>
    </row>
    <row r="775" spans="1:21" ht="11.25" customHeight="1">
      <c r="A775" s="26" t="s">
        <v>126</v>
      </c>
      <c r="B775" s="1" t="s">
        <v>127</v>
      </c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>
        <f t="shared" si="154"/>
        <v>0</v>
      </c>
      <c r="T775" s="52">
        <f>'[2]Report'!K2362/1000</f>
        <v>0</v>
      </c>
      <c r="U775" s="52">
        <f t="shared" si="152"/>
        <v>0</v>
      </c>
    </row>
    <row r="776" spans="1:21" ht="11.25" customHeight="1">
      <c r="A776" s="26"/>
      <c r="D776" s="1" t="s">
        <v>190</v>
      </c>
      <c r="F776" s="27">
        <v>0</v>
      </c>
      <c r="G776" s="27">
        <v>0</v>
      </c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13">
        <f t="shared" si="154"/>
        <v>0</v>
      </c>
      <c r="T776" s="52">
        <f>'[2]Report'!K2363/1000</f>
        <v>0</v>
      </c>
      <c r="U776" s="52">
        <f t="shared" si="152"/>
        <v>0</v>
      </c>
    </row>
    <row r="777" spans="1:21" ht="11.25" customHeight="1">
      <c r="A777" s="26"/>
      <c r="D777" s="1" t="s">
        <v>29</v>
      </c>
      <c r="F777" s="27">
        <v>0</v>
      </c>
      <c r="G777" s="27">
        <v>0</v>
      </c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13">
        <f t="shared" si="154"/>
        <v>0</v>
      </c>
      <c r="T777" s="52">
        <f>'[2]Report'!K2364/1000</f>
        <v>0</v>
      </c>
      <c r="U777" s="52">
        <f t="shared" si="152"/>
        <v>0</v>
      </c>
    </row>
    <row r="778" spans="1:21" ht="11.25" customHeight="1">
      <c r="A778" s="26"/>
      <c r="D778" s="1" t="s">
        <v>249</v>
      </c>
      <c r="F778" s="27">
        <v>0</v>
      </c>
      <c r="G778" s="27">
        <v>0</v>
      </c>
      <c r="H778" s="27">
        <v>0</v>
      </c>
      <c r="I778" s="27">
        <v>0</v>
      </c>
      <c r="J778" s="27">
        <v>0</v>
      </c>
      <c r="K778" s="27">
        <v>0</v>
      </c>
      <c r="L778" s="27">
        <v>0</v>
      </c>
      <c r="M778" s="27">
        <v>0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13">
        <f t="shared" si="154"/>
        <v>0</v>
      </c>
      <c r="T778" s="52">
        <f>'[2]Report'!K2365/1000</f>
        <v>0</v>
      </c>
      <c r="U778" s="52">
        <f t="shared" si="152"/>
        <v>0</v>
      </c>
    </row>
    <row r="779" spans="1:21" ht="11.25" customHeight="1">
      <c r="A779" s="26"/>
      <c r="D779" s="1" t="s">
        <v>242</v>
      </c>
      <c r="F779" s="27">
        <v>0</v>
      </c>
      <c r="G779" s="27">
        <v>0</v>
      </c>
      <c r="H779" s="27">
        <v>0</v>
      </c>
      <c r="I779" s="27">
        <v>0</v>
      </c>
      <c r="J779" s="27">
        <v>0</v>
      </c>
      <c r="K779" s="27">
        <v>0</v>
      </c>
      <c r="L779" s="27">
        <v>0</v>
      </c>
      <c r="M779" s="27">
        <v>0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13">
        <f t="shared" si="154"/>
        <v>0</v>
      </c>
      <c r="T779" s="52">
        <f>'[2]Report'!K2366/1000</f>
        <v>0</v>
      </c>
      <c r="U779" s="52">
        <f t="shared" si="152"/>
        <v>0</v>
      </c>
    </row>
    <row r="780" spans="1:21" ht="11.25" customHeight="1">
      <c r="A780" s="26"/>
      <c r="F780" s="28">
        <f aca="true" t="shared" si="157" ref="F780:R780">SUBTOTAL(9,F776:F779)</f>
        <v>0</v>
      </c>
      <c r="G780" s="28">
        <f t="shared" si="157"/>
        <v>0</v>
      </c>
      <c r="H780" s="28">
        <f t="shared" si="157"/>
        <v>0</v>
      </c>
      <c r="I780" s="28">
        <f t="shared" si="157"/>
        <v>0</v>
      </c>
      <c r="J780" s="28">
        <f t="shared" si="157"/>
        <v>0</v>
      </c>
      <c r="K780" s="28">
        <f t="shared" si="157"/>
        <v>0</v>
      </c>
      <c r="L780" s="28">
        <f t="shared" si="157"/>
        <v>0</v>
      </c>
      <c r="M780" s="28">
        <f t="shared" si="157"/>
        <v>0</v>
      </c>
      <c r="N780" s="28">
        <f t="shared" si="157"/>
        <v>0</v>
      </c>
      <c r="O780" s="28">
        <f t="shared" si="157"/>
        <v>0</v>
      </c>
      <c r="P780" s="28">
        <f t="shared" si="157"/>
        <v>0</v>
      </c>
      <c r="Q780" s="28">
        <f t="shared" si="157"/>
        <v>0</v>
      </c>
      <c r="R780" s="28">
        <f t="shared" si="157"/>
        <v>0</v>
      </c>
      <c r="S780" s="28">
        <f t="shared" si="154"/>
        <v>0</v>
      </c>
      <c r="T780" s="52">
        <f>'[2]Report'!K2367/1000</f>
        <v>0</v>
      </c>
      <c r="U780" s="52">
        <f t="shared" si="152"/>
        <v>0</v>
      </c>
    </row>
    <row r="781" spans="1:21" ht="11.25" customHeight="1">
      <c r="A781" s="29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>
        <f t="shared" si="154"/>
        <v>0</v>
      </c>
      <c r="T781" s="52">
        <f>'[2]Report'!K2368/1000</f>
        <v>0</v>
      </c>
      <c r="U781" s="52">
        <f t="shared" si="152"/>
        <v>0</v>
      </c>
    </row>
    <row r="782" spans="1:21" ht="11.25" customHeight="1" thickBot="1">
      <c r="A782" s="29" t="s">
        <v>128</v>
      </c>
      <c r="F782" s="61">
        <f aca="true" t="shared" si="158" ref="F782:R782">SUBTOTAL(9,F741:F780)</f>
        <v>67469.96996599685</v>
      </c>
      <c r="G782" s="61">
        <f t="shared" si="158"/>
        <v>67857.06776637433</v>
      </c>
      <c r="H782" s="61">
        <f t="shared" si="158"/>
        <v>67974.7035521652</v>
      </c>
      <c r="I782" s="61">
        <f t="shared" si="158"/>
        <v>67916.65189708382</v>
      </c>
      <c r="J782" s="61">
        <f t="shared" si="158"/>
        <v>67968.98797670659</v>
      </c>
      <c r="K782" s="61">
        <f t="shared" si="158"/>
        <v>71342.77317292755</v>
      </c>
      <c r="L782" s="61">
        <f t="shared" si="158"/>
        <v>72017.8088867117</v>
      </c>
      <c r="M782" s="61">
        <f t="shared" si="158"/>
        <v>72052.80958425315</v>
      </c>
      <c r="N782" s="61">
        <f t="shared" si="158"/>
        <v>72211.81182076345</v>
      </c>
      <c r="O782" s="61">
        <f t="shared" si="158"/>
        <v>72195.46700539088</v>
      </c>
      <c r="P782" s="61">
        <f t="shared" si="158"/>
        <v>72224.22476120696</v>
      </c>
      <c r="Q782" s="61">
        <f t="shared" si="158"/>
        <v>72355.64497436602</v>
      </c>
      <c r="R782" s="61">
        <f t="shared" si="158"/>
        <v>72725.86066229522</v>
      </c>
      <c r="S782" s="30">
        <f t="shared" si="154"/>
        <v>70517.98889267464</v>
      </c>
      <c r="T782" s="52">
        <f>'[2]Report'!K2369/1000</f>
        <v>70517.98889267449</v>
      </c>
      <c r="U782" s="52">
        <f t="shared" si="152"/>
        <v>-1.4551915228366852E-10</v>
      </c>
    </row>
    <row r="783" spans="1:21" ht="11.25" customHeight="1" thickTop="1">
      <c r="A783" s="26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>
        <f t="shared" si="154"/>
        <v>0</v>
      </c>
      <c r="T783" s="52">
        <f>'[2]Report'!K2370/1000</f>
        <v>0</v>
      </c>
      <c r="U783" s="52">
        <f t="shared" si="152"/>
        <v>0</v>
      </c>
    </row>
    <row r="784" spans="1:21" ht="11.25" customHeight="1">
      <c r="A784" s="26" t="s">
        <v>129</v>
      </c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>
        <f t="shared" si="154"/>
        <v>0</v>
      </c>
      <c r="T784" s="52">
        <f>'[2]Report'!K2371/1000</f>
        <v>0</v>
      </c>
      <c r="U784" s="52">
        <f t="shared" si="152"/>
        <v>0</v>
      </c>
    </row>
    <row r="785" spans="1:21" ht="11.25" customHeight="1">
      <c r="A785" s="26"/>
      <c r="C785" s="1" t="s">
        <v>190</v>
      </c>
      <c r="F785" s="27">
        <f aca="true" t="shared" si="159" ref="F785:F797">+SUMIF($D$741:$D$779,$C785,F$741:F$779)</f>
        <v>2.31569</v>
      </c>
      <c r="G785" s="27">
        <f aca="true" t="shared" si="160" ref="G785:R797">+SUMIF($D$741:$D$779,$C785,G$741:G$779)</f>
        <v>2.31569</v>
      </c>
      <c r="H785" s="27">
        <f t="shared" si="160"/>
        <v>2.31569</v>
      </c>
      <c r="I785" s="27">
        <f t="shared" si="160"/>
        <v>2.31569</v>
      </c>
      <c r="J785" s="27">
        <f t="shared" si="160"/>
        <v>2.31569</v>
      </c>
      <c r="K785" s="27">
        <f t="shared" si="160"/>
        <v>2.31569</v>
      </c>
      <c r="L785" s="27">
        <f t="shared" si="160"/>
        <v>2.31569</v>
      </c>
      <c r="M785" s="27">
        <f t="shared" si="160"/>
        <v>2.31569</v>
      </c>
      <c r="N785" s="27">
        <f t="shared" si="160"/>
        <v>2.31569</v>
      </c>
      <c r="O785" s="27">
        <f t="shared" si="160"/>
        <v>356.66609000000005</v>
      </c>
      <c r="P785" s="27">
        <f t="shared" si="160"/>
        <v>356.66609000000005</v>
      </c>
      <c r="Q785" s="27">
        <f t="shared" si="160"/>
        <v>356.66609000000005</v>
      </c>
      <c r="R785" s="27">
        <f t="shared" si="160"/>
        <v>559.08675</v>
      </c>
      <c r="S785" s="13">
        <f t="shared" si="154"/>
        <v>114.10208416666667</v>
      </c>
      <c r="T785" s="52">
        <f>'[2]Report'!K2372/1000</f>
        <v>114.102084166667</v>
      </c>
      <c r="U785" s="52">
        <f t="shared" si="152"/>
        <v>3.268496584496461E-13</v>
      </c>
    </row>
    <row r="786" spans="1:21" ht="11.25" customHeight="1">
      <c r="A786" s="26"/>
      <c r="C786" s="1" t="s">
        <v>248</v>
      </c>
      <c r="F786" s="27">
        <f t="shared" si="159"/>
        <v>12.286322831418452</v>
      </c>
      <c r="G786" s="27">
        <f t="shared" si="160"/>
        <v>12.286322831418452</v>
      </c>
      <c r="H786" s="27">
        <f t="shared" si="160"/>
        <v>12.286322831418452</v>
      </c>
      <c r="I786" s="27">
        <f t="shared" si="160"/>
        <v>12.286322831418452</v>
      </c>
      <c r="J786" s="27">
        <f t="shared" si="160"/>
        <v>12.286322831418452</v>
      </c>
      <c r="K786" s="27">
        <f t="shared" si="160"/>
        <v>12.286322831418452</v>
      </c>
      <c r="L786" s="27">
        <f t="shared" si="160"/>
        <v>9.38714162000904</v>
      </c>
      <c r="M786" s="27">
        <f t="shared" si="160"/>
        <v>9.38714162000904</v>
      </c>
      <c r="N786" s="27">
        <f t="shared" si="160"/>
        <v>9.38714162000904</v>
      </c>
      <c r="O786" s="27">
        <f t="shared" si="160"/>
        <v>9.38714162000904</v>
      </c>
      <c r="P786" s="27">
        <f t="shared" si="160"/>
        <v>9.38714162000904</v>
      </c>
      <c r="Q786" s="27">
        <f t="shared" si="160"/>
        <v>9.38714162000904</v>
      </c>
      <c r="R786" s="27">
        <f t="shared" si="160"/>
        <v>9.38714162000904</v>
      </c>
      <c r="S786" s="13">
        <f t="shared" si="154"/>
        <v>10.715933008571684</v>
      </c>
      <c r="T786" s="52">
        <f>'[2]Report'!K2373/1000</f>
        <v>10.715933008571687</v>
      </c>
      <c r="U786" s="52">
        <f t="shared" si="152"/>
        <v>0</v>
      </c>
    </row>
    <row r="787" spans="1:21" ht="11.25" customHeight="1">
      <c r="A787" s="26"/>
      <c r="C787" s="1" t="s">
        <v>251</v>
      </c>
      <c r="F787" s="27">
        <f t="shared" si="159"/>
        <v>0</v>
      </c>
      <c r="G787" s="27">
        <f t="shared" si="160"/>
        <v>0</v>
      </c>
      <c r="H787" s="27">
        <f t="shared" si="160"/>
        <v>0</v>
      </c>
      <c r="I787" s="27">
        <f t="shared" si="160"/>
        <v>0</v>
      </c>
      <c r="J787" s="27">
        <f t="shared" si="160"/>
        <v>0</v>
      </c>
      <c r="K787" s="27">
        <f t="shared" si="160"/>
        <v>0</v>
      </c>
      <c r="L787" s="27">
        <f t="shared" si="160"/>
        <v>0</v>
      </c>
      <c r="M787" s="27">
        <f t="shared" si="160"/>
        <v>0</v>
      </c>
      <c r="N787" s="27">
        <f t="shared" si="160"/>
        <v>0</v>
      </c>
      <c r="O787" s="27">
        <f t="shared" si="160"/>
        <v>0</v>
      </c>
      <c r="P787" s="27">
        <f t="shared" si="160"/>
        <v>0</v>
      </c>
      <c r="Q787" s="27">
        <f t="shared" si="160"/>
        <v>0</v>
      </c>
      <c r="R787" s="27">
        <f t="shared" si="160"/>
        <v>0</v>
      </c>
      <c r="S787" s="13">
        <f t="shared" si="154"/>
        <v>0</v>
      </c>
      <c r="T787" s="52">
        <f>'[2]Report'!K2374/1000</f>
        <v>0</v>
      </c>
      <c r="U787" s="52">
        <f t="shared" si="152"/>
        <v>0</v>
      </c>
    </row>
    <row r="788" spans="1:21" ht="11.25" customHeight="1">
      <c r="A788" s="26"/>
      <c r="C788" s="10" t="s">
        <v>29</v>
      </c>
      <c r="F788" s="27">
        <f t="shared" si="159"/>
        <v>131.21223959972855</v>
      </c>
      <c r="G788" s="27">
        <f t="shared" si="160"/>
        <v>131.21223959972855</v>
      </c>
      <c r="H788" s="27">
        <f t="shared" si="160"/>
        <v>131.21223959972855</v>
      </c>
      <c r="I788" s="27">
        <f t="shared" si="160"/>
        <v>131.21223959972855</v>
      </c>
      <c r="J788" s="27">
        <f t="shared" si="160"/>
        <v>131.21223959972855</v>
      </c>
      <c r="K788" s="27">
        <f t="shared" si="160"/>
        <v>131.21223959972855</v>
      </c>
      <c r="L788" s="27">
        <f t="shared" si="160"/>
        <v>131.21223959972855</v>
      </c>
      <c r="M788" s="27">
        <f t="shared" si="160"/>
        <v>131.21223959972855</v>
      </c>
      <c r="N788" s="27">
        <f t="shared" si="160"/>
        <v>131.21223959972855</v>
      </c>
      <c r="O788" s="27">
        <f t="shared" si="160"/>
        <v>131.21223959972855</v>
      </c>
      <c r="P788" s="27">
        <f t="shared" si="160"/>
        <v>131.21223959972855</v>
      </c>
      <c r="Q788" s="27">
        <f t="shared" si="160"/>
        <v>131.21223959972855</v>
      </c>
      <c r="R788" s="27">
        <f t="shared" si="160"/>
        <v>131.21223959972855</v>
      </c>
      <c r="S788" s="13">
        <f t="shared" si="154"/>
        <v>131.21223959972852</v>
      </c>
      <c r="T788" s="52">
        <f>'[2]Report'!K2375/1000</f>
        <v>131.21223959972855</v>
      </c>
      <c r="U788" s="52">
        <f t="shared" si="152"/>
        <v>0</v>
      </c>
    </row>
    <row r="789" spans="1:21" ht="11.25" customHeight="1">
      <c r="A789" s="26"/>
      <c r="C789" s="10" t="s">
        <v>242</v>
      </c>
      <c r="F789" s="27">
        <f t="shared" si="159"/>
        <v>26869.184232850406</v>
      </c>
      <c r="G789" s="27">
        <f t="shared" si="160"/>
        <v>26936.1932207646</v>
      </c>
      <c r="H789" s="27">
        <f t="shared" si="160"/>
        <v>27025.50167788688</v>
      </c>
      <c r="I789" s="27">
        <f t="shared" si="160"/>
        <v>26939.48483425849</v>
      </c>
      <c r="J789" s="27">
        <f t="shared" si="160"/>
        <v>26986.823440398868</v>
      </c>
      <c r="K789" s="27">
        <f t="shared" si="160"/>
        <v>26959.48123393632</v>
      </c>
      <c r="L789" s="27">
        <f t="shared" si="160"/>
        <v>26891.954544700646</v>
      </c>
      <c r="M789" s="27">
        <f t="shared" si="160"/>
        <v>26885.945072241375</v>
      </c>
      <c r="N789" s="27">
        <f t="shared" si="160"/>
        <v>26926.30761814422</v>
      </c>
      <c r="O789" s="27">
        <f t="shared" si="160"/>
        <v>27003.012226223014</v>
      </c>
      <c r="P789" s="27">
        <f t="shared" si="160"/>
        <v>26926.61835406318</v>
      </c>
      <c r="Q789" s="27">
        <f t="shared" si="160"/>
        <v>27056.84774739885</v>
      </c>
      <c r="R789" s="27">
        <f t="shared" si="160"/>
        <v>27152.681443235724</v>
      </c>
      <c r="S789" s="13">
        <f t="shared" si="154"/>
        <v>26962.425234004957</v>
      </c>
      <c r="T789" s="52">
        <f>'[2]Report'!K2376/1000</f>
        <v>26962.425234004935</v>
      </c>
      <c r="U789" s="52">
        <f t="shared" si="152"/>
        <v>0</v>
      </c>
    </row>
    <row r="790" spans="1:21" ht="11.25" customHeight="1">
      <c r="A790" s="26"/>
      <c r="C790" s="10" t="s">
        <v>250</v>
      </c>
      <c r="F790" s="27">
        <f t="shared" si="159"/>
        <v>8187.286264797851</v>
      </c>
      <c r="G790" s="27">
        <f t="shared" si="160"/>
        <v>8187.28906805396</v>
      </c>
      <c r="H790" s="27">
        <f t="shared" si="160"/>
        <v>8199.047931571973</v>
      </c>
      <c r="I790" s="27">
        <f t="shared" si="160"/>
        <v>8229.344018419899</v>
      </c>
      <c r="J790" s="27">
        <f t="shared" si="160"/>
        <v>8231.42137873725</v>
      </c>
      <c r="K790" s="27">
        <f t="shared" si="160"/>
        <v>8231.322781013108</v>
      </c>
      <c r="L790" s="27">
        <f t="shared" si="160"/>
        <v>8231.322781013108</v>
      </c>
      <c r="M790" s="27">
        <f t="shared" si="160"/>
        <v>8231.1650099005</v>
      </c>
      <c r="N790" s="27">
        <f t="shared" si="160"/>
        <v>8271.718076792544</v>
      </c>
      <c r="O790" s="27">
        <f t="shared" si="160"/>
        <v>8284.446658382814</v>
      </c>
      <c r="P790" s="27">
        <f t="shared" si="160"/>
        <v>8388.400799896592</v>
      </c>
      <c r="Q790" s="27">
        <f t="shared" si="160"/>
        <v>8389.581026755677</v>
      </c>
      <c r="R790" s="27">
        <f t="shared" si="160"/>
        <v>8423.88117482756</v>
      </c>
      <c r="S790" s="13">
        <f t="shared" si="154"/>
        <v>8265.053604195846</v>
      </c>
      <c r="T790" s="52">
        <f>'[2]Report'!K2377/1000</f>
        <v>8265.05360419582</v>
      </c>
      <c r="U790" s="52">
        <f t="shared" si="152"/>
        <v>-2.546585164964199E-11</v>
      </c>
    </row>
    <row r="791" spans="1:21" ht="11.25" customHeight="1">
      <c r="A791" s="26"/>
      <c r="C791" s="10" t="s">
        <v>244</v>
      </c>
      <c r="F791" s="27">
        <f t="shared" si="159"/>
        <v>32267.685215917438</v>
      </c>
      <c r="G791" s="27">
        <f t="shared" si="160"/>
        <v>32587.77122512462</v>
      </c>
      <c r="H791" s="27">
        <f t="shared" si="160"/>
        <v>32604.339690275203</v>
      </c>
      <c r="I791" s="27">
        <f t="shared" si="160"/>
        <v>32602.008791974287</v>
      </c>
      <c r="J791" s="27">
        <f t="shared" si="160"/>
        <v>32604.92890513932</v>
      </c>
      <c r="K791" s="27">
        <f t="shared" si="160"/>
        <v>36006.15490554698</v>
      </c>
      <c r="L791" s="27">
        <f t="shared" si="160"/>
        <v>36751.616489778215</v>
      </c>
      <c r="M791" s="27">
        <f t="shared" si="160"/>
        <v>36792.78443089154</v>
      </c>
      <c r="N791" s="27">
        <f t="shared" si="160"/>
        <v>36870.87105460695</v>
      </c>
      <c r="O791" s="27">
        <f t="shared" si="160"/>
        <v>36410.742649565305</v>
      </c>
      <c r="P791" s="27">
        <f t="shared" si="160"/>
        <v>36411.940136027464</v>
      </c>
      <c r="Q791" s="27">
        <f t="shared" si="160"/>
        <v>36411.950728991746</v>
      </c>
      <c r="R791" s="27">
        <f t="shared" si="160"/>
        <v>36449.61191301219</v>
      </c>
      <c r="S791" s="13">
        <f t="shared" si="154"/>
        <v>35034.47979769888</v>
      </c>
      <c r="T791" s="52">
        <f>'[2]Report'!K2378/1000</f>
        <v>35034.47979769878</v>
      </c>
      <c r="U791" s="52">
        <f t="shared" si="152"/>
        <v>-9.458744898438454E-11</v>
      </c>
    </row>
    <row r="792" spans="1:21" ht="11.25" customHeight="1">
      <c r="A792" s="26"/>
      <c r="C792" s="10" t="s">
        <v>245</v>
      </c>
      <c r="F792" s="27">
        <f t="shared" si="159"/>
        <v>0</v>
      </c>
      <c r="G792" s="27">
        <f t="shared" si="160"/>
        <v>0</v>
      </c>
      <c r="H792" s="27">
        <f t="shared" si="160"/>
        <v>0</v>
      </c>
      <c r="I792" s="27">
        <f t="shared" si="160"/>
        <v>0</v>
      </c>
      <c r="J792" s="27">
        <f t="shared" si="160"/>
        <v>0</v>
      </c>
      <c r="K792" s="27">
        <f t="shared" si="160"/>
        <v>0</v>
      </c>
      <c r="L792" s="27">
        <f t="shared" si="160"/>
        <v>0</v>
      </c>
      <c r="M792" s="27">
        <f t="shared" si="160"/>
        <v>0</v>
      </c>
      <c r="N792" s="27">
        <f t="shared" si="160"/>
        <v>0</v>
      </c>
      <c r="O792" s="27">
        <f t="shared" si="160"/>
        <v>0</v>
      </c>
      <c r="P792" s="27">
        <f t="shared" si="160"/>
        <v>0</v>
      </c>
      <c r="Q792" s="27">
        <f t="shared" si="160"/>
        <v>0</v>
      </c>
      <c r="R792" s="27">
        <f t="shared" si="160"/>
        <v>0</v>
      </c>
      <c r="S792" s="13">
        <f t="shared" si="154"/>
        <v>0</v>
      </c>
      <c r="T792" s="52">
        <f>'[2]Report'!K2379/1000</f>
        <v>0</v>
      </c>
      <c r="U792" s="52">
        <f t="shared" si="152"/>
        <v>0</v>
      </c>
    </row>
    <row r="793" spans="1:21" ht="11.25" customHeight="1">
      <c r="A793" s="26"/>
      <c r="C793" s="10" t="s">
        <v>246</v>
      </c>
      <c r="F793" s="27">
        <f t="shared" si="159"/>
        <v>0</v>
      </c>
      <c r="G793" s="27">
        <f t="shared" si="160"/>
        <v>0</v>
      </c>
      <c r="H793" s="27">
        <f t="shared" si="160"/>
        <v>0</v>
      </c>
      <c r="I793" s="27">
        <f t="shared" si="160"/>
        <v>0</v>
      </c>
      <c r="J793" s="27">
        <f t="shared" si="160"/>
        <v>0</v>
      </c>
      <c r="K793" s="27">
        <f t="shared" si="160"/>
        <v>0</v>
      </c>
      <c r="L793" s="27">
        <f t="shared" si="160"/>
        <v>0</v>
      </c>
      <c r="M793" s="27">
        <f t="shared" si="160"/>
        <v>0</v>
      </c>
      <c r="N793" s="27">
        <f t="shared" si="160"/>
        <v>0</v>
      </c>
      <c r="O793" s="27">
        <f t="shared" si="160"/>
        <v>0</v>
      </c>
      <c r="P793" s="27">
        <f t="shared" si="160"/>
        <v>0</v>
      </c>
      <c r="Q793" s="27">
        <f t="shared" si="160"/>
        <v>0</v>
      </c>
      <c r="R793" s="27">
        <f t="shared" si="160"/>
        <v>0</v>
      </c>
      <c r="S793" s="13">
        <f t="shared" si="154"/>
        <v>0</v>
      </c>
      <c r="T793" s="52">
        <f>'[2]Report'!K2380/1000</f>
        <v>0</v>
      </c>
      <c r="U793" s="52">
        <f t="shared" si="152"/>
        <v>0</v>
      </c>
    </row>
    <row r="794" spans="1:21" ht="11.25" customHeight="1">
      <c r="A794" s="26"/>
      <c r="C794" s="26" t="s">
        <v>247</v>
      </c>
      <c r="F794" s="27">
        <f t="shared" si="159"/>
        <v>0</v>
      </c>
      <c r="G794" s="27">
        <f t="shared" si="160"/>
        <v>0</v>
      </c>
      <c r="H794" s="27">
        <f t="shared" si="160"/>
        <v>0</v>
      </c>
      <c r="I794" s="27">
        <f t="shared" si="160"/>
        <v>0</v>
      </c>
      <c r="J794" s="27">
        <f t="shared" si="160"/>
        <v>0</v>
      </c>
      <c r="K794" s="27">
        <f t="shared" si="160"/>
        <v>0</v>
      </c>
      <c r="L794" s="27">
        <f t="shared" si="160"/>
        <v>0</v>
      </c>
      <c r="M794" s="27">
        <f t="shared" si="160"/>
        <v>0</v>
      </c>
      <c r="N794" s="27">
        <f t="shared" si="160"/>
        <v>0</v>
      </c>
      <c r="O794" s="27">
        <f t="shared" si="160"/>
        <v>0</v>
      </c>
      <c r="P794" s="27">
        <f t="shared" si="160"/>
        <v>0</v>
      </c>
      <c r="Q794" s="27">
        <f t="shared" si="160"/>
        <v>0</v>
      </c>
      <c r="R794" s="27">
        <f t="shared" si="160"/>
        <v>0</v>
      </c>
      <c r="S794" s="13">
        <f t="shared" si="154"/>
        <v>0</v>
      </c>
      <c r="T794" s="52">
        <f>'[2]Report'!K2381/1000</f>
        <v>0</v>
      </c>
      <c r="U794" s="52">
        <f t="shared" si="152"/>
        <v>0</v>
      </c>
    </row>
    <row r="795" spans="1:21" ht="11.25" customHeight="1">
      <c r="A795" s="26"/>
      <c r="C795" s="26" t="s">
        <v>256</v>
      </c>
      <c r="F795" s="27">
        <f t="shared" si="159"/>
        <v>0</v>
      </c>
      <c r="G795" s="27">
        <f t="shared" si="160"/>
        <v>0</v>
      </c>
      <c r="H795" s="27">
        <f t="shared" si="160"/>
        <v>0</v>
      </c>
      <c r="I795" s="27">
        <f t="shared" si="160"/>
        <v>0</v>
      </c>
      <c r="J795" s="27">
        <f t="shared" si="160"/>
        <v>0</v>
      </c>
      <c r="K795" s="27">
        <f t="shared" si="160"/>
        <v>0</v>
      </c>
      <c r="L795" s="27">
        <f t="shared" si="160"/>
        <v>0</v>
      </c>
      <c r="M795" s="27">
        <f t="shared" si="160"/>
        <v>0</v>
      </c>
      <c r="N795" s="27">
        <f t="shared" si="160"/>
        <v>0</v>
      </c>
      <c r="O795" s="27">
        <f t="shared" si="160"/>
        <v>0</v>
      </c>
      <c r="P795" s="27">
        <f t="shared" si="160"/>
        <v>0</v>
      </c>
      <c r="Q795" s="27">
        <f t="shared" si="160"/>
        <v>0</v>
      </c>
      <c r="R795" s="27">
        <f t="shared" si="160"/>
        <v>0</v>
      </c>
      <c r="S795" s="13">
        <f t="shared" si="154"/>
        <v>0</v>
      </c>
      <c r="T795" s="52">
        <f>'[2]Report'!K2382/1000</f>
        <v>0</v>
      </c>
      <c r="U795" s="52">
        <f t="shared" si="152"/>
        <v>0</v>
      </c>
    </row>
    <row r="796" spans="1:21" ht="11.25" customHeight="1">
      <c r="A796" s="26"/>
      <c r="C796" s="10" t="s">
        <v>257</v>
      </c>
      <c r="F796" s="27">
        <f t="shared" si="159"/>
        <v>0</v>
      </c>
      <c r="G796" s="27">
        <f t="shared" si="160"/>
        <v>0</v>
      </c>
      <c r="H796" s="27">
        <f t="shared" si="160"/>
        <v>0</v>
      </c>
      <c r="I796" s="27">
        <f t="shared" si="160"/>
        <v>0</v>
      </c>
      <c r="J796" s="27">
        <f t="shared" si="160"/>
        <v>0</v>
      </c>
      <c r="K796" s="27">
        <f t="shared" si="160"/>
        <v>0</v>
      </c>
      <c r="L796" s="27">
        <f t="shared" si="160"/>
        <v>0</v>
      </c>
      <c r="M796" s="27">
        <f t="shared" si="160"/>
        <v>0</v>
      </c>
      <c r="N796" s="27">
        <f t="shared" si="160"/>
        <v>0</v>
      </c>
      <c r="O796" s="27">
        <f t="shared" si="160"/>
        <v>0</v>
      </c>
      <c r="P796" s="27">
        <f t="shared" si="160"/>
        <v>0</v>
      </c>
      <c r="Q796" s="27">
        <f t="shared" si="160"/>
        <v>0</v>
      </c>
      <c r="R796" s="27">
        <f t="shared" si="160"/>
        <v>0</v>
      </c>
      <c r="S796" s="13">
        <f t="shared" si="154"/>
        <v>0</v>
      </c>
      <c r="T796" s="52">
        <f>'[2]Report'!K2383/1000</f>
        <v>0</v>
      </c>
      <c r="U796" s="52">
        <f t="shared" si="152"/>
        <v>0</v>
      </c>
    </row>
    <row r="797" spans="1:21" ht="11.25" customHeight="1">
      <c r="A797" s="26"/>
      <c r="C797" s="1" t="s">
        <v>241</v>
      </c>
      <c r="F797" s="27">
        <f t="shared" si="159"/>
        <v>0</v>
      </c>
      <c r="G797" s="27">
        <f t="shared" si="160"/>
        <v>0</v>
      </c>
      <c r="H797" s="27">
        <f t="shared" si="160"/>
        <v>0</v>
      </c>
      <c r="I797" s="27">
        <f t="shared" si="160"/>
        <v>0</v>
      </c>
      <c r="J797" s="27">
        <f t="shared" si="160"/>
        <v>0</v>
      </c>
      <c r="K797" s="27">
        <f t="shared" si="160"/>
        <v>0</v>
      </c>
      <c r="L797" s="27">
        <f t="shared" si="160"/>
        <v>0</v>
      </c>
      <c r="M797" s="27">
        <f t="shared" si="160"/>
        <v>0</v>
      </c>
      <c r="N797" s="27">
        <f t="shared" si="160"/>
        <v>0</v>
      </c>
      <c r="O797" s="27">
        <f t="shared" si="160"/>
        <v>0</v>
      </c>
      <c r="P797" s="27">
        <f t="shared" si="160"/>
        <v>0</v>
      </c>
      <c r="Q797" s="27">
        <f t="shared" si="160"/>
        <v>0</v>
      </c>
      <c r="R797" s="27">
        <f t="shared" si="160"/>
        <v>0</v>
      </c>
      <c r="S797" s="13">
        <f t="shared" si="154"/>
        <v>0</v>
      </c>
      <c r="T797" s="52">
        <f>'[2]Report'!K2384/1000</f>
        <v>0</v>
      </c>
      <c r="U797" s="52">
        <f t="shared" si="152"/>
        <v>0</v>
      </c>
    </row>
    <row r="798" spans="1:21" ht="11.25" customHeight="1" thickBot="1">
      <c r="A798" s="26" t="s">
        <v>130</v>
      </c>
      <c r="F798" s="37">
        <f aca="true" t="shared" si="161" ref="F798:R798">SUM(F785:F797)</f>
        <v>67469.96996599683</v>
      </c>
      <c r="G798" s="37">
        <f t="shared" si="161"/>
        <v>67857.06776637433</v>
      </c>
      <c r="H798" s="37">
        <f t="shared" si="161"/>
        <v>67974.7035521652</v>
      </c>
      <c r="I798" s="37">
        <f t="shared" si="161"/>
        <v>67916.65189708382</v>
      </c>
      <c r="J798" s="37">
        <f t="shared" si="161"/>
        <v>67968.98797670659</v>
      </c>
      <c r="K798" s="37">
        <f t="shared" si="161"/>
        <v>71342.77317292755</v>
      </c>
      <c r="L798" s="37">
        <f t="shared" si="161"/>
        <v>72017.8088867117</v>
      </c>
      <c r="M798" s="37">
        <f t="shared" si="161"/>
        <v>72052.80958425315</v>
      </c>
      <c r="N798" s="37">
        <f t="shared" si="161"/>
        <v>72211.81182076345</v>
      </c>
      <c r="O798" s="37">
        <f t="shared" si="161"/>
        <v>72195.46700539088</v>
      </c>
      <c r="P798" s="37">
        <f t="shared" si="161"/>
        <v>72224.22476120698</v>
      </c>
      <c r="Q798" s="37">
        <f t="shared" si="161"/>
        <v>72355.644974366</v>
      </c>
      <c r="R798" s="37">
        <f t="shared" si="161"/>
        <v>72725.8606622952</v>
      </c>
      <c r="S798" s="37">
        <f t="shared" si="154"/>
        <v>70517.98889267464</v>
      </c>
      <c r="T798" s="52">
        <f>'[2]Report'!K2385/1000</f>
        <v>70517.9888926745</v>
      </c>
      <c r="U798" s="52">
        <f t="shared" si="152"/>
        <v>-1.3096723705530167E-10</v>
      </c>
    </row>
    <row r="799" spans="1:21" ht="11.25" customHeight="1" thickTop="1">
      <c r="A799" s="26" t="s">
        <v>131</v>
      </c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>
        <f t="shared" si="154"/>
        <v>0</v>
      </c>
      <c r="T799" s="52">
        <f>'[2]Report'!K2386/1000</f>
        <v>0</v>
      </c>
      <c r="U799" s="52">
        <f t="shared" si="152"/>
        <v>0</v>
      </c>
    </row>
    <row r="800" spans="1:21" ht="11.25" customHeight="1">
      <c r="A800" s="26"/>
      <c r="C800" s="1" t="s">
        <v>94</v>
      </c>
      <c r="F800" s="27">
        <f>+F512</f>
        <v>2103.30081</v>
      </c>
      <c r="G800" s="27">
        <f aca="true" t="shared" si="162" ref="G800:R800">+G512</f>
        <v>1811.99699</v>
      </c>
      <c r="H800" s="27">
        <f t="shared" si="162"/>
        <v>1582.0140900000001</v>
      </c>
      <c r="I800" s="27">
        <f t="shared" si="162"/>
        <v>1269.25443</v>
      </c>
      <c r="J800" s="27">
        <f t="shared" si="162"/>
        <v>921.81233</v>
      </c>
      <c r="K800" s="27">
        <f t="shared" si="162"/>
        <v>1372.63676</v>
      </c>
      <c r="L800" s="27">
        <f t="shared" si="162"/>
        <v>1286.34411</v>
      </c>
      <c r="M800" s="27">
        <f t="shared" si="162"/>
        <v>1233.84945</v>
      </c>
      <c r="N800" s="27">
        <f t="shared" si="162"/>
        <v>887.4272900000001</v>
      </c>
      <c r="O800" s="27">
        <f t="shared" si="162"/>
        <v>1686.3068700000001</v>
      </c>
      <c r="P800" s="27">
        <f t="shared" si="162"/>
        <v>1860.9043700000002</v>
      </c>
      <c r="Q800" s="27">
        <f t="shared" si="162"/>
        <v>1165.4036299999998</v>
      </c>
      <c r="R800" s="27">
        <f t="shared" si="162"/>
        <v>1493.7745300000001</v>
      </c>
      <c r="S800" s="13">
        <f t="shared" si="154"/>
        <v>1406.3739991666669</v>
      </c>
      <c r="T800" s="52">
        <f>'[2]Report'!K2387/1000</f>
        <v>1406.37399916666</v>
      </c>
      <c r="U800" s="52">
        <f t="shared" si="152"/>
        <v>-6.821210263296962E-12</v>
      </c>
    </row>
    <row r="801" spans="1:21" ht="11.25" customHeight="1">
      <c r="A801" s="26"/>
      <c r="C801" s="10" t="s">
        <v>96</v>
      </c>
      <c r="F801" s="27">
        <v>0</v>
      </c>
      <c r="G801" s="27">
        <v>0</v>
      </c>
      <c r="H801" s="27">
        <v>0</v>
      </c>
      <c r="I801" s="27">
        <v>0</v>
      </c>
      <c r="J801" s="27">
        <v>0</v>
      </c>
      <c r="K801" s="27">
        <v>0</v>
      </c>
      <c r="L801" s="27">
        <v>0</v>
      </c>
      <c r="M801" s="27">
        <v>0</v>
      </c>
      <c r="N801" s="27">
        <v>0</v>
      </c>
      <c r="O801" s="27">
        <v>0</v>
      </c>
      <c r="P801" s="27">
        <v>0</v>
      </c>
      <c r="Q801" s="27">
        <v>0</v>
      </c>
      <c r="R801" s="27">
        <v>0</v>
      </c>
      <c r="S801" s="13">
        <f t="shared" si="154"/>
        <v>0</v>
      </c>
      <c r="T801" s="52">
        <f>'[2]Report'!K2388/1000</f>
        <v>0</v>
      </c>
      <c r="U801" s="52">
        <f t="shared" si="152"/>
        <v>0</v>
      </c>
    </row>
    <row r="802" spans="1:21" ht="11.25" customHeight="1">
      <c r="A802" s="26"/>
      <c r="C802" s="10" t="s">
        <v>116</v>
      </c>
      <c r="F802" s="27">
        <f>+F711</f>
        <v>15.334425957182976</v>
      </c>
      <c r="G802" s="27">
        <f aca="true" t="shared" si="163" ref="G802:R802">+G711</f>
        <v>2.823034849545928</v>
      </c>
      <c r="H802" s="27">
        <f t="shared" si="163"/>
        <v>10.367908232989597</v>
      </c>
      <c r="I802" s="27">
        <f t="shared" si="163"/>
        <v>5.327868365959304</v>
      </c>
      <c r="J802" s="27">
        <f t="shared" si="163"/>
        <v>-157.45557435659</v>
      </c>
      <c r="K802" s="27">
        <f t="shared" si="163"/>
        <v>-194.01130132381363</v>
      </c>
      <c r="L802" s="27">
        <f t="shared" si="163"/>
        <v>3.39740649525645</v>
      </c>
      <c r="M802" s="27">
        <f t="shared" si="163"/>
        <v>19.54689314051105</v>
      </c>
      <c r="N802" s="27">
        <f t="shared" si="163"/>
        <v>8.458735794368973</v>
      </c>
      <c r="O802" s="27">
        <f t="shared" si="163"/>
        <v>-44.45606207933783</v>
      </c>
      <c r="P802" s="27">
        <f t="shared" si="163"/>
        <v>-130.88516814793292</v>
      </c>
      <c r="Q802" s="27">
        <f t="shared" si="163"/>
        <v>52.954929012513716</v>
      </c>
      <c r="R802" s="27">
        <f t="shared" si="163"/>
        <v>347.7521487071751</v>
      </c>
      <c r="S802" s="13">
        <f t="shared" si="154"/>
        <v>-20.19900355702919</v>
      </c>
      <c r="T802" s="52">
        <f>'[2]Report'!K2389/1000</f>
        <v>-20.19900355702917</v>
      </c>
      <c r="U802" s="52">
        <f t="shared" si="152"/>
        <v>0</v>
      </c>
    </row>
    <row r="803" spans="1:21" ht="11.25" customHeight="1">
      <c r="A803" s="26"/>
      <c r="C803" s="10" t="s">
        <v>58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13">
        <f t="shared" si="154"/>
        <v>0</v>
      </c>
      <c r="T803" s="52">
        <f>'[2]Report'!K2390/1000</f>
        <v>0</v>
      </c>
      <c r="U803" s="52">
        <f t="shared" si="152"/>
        <v>0</v>
      </c>
    </row>
    <row r="804" spans="1:21" ht="11.25" customHeight="1">
      <c r="A804" s="26"/>
      <c r="C804" s="10" t="s">
        <v>49</v>
      </c>
      <c r="F804" s="27">
        <v>0</v>
      </c>
      <c r="G804" s="27">
        <v>0</v>
      </c>
      <c r="H804" s="27">
        <v>0</v>
      </c>
      <c r="I804" s="27">
        <v>0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13">
        <f t="shared" si="154"/>
        <v>0</v>
      </c>
      <c r="T804" s="52">
        <f>'[2]Report'!K2391/1000</f>
        <v>0</v>
      </c>
      <c r="U804" s="52">
        <f t="shared" si="152"/>
        <v>0</v>
      </c>
    </row>
    <row r="805" spans="1:21" ht="11.25" customHeight="1">
      <c r="A805" s="26"/>
      <c r="C805" s="10" t="s">
        <v>68</v>
      </c>
      <c r="F805" s="27">
        <f>+F335</f>
        <v>66883.89471852765</v>
      </c>
      <c r="G805" s="27">
        <f aca="true" t="shared" si="164" ref="G805:R805">+G335</f>
        <v>68986.5744951735</v>
      </c>
      <c r="H805" s="27">
        <f t="shared" si="164"/>
        <v>68986.5744951735</v>
      </c>
      <c r="I805" s="27">
        <f t="shared" si="164"/>
        <v>68911.32637064831</v>
      </c>
      <c r="J805" s="27">
        <f t="shared" si="164"/>
        <v>68911.32637064831</v>
      </c>
      <c r="K805" s="27">
        <f t="shared" si="164"/>
        <v>0</v>
      </c>
      <c r="L805" s="27">
        <f t="shared" si="164"/>
        <v>0</v>
      </c>
      <c r="M805" s="27">
        <f t="shared" si="164"/>
        <v>0</v>
      </c>
      <c r="N805" s="27">
        <f t="shared" si="164"/>
        <v>0</v>
      </c>
      <c r="O805" s="27">
        <f t="shared" si="164"/>
        <v>0</v>
      </c>
      <c r="P805" s="27">
        <f t="shared" si="164"/>
        <v>0</v>
      </c>
      <c r="Q805" s="27">
        <f t="shared" si="164"/>
        <v>0</v>
      </c>
      <c r="R805" s="27">
        <f t="shared" si="164"/>
        <v>0</v>
      </c>
      <c r="S805" s="13">
        <f t="shared" si="154"/>
        <v>25769.81242424229</v>
      </c>
      <c r="T805" s="52">
        <f>'[2]Report'!K2392/1000</f>
        <v>25769.81242424214</v>
      </c>
      <c r="U805" s="52">
        <f t="shared" si="152"/>
        <v>-1.4915713109076023E-10</v>
      </c>
    </row>
    <row r="806" spans="1:21" ht="11.25" customHeight="1">
      <c r="A806" s="26"/>
      <c r="C806" s="1" t="s">
        <v>82</v>
      </c>
      <c r="F806" s="27">
        <f>+F437</f>
        <v>3045.9009869713113</v>
      </c>
      <c r="G806" s="27">
        <f aca="true" t="shared" si="165" ref="G806:R806">+G437</f>
        <v>1732.1341158238179</v>
      </c>
      <c r="H806" s="27">
        <f t="shared" si="165"/>
        <v>812.6811849496273</v>
      </c>
      <c r="I806" s="27">
        <f t="shared" si="165"/>
        <v>446.65918370438095</v>
      </c>
      <c r="J806" s="27">
        <f t="shared" si="165"/>
        <v>29.96782946651437</v>
      </c>
      <c r="K806" s="27">
        <f t="shared" si="165"/>
        <v>131.33201290025025</v>
      </c>
      <c r="L806" s="27">
        <f t="shared" si="165"/>
        <v>234.6160297526365</v>
      </c>
      <c r="M806" s="27">
        <f t="shared" si="165"/>
        <v>191.80932866312799</v>
      </c>
      <c r="N806" s="27">
        <f t="shared" si="165"/>
        <v>139.43282372995736</v>
      </c>
      <c r="O806" s="27">
        <f t="shared" si="165"/>
        <v>134.65954923509403</v>
      </c>
      <c r="P806" s="27">
        <f t="shared" si="165"/>
        <v>290.8870067514461</v>
      </c>
      <c r="Q806" s="27">
        <f t="shared" si="165"/>
        <v>914.9426491083716</v>
      </c>
      <c r="R806" s="27">
        <f t="shared" si="165"/>
        <v>794.8272766687802</v>
      </c>
      <c r="S806" s="13">
        <f t="shared" si="154"/>
        <v>581.6238204921059</v>
      </c>
      <c r="T806" s="52">
        <f>'[2]Report'!K2393/1000</f>
        <v>581.6238204921058</v>
      </c>
      <c r="U806" s="52">
        <f t="shared" si="152"/>
        <v>0</v>
      </c>
    </row>
    <row r="807" spans="1:21" ht="11.25" customHeight="1">
      <c r="A807" s="26"/>
      <c r="C807" s="10" t="s">
        <v>84</v>
      </c>
      <c r="F807" s="27">
        <v>0</v>
      </c>
      <c r="G807" s="27">
        <v>0</v>
      </c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0</v>
      </c>
      <c r="Q807" s="27">
        <v>0</v>
      </c>
      <c r="R807" s="27">
        <v>0</v>
      </c>
      <c r="S807" s="13">
        <f t="shared" si="154"/>
        <v>0</v>
      </c>
      <c r="T807" s="52">
        <f>'[2]Report'!K2394/1000</f>
        <v>0</v>
      </c>
      <c r="U807" s="52">
        <f t="shared" si="152"/>
        <v>0</v>
      </c>
    </row>
    <row r="808" spans="1:21" ht="11.25" customHeight="1">
      <c r="A808" s="26"/>
      <c r="C808" s="10" t="s">
        <v>126</v>
      </c>
      <c r="F808" s="27">
        <v>0</v>
      </c>
      <c r="G808" s="27">
        <v>0</v>
      </c>
      <c r="H808" s="27">
        <v>0</v>
      </c>
      <c r="I808" s="27">
        <v>0</v>
      </c>
      <c r="J808" s="27">
        <v>0</v>
      </c>
      <c r="K808" s="27">
        <v>0</v>
      </c>
      <c r="L808" s="27">
        <v>0</v>
      </c>
      <c r="M808" s="27">
        <v>0</v>
      </c>
      <c r="N808" s="27">
        <v>0</v>
      </c>
      <c r="O808" s="27">
        <v>0</v>
      </c>
      <c r="P808" s="27">
        <v>0</v>
      </c>
      <c r="Q808" s="27">
        <v>0</v>
      </c>
      <c r="R808" s="27">
        <v>0</v>
      </c>
      <c r="S808" s="13">
        <f t="shared" si="154"/>
        <v>0</v>
      </c>
      <c r="T808" s="52">
        <f>'[2]Report'!K2395/1000</f>
        <v>0</v>
      </c>
      <c r="U808" s="52">
        <f t="shared" si="152"/>
        <v>0</v>
      </c>
    </row>
    <row r="809" spans="1:21" ht="11.25" customHeight="1">
      <c r="A809" s="26"/>
      <c r="C809" s="10" t="s">
        <v>110</v>
      </c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3">
        <f t="shared" si="154"/>
        <v>0</v>
      </c>
      <c r="T809" s="52">
        <f>'[2]Report'!K2396/1000</f>
        <v>0</v>
      </c>
      <c r="U809" s="52">
        <f t="shared" si="152"/>
        <v>0</v>
      </c>
    </row>
    <row r="810" spans="1:21" ht="11.25" customHeight="1">
      <c r="A810" s="26"/>
      <c r="C810" s="1" t="s">
        <v>42</v>
      </c>
      <c r="F810" s="27">
        <f>+F116</f>
        <v>326.57265093543407</v>
      </c>
      <c r="G810" s="27">
        <f aca="true" t="shared" si="166" ref="G810:R810">+G116</f>
        <v>-2098.016805294036</v>
      </c>
      <c r="H810" s="27">
        <f t="shared" si="166"/>
        <v>-2056.957065402737</v>
      </c>
      <c r="I810" s="27">
        <f t="shared" si="166"/>
        <v>-1928.4181390884933</v>
      </c>
      <c r="J810" s="27">
        <f t="shared" si="166"/>
        <v>-2062.5240498917756</v>
      </c>
      <c r="K810" s="27">
        <f t="shared" si="166"/>
        <v>30.839753094756833</v>
      </c>
      <c r="L810" s="27">
        <f t="shared" si="166"/>
        <v>-86.2164682315663</v>
      </c>
      <c r="M810" s="27">
        <f t="shared" si="166"/>
        <v>21.383025451468097</v>
      </c>
      <c r="N810" s="27">
        <f t="shared" si="166"/>
        <v>107.31545034674724</v>
      </c>
      <c r="O810" s="27">
        <f t="shared" si="166"/>
        <v>48.25605790183278</v>
      </c>
      <c r="P810" s="27">
        <f t="shared" si="166"/>
        <v>123.06835589055174</v>
      </c>
      <c r="Q810" s="27">
        <f t="shared" si="166"/>
        <v>796.8661669350465</v>
      </c>
      <c r="R810" s="27">
        <f t="shared" si="166"/>
        <v>153.62329299184017</v>
      </c>
      <c r="S810" s="13">
        <f t="shared" si="154"/>
        <v>-572.0254788603806</v>
      </c>
      <c r="T810" s="52">
        <f>'[2]Report'!K2397/1000</f>
        <v>-572.0254788603798</v>
      </c>
      <c r="U810" s="52">
        <f t="shared" si="152"/>
        <v>0</v>
      </c>
    </row>
    <row r="811" spans="1:21" ht="11.25" customHeight="1" thickBot="1">
      <c r="A811" s="26" t="s">
        <v>132</v>
      </c>
      <c r="F811" s="37">
        <f aca="true" t="shared" si="167" ref="F811:R811">SUM(F800:F810)</f>
        <v>72375.00359239157</v>
      </c>
      <c r="G811" s="37">
        <f t="shared" si="167"/>
        <v>70435.51183055282</v>
      </c>
      <c r="H811" s="37">
        <f t="shared" si="167"/>
        <v>69334.68061295338</v>
      </c>
      <c r="I811" s="37">
        <f t="shared" si="167"/>
        <v>68704.14971363016</v>
      </c>
      <c r="J811" s="37">
        <f t="shared" si="167"/>
        <v>67643.12690586648</v>
      </c>
      <c r="K811" s="37">
        <f t="shared" si="167"/>
        <v>1340.7972246711936</v>
      </c>
      <c r="L811" s="37">
        <f t="shared" si="167"/>
        <v>1438.1410780163267</v>
      </c>
      <c r="M811" s="37">
        <f t="shared" si="167"/>
        <v>1466.5886972551068</v>
      </c>
      <c r="N811" s="37">
        <f t="shared" si="167"/>
        <v>1142.6342998710736</v>
      </c>
      <c r="O811" s="37">
        <f t="shared" si="167"/>
        <v>1824.766415057589</v>
      </c>
      <c r="P811" s="37">
        <f t="shared" si="167"/>
        <v>2143.974564494065</v>
      </c>
      <c r="Q811" s="37">
        <f t="shared" si="167"/>
        <v>2930.167375055932</v>
      </c>
      <c r="R811" s="37">
        <f t="shared" si="167"/>
        <v>2789.9772483677957</v>
      </c>
      <c r="S811" s="37">
        <f t="shared" si="154"/>
        <v>27165.585761483646</v>
      </c>
      <c r="T811" s="52">
        <f>'[2]Report'!K2398/1000</f>
        <v>27165.585761483497</v>
      </c>
      <c r="U811" s="52">
        <f t="shared" si="152"/>
        <v>-1.4915713109076023E-10</v>
      </c>
    </row>
    <row r="812" spans="1:21" ht="11.25" customHeight="1" thickTop="1">
      <c r="A812" s="29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>
        <f t="shared" si="154"/>
        <v>0</v>
      </c>
      <c r="T812" s="52">
        <f>'[2]Report'!K2399/1000</f>
        <v>0</v>
      </c>
      <c r="U812" s="52">
        <f t="shared" si="152"/>
        <v>0</v>
      </c>
    </row>
    <row r="813" spans="1:21" ht="11.25" customHeight="1" thickBot="1">
      <c r="A813" s="26" t="s">
        <v>133</v>
      </c>
      <c r="F813" s="61">
        <f aca="true" t="shared" si="168" ref="F813:R813">F782+F721+F519+F443+F353</f>
        <v>1376248.7004719716</v>
      </c>
      <c r="G813" s="61">
        <f t="shared" si="168"/>
        <v>1377223.530501367</v>
      </c>
      <c r="H813" s="61">
        <f t="shared" si="168"/>
        <v>1380416.575594755</v>
      </c>
      <c r="I813" s="61">
        <f t="shared" si="168"/>
        <v>1380972.7354920697</v>
      </c>
      <c r="J813" s="61">
        <f t="shared" si="168"/>
        <v>1381468.0097771296</v>
      </c>
      <c r="K813" s="61">
        <f t="shared" si="168"/>
        <v>1397523.6409653751</v>
      </c>
      <c r="L813" s="61">
        <f t="shared" si="168"/>
        <v>1401998.0692848458</v>
      </c>
      <c r="M813" s="61">
        <f t="shared" si="168"/>
        <v>1406152.6694145603</v>
      </c>
      <c r="N813" s="61">
        <f t="shared" si="168"/>
        <v>1407674.3952189293</v>
      </c>
      <c r="O813" s="61">
        <f t="shared" si="168"/>
        <v>1413494.192145079</v>
      </c>
      <c r="P813" s="61">
        <f t="shared" si="168"/>
        <v>1414472.6576210507</v>
      </c>
      <c r="Q813" s="61">
        <f t="shared" si="168"/>
        <v>1420734.898623234</v>
      </c>
      <c r="R813" s="61">
        <f t="shared" si="168"/>
        <v>1429340.7274956887</v>
      </c>
      <c r="S813" s="30">
        <f t="shared" si="154"/>
        <v>1398743.840718519</v>
      </c>
      <c r="T813" s="52">
        <f>'[2]Report'!K2400/1000</f>
        <v>1398743.8407185168</v>
      </c>
      <c r="U813" s="52">
        <f t="shared" si="152"/>
        <v>-2.0954757928848267E-09</v>
      </c>
    </row>
    <row r="814" spans="1:21" ht="11.25" customHeight="1" thickTop="1">
      <c r="A814" s="26" t="s">
        <v>134</v>
      </c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>
        <f t="shared" si="154"/>
        <v>0</v>
      </c>
      <c r="T814" s="52">
        <f>'[2]Report'!K2401/1000</f>
        <v>0</v>
      </c>
      <c r="U814" s="52">
        <f t="shared" si="152"/>
        <v>0</v>
      </c>
    </row>
    <row r="815" spans="1:21" ht="11.25" customHeight="1">
      <c r="A815" s="26"/>
      <c r="C815" s="10" t="s">
        <v>190</v>
      </c>
      <c r="F815" s="27">
        <f>+SUMIF($D$46:$D$779,$C815,F$46:F$779)</f>
        <v>420210.34936999984</v>
      </c>
      <c r="G815" s="27">
        <f aca="true" t="shared" si="169" ref="G815:R828">+SUMIF($D$46:$D$779,$C815,G$46:G$779)</f>
        <v>421090.41241</v>
      </c>
      <c r="H815" s="27">
        <f t="shared" si="169"/>
        <v>422826.57426</v>
      </c>
      <c r="I815" s="27">
        <f t="shared" si="169"/>
        <v>423030.2404799999</v>
      </c>
      <c r="J815" s="27">
        <f t="shared" si="169"/>
        <v>423600.87767</v>
      </c>
      <c r="K815" s="27">
        <f t="shared" si="169"/>
        <v>424212.7269500001</v>
      </c>
      <c r="L815" s="27">
        <f t="shared" si="169"/>
        <v>425033.21277</v>
      </c>
      <c r="M815" s="27">
        <f t="shared" si="169"/>
        <v>426286.45318999985</v>
      </c>
      <c r="N815" s="27">
        <f t="shared" si="169"/>
        <v>426623.27139000007</v>
      </c>
      <c r="O815" s="27">
        <f t="shared" si="169"/>
        <v>429261.38054999994</v>
      </c>
      <c r="P815" s="27">
        <f t="shared" si="169"/>
        <v>429727.78369000007</v>
      </c>
      <c r="Q815" s="27">
        <f t="shared" si="169"/>
        <v>430487.15621</v>
      </c>
      <c r="R815" s="27">
        <f t="shared" si="169"/>
        <v>432045.43325000006</v>
      </c>
      <c r="S815" s="13">
        <f t="shared" si="154"/>
        <v>425692.33174</v>
      </c>
      <c r="T815" s="52">
        <f>'[2]Report'!K2402/1000</f>
        <v>425692.3317399996</v>
      </c>
      <c r="U815" s="52">
        <f aca="true" t="shared" si="170" ref="U815:U878">T815-S815</f>
        <v>0</v>
      </c>
    </row>
    <row r="816" spans="1:21" ht="11.25" customHeight="1">
      <c r="A816" s="26"/>
      <c r="C816" s="1" t="s">
        <v>241</v>
      </c>
      <c r="F816" s="27">
        <f aca="true" t="shared" si="171" ref="F816:F828">+SUMIF($D$46:$D$779,$C816,F$46:F$779)</f>
        <v>0</v>
      </c>
      <c r="G816" s="27">
        <f t="shared" si="169"/>
        <v>0</v>
      </c>
      <c r="H816" s="27">
        <f t="shared" si="169"/>
        <v>0</v>
      </c>
      <c r="I816" s="27">
        <f t="shared" si="169"/>
        <v>0</v>
      </c>
      <c r="J816" s="27">
        <f t="shared" si="169"/>
        <v>0</v>
      </c>
      <c r="K816" s="27">
        <f t="shared" si="169"/>
        <v>0</v>
      </c>
      <c r="L816" s="27">
        <f t="shared" si="169"/>
        <v>0</v>
      </c>
      <c r="M816" s="27">
        <f t="shared" si="169"/>
        <v>0</v>
      </c>
      <c r="N816" s="27">
        <f t="shared" si="169"/>
        <v>0</v>
      </c>
      <c r="O816" s="27">
        <f t="shared" si="169"/>
        <v>0</v>
      </c>
      <c r="P816" s="27">
        <f t="shared" si="169"/>
        <v>0</v>
      </c>
      <c r="Q816" s="27">
        <f t="shared" si="169"/>
        <v>0</v>
      </c>
      <c r="R816" s="27">
        <f t="shared" si="169"/>
        <v>0</v>
      </c>
      <c r="S816" s="13">
        <f t="shared" si="154"/>
        <v>0</v>
      </c>
      <c r="T816" s="52">
        <f>'[2]Report'!K2403/1000</f>
        <v>0</v>
      </c>
      <c r="U816" s="52">
        <f t="shared" si="170"/>
        <v>0</v>
      </c>
    </row>
    <row r="817" spans="1:21" ht="11.25" customHeight="1">
      <c r="A817" s="26"/>
      <c r="C817" s="1" t="s">
        <v>248</v>
      </c>
      <c r="F817" s="27">
        <f t="shared" si="171"/>
        <v>215350.57068852003</v>
      </c>
      <c r="G817" s="27">
        <f t="shared" si="169"/>
        <v>215803.7312825414</v>
      </c>
      <c r="H817" s="27">
        <f t="shared" si="169"/>
        <v>215804.27364360695</v>
      </c>
      <c r="I817" s="27">
        <f t="shared" si="169"/>
        <v>215869.3423858785</v>
      </c>
      <c r="J817" s="27">
        <f t="shared" si="169"/>
        <v>215732.51448804315</v>
      </c>
      <c r="K817" s="27">
        <f t="shared" si="169"/>
        <v>215778.81304146085</v>
      </c>
      <c r="L817" s="27">
        <f t="shared" si="169"/>
        <v>217633.45773988534</v>
      </c>
      <c r="M817" s="27">
        <f t="shared" si="169"/>
        <v>220789.16753167778</v>
      </c>
      <c r="N817" s="27">
        <f t="shared" si="169"/>
        <v>220825.09759982777</v>
      </c>
      <c r="O817" s="27">
        <f t="shared" si="169"/>
        <v>223690.3435034268</v>
      </c>
      <c r="P817" s="27">
        <f t="shared" si="169"/>
        <v>223805.5386497933</v>
      </c>
      <c r="Q817" s="27">
        <f t="shared" si="169"/>
        <v>224246.25378217187</v>
      </c>
      <c r="R817" s="27">
        <f t="shared" si="169"/>
        <v>223390.11117040415</v>
      </c>
      <c r="S817" s="13">
        <f t="shared" si="154"/>
        <v>219112.40621481463</v>
      </c>
      <c r="T817" s="52">
        <f>'[2]Report'!K2404/1000</f>
        <v>219112.40621481452</v>
      </c>
      <c r="U817" s="52">
        <f t="shared" si="170"/>
        <v>0</v>
      </c>
    </row>
    <row r="818" spans="1:21" ht="11.25" customHeight="1">
      <c r="A818" s="26"/>
      <c r="C818" s="1" t="s">
        <v>251</v>
      </c>
      <c r="F818" s="27">
        <f t="shared" si="171"/>
        <v>1.0643510011888515</v>
      </c>
      <c r="G818" s="27">
        <f t="shared" si="169"/>
        <v>1.0643510011888515</v>
      </c>
      <c r="H818" s="27">
        <f t="shared" si="169"/>
        <v>1.0643510011888515</v>
      </c>
      <c r="I818" s="27">
        <f t="shared" si="169"/>
        <v>1.0643510011888515</v>
      </c>
      <c r="J818" s="27">
        <f t="shared" si="169"/>
        <v>1.0643510011888515</v>
      </c>
      <c r="K818" s="27">
        <f t="shared" si="169"/>
        <v>1.0643510011888515</v>
      </c>
      <c r="L818" s="27">
        <f t="shared" si="169"/>
        <v>1.0643510011888515</v>
      </c>
      <c r="M818" s="27">
        <f t="shared" si="169"/>
        <v>1.0643510011888515</v>
      </c>
      <c r="N818" s="27">
        <f t="shared" si="169"/>
        <v>1.0643510011888515</v>
      </c>
      <c r="O818" s="27">
        <f t="shared" si="169"/>
        <v>1.0643510011888515</v>
      </c>
      <c r="P818" s="27">
        <f t="shared" si="169"/>
        <v>1.0643510011888515</v>
      </c>
      <c r="Q818" s="27">
        <f t="shared" si="169"/>
        <v>1.0643510011888515</v>
      </c>
      <c r="R818" s="27">
        <f t="shared" si="169"/>
        <v>1.0643510011888515</v>
      </c>
      <c r="S818" s="13">
        <f t="shared" si="154"/>
        <v>1.0643510011888517</v>
      </c>
      <c r="T818" s="52">
        <f>'[2]Report'!K2405/1000</f>
        <v>1.0643510011888515</v>
      </c>
      <c r="U818" s="52">
        <f t="shared" si="170"/>
        <v>0</v>
      </c>
    </row>
    <row r="819" spans="1:21" ht="11.25" customHeight="1">
      <c r="A819" s="26"/>
      <c r="C819" s="10" t="s">
        <v>29</v>
      </c>
      <c r="F819" s="27">
        <f t="shared" si="171"/>
        <v>3440.2338266832594</v>
      </c>
      <c r="G819" s="27">
        <f t="shared" si="169"/>
        <v>3120.0308254311403</v>
      </c>
      <c r="H819" s="27">
        <f t="shared" si="169"/>
        <v>3165.369828382331</v>
      </c>
      <c r="I819" s="27">
        <f t="shared" si="169"/>
        <v>3292.965683767409</v>
      </c>
      <c r="J819" s="27">
        <f t="shared" si="169"/>
        <v>3162.3541041700746</v>
      </c>
      <c r="K819" s="27">
        <f t="shared" si="169"/>
        <v>3161.060106795119</v>
      </c>
      <c r="L819" s="27">
        <f t="shared" si="169"/>
        <v>4245.365425375028</v>
      </c>
      <c r="M819" s="27">
        <f t="shared" si="169"/>
        <v>3264.355534009128</v>
      </c>
      <c r="N819" s="27">
        <f t="shared" si="169"/>
        <v>3334.5276278438027</v>
      </c>
      <c r="O819" s="27">
        <f t="shared" si="169"/>
        <v>3277.2747330431043</v>
      </c>
      <c r="P819" s="27">
        <f t="shared" si="169"/>
        <v>3342.330465911027</v>
      </c>
      <c r="Q819" s="27">
        <f t="shared" si="169"/>
        <v>4019.0463886107377</v>
      </c>
      <c r="R819" s="27">
        <f t="shared" si="169"/>
        <v>3383.2287940149745</v>
      </c>
      <c r="S819" s="13">
        <f t="shared" si="154"/>
        <v>3399.7010028073346</v>
      </c>
      <c r="T819" s="52">
        <f>'[2]Report'!K2406/1000</f>
        <v>3399.7010028073323</v>
      </c>
      <c r="U819" s="52">
        <f t="shared" si="170"/>
        <v>0</v>
      </c>
    </row>
    <row r="820" spans="1:21" ht="11.25" customHeight="1">
      <c r="A820" s="26"/>
      <c r="C820" s="10" t="s">
        <v>242</v>
      </c>
      <c r="F820" s="27">
        <f t="shared" si="171"/>
        <v>45783.546400384825</v>
      </c>
      <c r="G820" s="27">
        <f t="shared" si="169"/>
        <v>45843.5664263856</v>
      </c>
      <c r="H820" s="27">
        <f t="shared" si="169"/>
        <v>45930.730356053115</v>
      </c>
      <c r="I820" s="27">
        <f t="shared" si="169"/>
        <v>45520.3099188275</v>
      </c>
      <c r="J820" s="27">
        <f t="shared" si="169"/>
        <v>45540.517720780495</v>
      </c>
      <c r="K820" s="27">
        <f t="shared" si="169"/>
        <v>45544.942264400626</v>
      </c>
      <c r="L820" s="27">
        <f t="shared" si="169"/>
        <v>45670.30014272296</v>
      </c>
      <c r="M820" s="27">
        <f t="shared" si="169"/>
        <v>45632.796458545665</v>
      </c>
      <c r="N820" s="27">
        <f t="shared" si="169"/>
        <v>45668.95099932626</v>
      </c>
      <c r="O820" s="27">
        <f t="shared" si="169"/>
        <v>45857.109301849465</v>
      </c>
      <c r="P820" s="27">
        <f t="shared" si="169"/>
        <v>45639.3595488437</v>
      </c>
      <c r="Q820" s="27">
        <f t="shared" si="169"/>
        <v>45869.92038966434</v>
      </c>
      <c r="R820" s="27">
        <f t="shared" si="169"/>
        <v>45703.33180896525</v>
      </c>
      <c r="S820" s="13">
        <f t="shared" si="154"/>
        <v>45705.16188600622</v>
      </c>
      <c r="T820" s="52">
        <f>'[2]Report'!K2407/1000</f>
        <v>45705.161886006164</v>
      </c>
      <c r="U820" s="52">
        <f t="shared" si="170"/>
        <v>-5.820766091346741E-11</v>
      </c>
    </row>
    <row r="821" spans="1:21" ht="11.25" customHeight="1">
      <c r="A821" s="26"/>
      <c r="C821" s="1" t="s">
        <v>250</v>
      </c>
      <c r="F821" s="27">
        <f t="shared" si="171"/>
        <v>10050.715711202662</v>
      </c>
      <c r="G821" s="27">
        <f t="shared" si="169"/>
        <v>10052.993658255611</v>
      </c>
      <c r="H821" s="27">
        <f t="shared" si="169"/>
        <v>10065.708231367915</v>
      </c>
      <c r="I821" s="27">
        <f t="shared" si="169"/>
        <v>10087.842057113447</v>
      </c>
      <c r="J821" s="27">
        <f t="shared" si="169"/>
        <v>10090.039073623411</v>
      </c>
      <c r="K821" s="27">
        <f t="shared" si="169"/>
        <v>10111.18999209018</v>
      </c>
      <c r="L821" s="27">
        <f t="shared" si="169"/>
        <v>9979.006139424342</v>
      </c>
      <c r="M821" s="27">
        <f t="shared" si="169"/>
        <v>9984.051447148224</v>
      </c>
      <c r="N821" s="27">
        <f t="shared" si="169"/>
        <v>10026.43028424972</v>
      </c>
      <c r="O821" s="27">
        <f t="shared" si="169"/>
        <v>10046.179959116118</v>
      </c>
      <c r="P821" s="27">
        <f t="shared" si="169"/>
        <v>10158.75524312456</v>
      </c>
      <c r="Q821" s="27">
        <f t="shared" si="169"/>
        <v>10162.887245468097</v>
      </c>
      <c r="R821" s="27">
        <f t="shared" si="169"/>
        <v>10195.400230522724</v>
      </c>
      <c r="S821" s="13">
        <f t="shared" si="154"/>
        <v>10074.01177515369</v>
      </c>
      <c r="T821" s="52">
        <f>'[2]Report'!K2408/1000</f>
        <v>10074.01177515367</v>
      </c>
      <c r="U821" s="52">
        <f t="shared" si="170"/>
        <v>-2.000888343900442E-11</v>
      </c>
    </row>
    <row r="822" spans="1:21" ht="11.25" customHeight="1">
      <c r="A822" s="26"/>
      <c r="C822" s="1" t="s">
        <v>254</v>
      </c>
      <c r="F822" s="27">
        <f t="shared" si="171"/>
        <v>0</v>
      </c>
      <c r="G822" s="27">
        <f t="shared" si="169"/>
        <v>0</v>
      </c>
      <c r="H822" s="27">
        <f t="shared" si="169"/>
        <v>0</v>
      </c>
      <c r="I822" s="27">
        <f t="shared" si="169"/>
        <v>0</v>
      </c>
      <c r="J822" s="27">
        <f t="shared" si="169"/>
        <v>0</v>
      </c>
      <c r="K822" s="27">
        <f t="shared" si="169"/>
        <v>0</v>
      </c>
      <c r="L822" s="27">
        <f t="shared" si="169"/>
        <v>0</v>
      </c>
      <c r="M822" s="27">
        <f t="shared" si="169"/>
        <v>0</v>
      </c>
      <c r="N822" s="27">
        <f t="shared" si="169"/>
        <v>0</v>
      </c>
      <c r="O822" s="27">
        <f t="shared" si="169"/>
        <v>0</v>
      </c>
      <c r="P822" s="27">
        <f t="shared" si="169"/>
        <v>0</v>
      </c>
      <c r="Q822" s="27">
        <f t="shared" si="169"/>
        <v>0</v>
      </c>
      <c r="R822" s="27">
        <f t="shared" si="169"/>
        <v>0</v>
      </c>
      <c r="S822" s="13">
        <f t="shared" si="154"/>
        <v>0</v>
      </c>
      <c r="T822" s="52">
        <f>'[2]Report'!K2409/1000</f>
        <v>0</v>
      </c>
      <c r="U822" s="52">
        <f t="shared" si="170"/>
        <v>0</v>
      </c>
    </row>
    <row r="823" spans="1:21" ht="11.25" customHeight="1">
      <c r="A823" s="26"/>
      <c r="C823" s="1" t="s">
        <v>244</v>
      </c>
      <c r="F823" s="27">
        <f t="shared" si="171"/>
        <v>683395.414831476</v>
      </c>
      <c r="G823" s="27">
        <f t="shared" si="169"/>
        <v>683294.9262550486</v>
      </c>
      <c r="H823" s="27">
        <f t="shared" si="169"/>
        <v>684606.0496316395</v>
      </c>
      <c r="I823" s="27">
        <f t="shared" si="169"/>
        <v>685129.5959316292</v>
      </c>
      <c r="J823" s="27">
        <f t="shared" si="169"/>
        <v>685299.2676856586</v>
      </c>
      <c r="K823" s="27">
        <f t="shared" si="169"/>
        <v>700672.4695757747</v>
      </c>
      <c r="L823" s="27">
        <f t="shared" si="169"/>
        <v>701394.2880325844</v>
      </c>
      <c r="M823" s="27">
        <f t="shared" si="169"/>
        <v>702153.4062183261</v>
      </c>
      <c r="N823" s="27">
        <f t="shared" si="169"/>
        <v>703153.678282828</v>
      </c>
      <c r="O823" s="27">
        <f t="shared" si="169"/>
        <v>703319.46506279</v>
      </c>
      <c r="P823" s="27">
        <f t="shared" si="169"/>
        <v>703738.7896477174</v>
      </c>
      <c r="Q823" s="27">
        <f t="shared" si="169"/>
        <v>707889.534231658</v>
      </c>
      <c r="R823" s="27">
        <f t="shared" si="169"/>
        <v>716563.1218661207</v>
      </c>
      <c r="S823" s="13">
        <f t="shared" si="154"/>
        <v>696719.2282420377</v>
      </c>
      <c r="T823" s="52">
        <f>'[2]Report'!K2410/1000</f>
        <v>696719.2282420368</v>
      </c>
      <c r="U823" s="52">
        <f t="shared" si="170"/>
        <v>-9.313225746154785E-10</v>
      </c>
    </row>
    <row r="824" spans="1:21" ht="11.25" customHeight="1">
      <c r="A824" s="26"/>
      <c r="C824" s="1" t="s">
        <v>245</v>
      </c>
      <c r="F824" s="27">
        <f t="shared" si="171"/>
        <v>0</v>
      </c>
      <c r="G824" s="27">
        <f t="shared" si="169"/>
        <v>0</v>
      </c>
      <c r="H824" s="27">
        <f t="shared" si="169"/>
        <v>0</v>
      </c>
      <c r="I824" s="27">
        <f t="shared" si="169"/>
        <v>0</v>
      </c>
      <c r="J824" s="27">
        <f t="shared" si="169"/>
        <v>0</v>
      </c>
      <c r="K824" s="27">
        <f t="shared" si="169"/>
        <v>0</v>
      </c>
      <c r="L824" s="27">
        <f t="shared" si="169"/>
        <v>0</v>
      </c>
      <c r="M824" s="27">
        <f t="shared" si="169"/>
        <v>0</v>
      </c>
      <c r="N824" s="27">
        <f t="shared" si="169"/>
        <v>0</v>
      </c>
      <c r="O824" s="27">
        <f t="shared" si="169"/>
        <v>0</v>
      </c>
      <c r="P824" s="27">
        <f t="shared" si="169"/>
        <v>0</v>
      </c>
      <c r="Q824" s="27">
        <f t="shared" si="169"/>
        <v>0</v>
      </c>
      <c r="R824" s="27">
        <f t="shared" si="169"/>
        <v>0</v>
      </c>
      <c r="S824" s="13">
        <f t="shared" si="154"/>
        <v>0</v>
      </c>
      <c r="T824" s="52">
        <f>'[2]Report'!K2411/1000</f>
        <v>0</v>
      </c>
      <c r="U824" s="52">
        <f t="shared" si="170"/>
        <v>0</v>
      </c>
    </row>
    <row r="825" spans="1:21" ht="11.25" customHeight="1">
      <c r="A825" s="26"/>
      <c r="C825" s="1" t="s">
        <v>246</v>
      </c>
      <c r="F825" s="27">
        <f t="shared" si="171"/>
        <v>0</v>
      </c>
      <c r="G825" s="27">
        <f t="shared" si="169"/>
        <v>0</v>
      </c>
      <c r="H825" s="27">
        <f t="shared" si="169"/>
        <v>0</v>
      </c>
      <c r="I825" s="27">
        <f t="shared" si="169"/>
        <v>0</v>
      </c>
      <c r="J825" s="27">
        <f t="shared" si="169"/>
        <v>0</v>
      </c>
      <c r="K825" s="27">
        <f t="shared" si="169"/>
        <v>0</v>
      </c>
      <c r="L825" s="27">
        <f t="shared" si="169"/>
        <v>0</v>
      </c>
      <c r="M825" s="27">
        <f t="shared" si="169"/>
        <v>0</v>
      </c>
      <c r="N825" s="27">
        <f t="shared" si="169"/>
        <v>0</v>
      </c>
      <c r="O825" s="27">
        <f t="shared" si="169"/>
        <v>0</v>
      </c>
      <c r="P825" s="27">
        <f t="shared" si="169"/>
        <v>0</v>
      </c>
      <c r="Q825" s="27">
        <f t="shared" si="169"/>
        <v>0</v>
      </c>
      <c r="R825" s="27">
        <f t="shared" si="169"/>
        <v>0</v>
      </c>
      <c r="S825" s="13">
        <f t="shared" si="154"/>
        <v>0</v>
      </c>
      <c r="T825" s="52">
        <f>'[2]Report'!K2412/1000</f>
        <v>0</v>
      </c>
      <c r="U825" s="52">
        <f t="shared" si="170"/>
        <v>0</v>
      </c>
    </row>
    <row r="826" spans="1:21" ht="11.25" customHeight="1">
      <c r="A826" s="26"/>
      <c r="C826" s="1" t="s">
        <v>247</v>
      </c>
      <c r="F826" s="27">
        <f t="shared" si="171"/>
        <v>0</v>
      </c>
      <c r="G826" s="27">
        <f t="shared" si="169"/>
        <v>0</v>
      </c>
      <c r="H826" s="27">
        <f t="shared" si="169"/>
        <v>0</v>
      </c>
      <c r="I826" s="27">
        <f t="shared" si="169"/>
        <v>0</v>
      </c>
      <c r="J826" s="27">
        <f t="shared" si="169"/>
        <v>0</v>
      </c>
      <c r="K826" s="27">
        <f t="shared" si="169"/>
        <v>0</v>
      </c>
      <c r="L826" s="27">
        <f t="shared" si="169"/>
        <v>0</v>
      </c>
      <c r="M826" s="27">
        <f t="shared" si="169"/>
        <v>0</v>
      </c>
      <c r="N826" s="27">
        <f t="shared" si="169"/>
        <v>0</v>
      </c>
      <c r="O826" s="27">
        <f t="shared" si="169"/>
        <v>0</v>
      </c>
      <c r="P826" s="27">
        <f t="shared" si="169"/>
        <v>0</v>
      </c>
      <c r="Q826" s="27">
        <f t="shared" si="169"/>
        <v>0</v>
      </c>
      <c r="R826" s="27">
        <f t="shared" si="169"/>
        <v>0</v>
      </c>
      <c r="S826" s="13">
        <f t="shared" si="154"/>
        <v>0</v>
      </c>
      <c r="T826" s="52">
        <f>'[2]Report'!K2413/1000</f>
        <v>0</v>
      </c>
      <c r="U826" s="52">
        <f t="shared" si="170"/>
        <v>0</v>
      </c>
    </row>
    <row r="827" spans="1:21" ht="11.25" customHeight="1">
      <c r="A827" s="26"/>
      <c r="C827" s="1" t="s">
        <v>257</v>
      </c>
      <c r="F827" s="27">
        <f t="shared" si="171"/>
        <v>0</v>
      </c>
      <c r="G827" s="27">
        <f t="shared" si="169"/>
        <v>0</v>
      </c>
      <c r="H827" s="27">
        <f t="shared" si="169"/>
        <v>0</v>
      </c>
      <c r="I827" s="27">
        <f t="shared" si="169"/>
        <v>0</v>
      </c>
      <c r="J827" s="27">
        <f t="shared" si="169"/>
        <v>0</v>
      </c>
      <c r="K827" s="27">
        <f t="shared" si="169"/>
        <v>0</v>
      </c>
      <c r="L827" s="27">
        <f t="shared" si="169"/>
        <v>0</v>
      </c>
      <c r="M827" s="27">
        <f t="shared" si="169"/>
        <v>0</v>
      </c>
      <c r="N827" s="27">
        <f t="shared" si="169"/>
        <v>0</v>
      </c>
      <c r="O827" s="27">
        <f t="shared" si="169"/>
        <v>0</v>
      </c>
      <c r="P827" s="27">
        <f t="shared" si="169"/>
        <v>0</v>
      </c>
      <c r="Q827" s="27">
        <f t="shared" si="169"/>
        <v>0</v>
      </c>
      <c r="R827" s="27">
        <f t="shared" si="169"/>
        <v>0</v>
      </c>
      <c r="S827" s="13">
        <f aca="true" t="shared" si="172" ref="S827:S890">(F827+R827+SUM(G827:Q827)*2)/24</f>
        <v>0</v>
      </c>
      <c r="T827" s="52">
        <f>'[2]Report'!K2414/1000</f>
        <v>0</v>
      </c>
      <c r="U827" s="52">
        <f t="shared" si="170"/>
        <v>0</v>
      </c>
    </row>
    <row r="828" spans="1:21" ht="11.25" customHeight="1">
      <c r="A828" s="26"/>
      <c r="C828" s="1" t="s">
        <v>256</v>
      </c>
      <c r="F828" s="27">
        <f t="shared" si="171"/>
        <v>0</v>
      </c>
      <c r="G828" s="27">
        <f t="shared" si="169"/>
        <v>0</v>
      </c>
      <c r="H828" s="27">
        <f t="shared" si="169"/>
        <v>0</v>
      </c>
      <c r="I828" s="27">
        <f t="shared" si="169"/>
        <v>0</v>
      </c>
      <c r="J828" s="27">
        <f t="shared" si="169"/>
        <v>0</v>
      </c>
      <c r="K828" s="27">
        <f t="shared" si="169"/>
        <v>0</v>
      </c>
      <c r="L828" s="27">
        <f t="shared" si="169"/>
        <v>0</v>
      </c>
      <c r="M828" s="27">
        <f t="shared" si="169"/>
        <v>0</v>
      </c>
      <c r="N828" s="27">
        <f t="shared" si="169"/>
        <v>0</v>
      </c>
      <c r="O828" s="27">
        <f t="shared" si="169"/>
        <v>0</v>
      </c>
      <c r="P828" s="27">
        <f t="shared" si="169"/>
        <v>0</v>
      </c>
      <c r="Q828" s="27">
        <f t="shared" si="169"/>
        <v>0</v>
      </c>
      <c r="R828" s="27">
        <f t="shared" si="169"/>
        <v>0</v>
      </c>
      <c r="S828" s="13">
        <f t="shared" si="172"/>
        <v>0</v>
      </c>
      <c r="T828" s="52">
        <f>'[2]Report'!K2415/1000</f>
        <v>0</v>
      </c>
      <c r="U828" s="52">
        <f t="shared" si="170"/>
        <v>0</v>
      </c>
    </row>
    <row r="829" spans="1:21" ht="11.25" customHeight="1">
      <c r="A829" s="26"/>
      <c r="C829" s="1" t="s">
        <v>265</v>
      </c>
      <c r="F829" s="27">
        <f>+F738</f>
        <v>-1983.19470729656</v>
      </c>
      <c r="G829" s="27">
        <f aca="true" t="shared" si="173" ref="G829:R829">+G738</f>
        <v>-1983.19470729656</v>
      </c>
      <c r="H829" s="27">
        <f t="shared" si="173"/>
        <v>-1983.19470729656</v>
      </c>
      <c r="I829" s="27">
        <f t="shared" si="173"/>
        <v>-1958.6253161475104</v>
      </c>
      <c r="J829" s="27">
        <f t="shared" si="173"/>
        <v>-1958.6253161475104</v>
      </c>
      <c r="K829" s="27">
        <f t="shared" si="173"/>
        <v>-1958.6253161475104</v>
      </c>
      <c r="L829" s="27">
        <f t="shared" si="173"/>
        <v>-1958.6253161475104</v>
      </c>
      <c r="M829" s="27">
        <f t="shared" si="173"/>
        <v>-1958.6253161475104</v>
      </c>
      <c r="N829" s="27">
        <f t="shared" si="173"/>
        <v>-1958.6253161475104</v>
      </c>
      <c r="O829" s="27">
        <f t="shared" si="173"/>
        <v>-1958.6253161475104</v>
      </c>
      <c r="P829" s="27">
        <f t="shared" si="173"/>
        <v>-1940.9639753404217</v>
      </c>
      <c r="Q829" s="27">
        <f t="shared" si="173"/>
        <v>-1940.9639753404217</v>
      </c>
      <c r="R829" s="27">
        <f t="shared" si="173"/>
        <v>-1940.9639753404217</v>
      </c>
      <c r="S829" s="13">
        <f t="shared" si="172"/>
        <v>-1960.0644933020858</v>
      </c>
      <c r="T829" s="52">
        <f>'[2]Report'!K2416/1000</f>
        <v>-1960.0644933020853</v>
      </c>
      <c r="U829" s="52">
        <f t="shared" si="170"/>
        <v>0</v>
      </c>
    </row>
    <row r="830" spans="1:21" ht="11.25" customHeight="1" thickBot="1">
      <c r="A830" s="26"/>
      <c r="F830" s="37">
        <f aca="true" t="shared" si="174" ref="F830:R830">SUM(F815:F829)</f>
        <v>1376248.7004719714</v>
      </c>
      <c r="G830" s="37">
        <f t="shared" si="174"/>
        <v>1377223.5305013668</v>
      </c>
      <c r="H830" s="37">
        <f t="shared" si="174"/>
        <v>1380416.5755947542</v>
      </c>
      <c r="I830" s="37">
        <f t="shared" si="174"/>
        <v>1380972.7354920697</v>
      </c>
      <c r="J830" s="37">
        <f t="shared" si="174"/>
        <v>1381468.0097771294</v>
      </c>
      <c r="K830" s="37">
        <f t="shared" si="174"/>
        <v>1397523.6409653754</v>
      </c>
      <c r="L830" s="37">
        <f t="shared" si="174"/>
        <v>1401998.0692848458</v>
      </c>
      <c r="M830" s="37">
        <f t="shared" si="174"/>
        <v>1406152.6694145605</v>
      </c>
      <c r="N830" s="37">
        <f t="shared" si="174"/>
        <v>1407674.3952189293</v>
      </c>
      <c r="O830" s="37">
        <f t="shared" si="174"/>
        <v>1413494.1921450791</v>
      </c>
      <c r="P830" s="37">
        <f t="shared" si="174"/>
        <v>1414472.657621051</v>
      </c>
      <c r="Q830" s="37">
        <f t="shared" si="174"/>
        <v>1420734.898623234</v>
      </c>
      <c r="R830" s="37">
        <f t="shared" si="174"/>
        <v>1429340.7274956887</v>
      </c>
      <c r="S830" s="37">
        <f t="shared" si="172"/>
        <v>1398743.840718519</v>
      </c>
      <c r="T830" s="52">
        <f>'[2]Report'!K2417/1000</f>
        <v>1398743.840718517</v>
      </c>
      <c r="U830" s="52">
        <f t="shared" si="170"/>
        <v>-1.862645149230957E-09</v>
      </c>
    </row>
    <row r="831" spans="1:21" ht="11.25" customHeight="1" thickTop="1">
      <c r="A831" s="26">
        <v>105</v>
      </c>
      <c r="B831" s="1" t="s">
        <v>135</v>
      </c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>
        <f t="shared" si="172"/>
        <v>0</v>
      </c>
      <c r="T831" s="52">
        <f>'[2]Report'!K2418/1000</f>
        <v>0</v>
      </c>
      <c r="U831" s="52">
        <f t="shared" si="170"/>
        <v>0</v>
      </c>
    </row>
    <row r="832" spans="1:21" ht="11.25" customHeight="1">
      <c r="A832" s="26"/>
      <c r="D832" s="1" t="s">
        <v>190</v>
      </c>
      <c r="F832" s="27">
        <v>0</v>
      </c>
      <c r="G832" s="27">
        <v>0</v>
      </c>
      <c r="H832" s="27">
        <v>0</v>
      </c>
      <c r="I832" s="27">
        <v>0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13">
        <f t="shared" si="172"/>
        <v>0</v>
      </c>
      <c r="T832" s="52">
        <f>'[2]Report'!K2419/1000</f>
        <v>0</v>
      </c>
      <c r="U832" s="52">
        <f t="shared" si="170"/>
        <v>0</v>
      </c>
    </row>
    <row r="833" spans="1:21" ht="11.25" customHeight="1">
      <c r="A833" s="26"/>
      <c r="D833" s="1" t="s">
        <v>29</v>
      </c>
      <c r="F833" s="27">
        <v>0</v>
      </c>
      <c r="G833" s="27">
        <v>0</v>
      </c>
      <c r="H833" s="27">
        <v>0</v>
      </c>
      <c r="I833" s="27">
        <v>0</v>
      </c>
      <c r="J833" s="27">
        <v>0</v>
      </c>
      <c r="K833" s="27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13">
        <f t="shared" si="172"/>
        <v>0</v>
      </c>
      <c r="T833" s="52">
        <f>'[2]Report'!K2420/1000</f>
        <v>0</v>
      </c>
      <c r="U833" s="52">
        <f t="shared" si="170"/>
        <v>0</v>
      </c>
    </row>
    <row r="834" spans="1:21" ht="11.25" customHeight="1">
      <c r="A834" s="26"/>
      <c r="D834" s="1" t="s">
        <v>29</v>
      </c>
      <c r="F834" s="27">
        <v>0</v>
      </c>
      <c r="G834" s="27">
        <v>0</v>
      </c>
      <c r="H834" s="27">
        <v>0</v>
      </c>
      <c r="I834" s="27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13">
        <f t="shared" si="172"/>
        <v>0</v>
      </c>
      <c r="T834" s="52">
        <f>'[2]Report'!K2421/1000</f>
        <v>0</v>
      </c>
      <c r="U834" s="52">
        <f t="shared" si="170"/>
        <v>0</v>
      </c>
    </row>
    <row r="835" spans="1:21" ht="11.25" customHeight="1">
      <c r="A835" s="26"/>
      <c r="D835" s="1" t="s">
        <v>29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13">
        <f t="shared" si="172"/>
        <v>0</v>
      </c>
      <c r="T835" s="52">
        <f>'[2]Report'!K2422/1000</f>
        <v>0</v>
      </c>
      <c r="U835" s="52">
        <f t="shared" si="170"/>
        <v>0</v>
      </c>
    </row>
    <row r="836" spans="1:21" ht="11.25" customHeight="1">
      <c r="A836" s="26"/>
      <c r="D836" s="1" t="s">
        <v>241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13">
        <f t="shared" si="172"/>
        <v>0</v>
      </c>
      <c r="T836" s="52">
        <f>'[2]Report'!K2423/1000</f>
        <v>0</v>
      </c>
      <c r="U836" s="52">
        <f t="shared" si="170"/>
        <v>0</v>
      </c>
    </row>
    <row r="837" spans="1:21" ht="11.25" customHeight="1">
      <c r="A837" s="26"/>
      <c r="D837" s="1" t="s">
        <v>29</v>
      </c>
      <c r="F837" s="27">
        <v>0</v>
      </c>
      <c r="G837" s="27">
        <v>0</v>
      </c>
      <c r="H837" s="27">
        <v>0</v>
      </c>
      <c r="I837" s="27">
        <v>0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13">
        <f t="shared" si="172"/>
        <v>0</v>
      </c>
      <c r="T837" s="52">
        <f>'[2]Report'!K2424/1000</f>
        <v>0</v>
      </c>
      <c r="U837" s="52">
        <f t="shared" si="170"/>
        <v>0</v>
      </c>
    </row>
    <row r="838" spans="1:21" ht="11.25" customHeight="1">
      <c r="A838" s="26"/>
      <c r="D838" s="1" t="s">
        <v>244</v>
      </c>
      <c r="F838" s="27">
        <v>37.31024459140328</v>
      </c>
      <c r="G838" s="27">
        <v>37.31024459140328</v>
      </c>
      <c r="H838" s="27">
        <v>37.31024459140328</v>
      </c>
      <c r="I838" s="27">
        <v>37.31024459140328</v>
      </c>
      <c r="J838" s="27">
        <v>37.31024459140328</v>
      </c>
      <c r="K838" s="27">
        <v>37.31024459140328</v>
      </c>
      <c r="L838" s="27">
        <v>37.31024459140328</v>
      </c>
      <c r="M838" s="27">
        <v>37.31024459140328</v>
      </c>
      <c r="N838" s="27">
        <v>37.31024459140328</v>
      </c>
      <c r="O838" s="27">
        <v>37.31024459140328</v>
      </c>
      <c r="P838" s="27">
        <v>37.31024459140328</v>
      </c>
      <c r="Q838" s="27">
        <v>37.31024459140328</v>
      </c>
      <c r="R838" s="27">
        <v>37.31024459140328</v>
      </c>
      <c r="S838" s="13">
        <f t="shared" si="172"/>
        <v>37.310244591403276</v>
      </c>
      <c r="T838" s="52">
        <f>'[2]Report'!K2425/1000</f>
        <v>37.31024459140328</v>
      </c>
      <c r="U838" s="52">
        <f t="shared" si="170"/>
        <v>0</v>
      </c>
    </row>
    <row r="839" spans="1:21" ht="11.25" customHeight="1">
      <c r="A839" s="26"/>
      <c r="D839" s="1" t="s">
        <v>245</v>
      </c>
      <c r="F839" s="27">
        <v>0</v>
      </c>
      <c r="G839" s="27">
        <v>0</v>
      </c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13">
        <f t="shared" si="172"/>
        <v>0</v>
      </c>
      <c r="T839" s="52">
        <f>'[2]Report'!K2426/1000</f>
        <v>0</v>
      </c>
      <c r="U839" s="52">
        <f t="shared" si="170"/>
        <v>0</v>
      </c>
    </row>
    <row r="840" spans="1:21" ht="11.25" customHeight="1">
      <c r="A840" s="26"/>
      <c r="D840" s="1" t="s">
        <v>246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13">
        <f t="shared" si="172"/>
        <v>0</v>
      </c>
      <c r="T840" s="52">
        <f>'[2]Report'!K2427/1000</f>
        <v>0</v>
      </c>
      <c r="U840" s="52">
        <f t="shared" si="170"/>
        <v>0</v>
      </c>
    </row>
    <row r="841" spans="1:21" ht="11.25" customHeight="1">
      <c r="A841" s="43"/>
      <c r="D841" s="1" t="s">
        <v>247</v>
      </c>
      <c r="F841" s="27">
        <v>0</v>
      </c>
      <c r="G841" s="27">
        <v>0</v>
      </c>
      <c r="H841" s="27">
        <v>0</v>
      </c>
      <c r="I841" s="27">
        <v>0</v>
      </c>
      <c r="J841" s="27">
        <v>0</v>
      </c>
      <c r="K841" s="27">
        <v>0</v>
      </c>
      <c r="L841" s="27">
        <v>0</v>
      </c>
      <c r="M841" s="27">
        <v>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13">
        <f t="shared" si="172"/>
        <v>0</v>
      </c>
      <c r="T841" s="52">
        <f>'[2]Report'!K2428/1000</f>
        <v>0</v>
      </c>
      <c r="U841" s="52">
        <f t="shared" si="170"/>
        <v>0</v>
      </c>
    </row>
    <row r="842" spans="1:21" ht="11.25" customHeight="1" thickBot="1">
      <c r="A842" s="26" t="s">
        <v>136</v>
      </c>
      <c r="F842" s="37">
        <f aca="true" t="shared" si="175" ref="F842:R842">SUBTOTAL(9,F832:F841)</f>
        <v>37.31024459140328</v>
      </c>
      <c r="G842" s="37">
        <f t="shared" si="175"/>
        <v>37.31024459140328</v>
      </c>
      <c r="H842" s="37">
        <f t="shared" si="175"/>
        <v>37.31024459140328</v>
      </c>
      <c r="I842" s="37">
        <f t="shared" si="175"/>
        <v>37.31024459140328</v>
      </c>
      <c r="J842" s="37">
        <f t="shared" si="175"/>
        <v>37.31024459140328</v>
      </c>
      <c r="K842" s="37">
        <f t="shared" si="175"/>
        <v>37.31024459140328</v>
      </c>
      <c r="L842" s="37">
        <f t="shared" si="175"/>
        <v>37.31024459140328</v>
      </c>
      <c r="M842" s="37">
        <f t="shared" si="175"/>
        <v>37.31024459140328</v>
      </c>
      <c r="N842" s="37">
        <f t="shared" si="175"/>
        <v>37.31024459140328</v>
      </c>
      <c r="O842" s="37">
        <f t="shared" si="175"/>
        <v>37.31024459140328</v>
      </c>
      <c r="P842" s="37">
        <f t="shared" si="175"/>
        <v>37.31024459140328</v>
      </c>
      <c r="Q842" s="37">
        <f t="shared" si="175"/>
        <v>37.31024459140328</v>
      </c>
      <c r="R842" s="37">
        <f t="shared" si="175"/>
        <v>37.31024459140328</v>
      </c>
      <c r="S842" s="37">
        <f t="shared" si="172"/>
        <v>37.310244591403276</v>
      </c>
      <c r="T842" s="52">
        <f>'[2]Report'!K2429/1000</f>
        <v>37.31024459140328</v>
      </c>
      <c r="U842" s="52">
        <f t="shared" si="170"/>
        <v>0</v>
      </c>
    </row>
    <row r="843" spans="1:21" ht="11.25" customHeight="1" thickTop="1">
      <c r="A843" s="26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>
        <f t="shared" si="172"/>
        <v>0</v>
      </c>
      <c r="T843" s="52">
        <f>'[2]Report'!K2430/1000</f>
        <v>0</v>
      </c>
      <c r="U843" s="52">
        <f t="shared" si="170"/>
        <v>0</v>
      </c>
    </row>
    <row r="844" spans="1:21" ht="11.25" customHeight="1">
      <c r="A844" s="26">
        <v>114</v>
      </c>
      <c r="B844" s="1" t="s">
        <v>137</v>
      </c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>
        <f t="shared" si="172"/>
        <v>0</v>
      </c>
      <c r="T844" s="52">
        <f>'[2]Report'!K2431/1000</f>
        <v>0</v>
      </c>
      <c r="U844" s="52">
        <f t="shared" si="170"/>
        <v>0</v>
      </c>
    </row>
    <row r="845" spans="1:21" ht="11.25" customHeight="1">
      <c r="A845" s="26"/>
      <c r="D845" s="1" t="s">
        <v>190</v>
      </c>
      <c r="F845" s="27">
        <v>0</v>
      </c>
      <c r="G845" s="27">
        <v>0</v>
      </c>
      <c r="H845" s="27">
        <v>0</v>
      </c>
      <c r="I845" s="27">
        <v>0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13">
        <f t="shared" si="172"/>
        <v>0</v>
      </c>
      <c r="T845" s="52">
        <f>'[2]Report'!K2432/1000</f>
        <v>0</v>
      </c>
      <c r="U845" s="52">
        <f t="shared" si="170"/>
        <v>0</v>
      </c>
    </row>
    <row r="846" spans="1:21" ht="11.25" customHeight="1">
      <c r="A846" s="26"/>
      <c r="D846" s="1" t="s">
        <v>29</v>
      </c>
      <c r="F846" s="27">
        <v>0</v>
      </c>
      <c r="G846" s="27">
        <v>0</v>
      </c>
      <c r="H846" s="27">
        <v>0</v>
      </c>
      <c r="I846" s="27">
        <v>0</v>
      </c>
      <c r="J846" s="27">
        <v>0</v>
      </c>
      <c r="K846" s="27">
        <v>0</v>
      </c>
      <c r="L846" s="27">
        <v>0</v>
      </c>
      <c r="M846" s="27">
        <v>0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13">
        <f t="shared" si="172"/>
        <v>0</v>
      </c>
      <c r="T846" s="52">
        <f>'[2]Report'!K2433/1000</f>
        <v>0</v>
      </c>
      <c r="U846" s="52">
        <f t="shared" si="170"/>
        <v>0</v>
      </c>
    </row>
    <row r="847" spans="1:21" ht="11.25" customHeight="1">
      <c r="A847" s="26"/>
      <c r="D847" s="1" t="s">
        <v>244</v>
      </c>
      <c r="F847" s="27">
        <v>0</v>
      </c>
      <c r="G847" s="27">
        <v>0</v>
      </c>
      <c r="H847" s="27">
        <v>0</v>
      </c>
      <c r="I847" s="27">
        <v>0</v>
      </c>
      <c r="J847" s="27">
        <v>0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13">
        <f t="shared" si="172"/>
        <v>0</v>
      </c>
      <c r="T847" s="52">
        <f>'[2]Report'!K2434/1000</f>
        <v>0</v>
      </c>
      <c r="U847" s="52">
        <f t="shared" si="170"/>
        <v>0</v>
      </c>
    </row>
    <row r="848" spans="1:21" ht="11.25" customHeight="1">
      <c r="A848" s="26"/>
      <c r="D848" s="1" t="s">
        <v>245</v>
      </c>
      <c r="F848" s="27">
        <v>0</v>
      </c>
      <c r="G848" s="27">
        <v>0</v>
      </c>
      <c r="H848" s="27">
        <v>0</v>
      </c>
      <c r="I848" s="27">
        <v>0</v>
      </c>
      <c r="J848" s="27">
        <v>0</v>
      </c>
      <c r="K848" s="27">
        <v>0</v>
      </c>
      <c r="L848" s="27">
        <v>0</v>
      </c>
      <c r="M848" s="27">
        <v>0</v>
      </c>
      <c r="N848" s="27">
        <v>0</v>
      </c>
      <c r="O848" s="27">
        <v>0</v>
      </c>
      <c r="P848" s="27">
        <v>0</v>
      </c>
      <c r="Q848" s="27">
        <v>0</v>
      </c>
      <c r="R848" s="27">
        <v>0</v>
      </c>
      <c r="S848" s="13">
        <f t="shared" si="172"/>
        <v>0</v>
      </c>
      <c r="T848" s="52">
        <f>'[2]Report'!K2435/1000</f>
        <v>0</v>
      </c>
      <c r="U848" s="52">
        <f t="shared" si="170"/>
        <v>0</v>
      </c>
    </row>
    <row r="849" spans="1:21" ht="11.25" customHeight="1">
      <c r="A849" s="43"/>
      <c r="D849" s="1" t="s">
        <v>243</v>
      </c>
      <c r="F849" s="27">
        <v>0</v>
      </c>
      <c r="G849" s="27">
        <v>0</v>
      </c>
      <c r="H849" s="27">
        <v>0</v>
      </c>
      <c r="I849" s="27">
        <v>0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13">
        <f t="shared" si="172"/>
        <v>0</v>
      </c>
      <c r="T849" s="52">
        <f>'[2]Report'!K2436/1000</f>
        <v>0</v>
      </c>
      <c r="U849" s="52">
        <f t="shared" si="170"/>
        <v>0</v>
      </c>
    </row>
    <row r="850" spans="1:21" ht="11.25" customHeight="1" thickBot="1">
      <c r="A850" s="26" t="s">
        <v>138</v>
      </c>
      <c r="F850" s="37">
        <f aca="true" t="shared" si="176" ref="F850:R850">SUBTOTAL(9,F845:F849)</f>
        <v>0</v>
      </c>
      <c r="G850" s="37">
        <f t="shared" si="176"/>
        <v>0</v>
      </c>
      <c r="H850" s="37">
        <f t="shared" si="176"/>
        <v>0</v>
      </c>
      <c r="I850" s="37">
        <f t="shared" si="176"/>
        <v>0</v>
      </c>
      <c r="J850" s="37">
        <f t="shared" si="176"/>
        <v>0</v>
      </c>
      <c r="K850" s="37">
        <f t="shared" si="176"/>
        <v>0</v>
      </c>
      <c r="L850" s="37">
        <f t="shared" si="176"/>
        <v>0</v>
      </c>
      <c r="M850" s="37">
        <f t="shared" si="176"/>
        <v>0</v>
      </c>
      <c r="N850" s="37">
        <f t="shared" si="176"/>
        <v>0</v>
      </c>
      <c r="O850" s="37">
        <f t="shared" si="176"/>
        <v>0</v>
      </c>
      <c r="P850" s="37">
        <f t="shared" si="176"/>
        <v>0</v>
      </c>
      <c r="Q850" s="37">
        <f t="shared" si="176"/>
        <v>0</v>
      </c>
      <c r="R850" s="37">
        <f t="shared" si="176"/>
        <v>0</v>
      </c>
      <c r="S850" s="37">
        <f t="shared" si="172"/>
        <v>0</v>
      </c>
      <c r="T850" s="52">
        <f>'[2]Report'!K2437/1000</f>
        <v>0</v>
      </c>
      <c r="U850" s="52">
        <f t="shared" si="170"/>
        <v>0</v>
      </c>
    </row>
    <row r="851" spans="1:21" ht="11.25" customHeight="1" thickTop="1">
      <c r="A851" s="26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>
        <f t="shared" si="172"/>
        <v>0</v>
      </c>
      <c r="T851" s="52">
        <f>'[2]Report'!K2438/1000</f>
        <v>0</v>
      </c>
      <c r="U851" s="52">
        <f t="shared" si="170"/>
        <v>0</v>
      </c>
    </row>
    <row r="852" spans="1:21" ht="11.25" customHeight="1">
      <c r="A852" s="26">
        <v>115</v>
      </c>
      <c r="B852" s="1" t="s">
        <v>139</v>
      </c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>
        <f t="shared" si="172"/>
        <v>0</v>
      </c>
      <c r="T852" s="52">
        <f>'[2]Report'!K2439/1000</f>
        <v>0</v>
      </c>
      <c r="U852" s="52">
        <f t="shared" si="170"/>
        <v>0</v>
      </c>
    </row>
    <row r="853" spans="1:21" ht="11.25" customHeight="1">
      <c r="A853" s="26"/>
      <c r="D853" s="1" t="s">
        <v>190</v>
      </c>
      <c r="F853" s="27">
        <v>0</v>
      </c>
      <c r="G853" s="27">
        <v>0</v>
      </c>
      <c r="H853" s="27">
        <v>0</v>
      </c>
      <c r="I853" s="27">
        <v>0</v>
      </c>
      <c r="J853" s="27">
        <v>0</v>
      </c>
      <c r="K853" s="27">
        <v>0</v>
      </c>
      <c r="L853" s="27">
        <v>0</v>
      </c>
      <c r="M853" s="27">
        <v>0</v>
      </c>
      <c r="N853" s="27">
        <v>0</v>
      </c>
      <c r="O853" s="27">
        <v>0</v>
      </c>
      <c r="P853" s="27">
        <v>0</v>
      </c>
      <c r="Q853" s="27">
        <v>0</v>
      </c>
      <c r="R853" s="27">
        <v>0</v>
      </c>
      <c r="S853" s="13">
        <f t="shared" si="172"/>
        <v>0</v>
      </c>
      <c r="T853" s="52">
        <f>'[2]Report'!K2440/1000</f>
        <v>0</v>
      </c>
      <c r="U853" s="52">
        <f t="shared" si="170"/>
        <v>0</v>
      </c>
    </row>
    <row r="854" spans="1:21" ht="11.25" customHeight="1">
      <c r="A854" s="26"/>
      <c r="D854" s="1" t="s">
        <v>29</v>
      </c>
      <c r="F854" s="27">
        <v>0</v>
      </c>
      <c r="G854" s="27">
        <v>0</v>
      </c>
      <c r="H854" s="27">
        <v>0</v>
      </c>
      <c r="I854" s="27">
        <v>0</v>
      </c>
      <c r="J854" s="27">
        <v>0</v>
      </c>
      <c r="K854" s="27">
        <v>0</v>
      </c>
      <c r="L854" s="27">
        <v>0</v>
      </c>
      <c r="M854" s="27">
        <v>0</v>
      </c>
      <c r="N854" s="27">
        <v>0</v>
      </c>
      <c r="O854" s="27">
        <v>0</v>
      </c>
      <c r="P854" s="27">
        <v>0</v>
      </c>
      <c r="Q854" s="27">
        <v>0</v>
      </c>
      <c r="R854" s="27">
        <v>0</v>
      </c>
      <c r="S854" s="13">
        <f t="shared" si="172"/>
        <v>0</v>
      </c>
      <c r="T854" s="52">
        <f>'[2]Report'!K2441/1000</f>
        <v>0</v>
      </c>
      <c r="U854" s="52">
        <f t="shared" si="170"/>
        <v>0</v>
      </c>
    </row>
    <row r="855" spans="1:21" ht="11.25" customHeight="1">
      <c r="A855" s="26"/>
      <c r="D855" s="1" t="s">
        <v>244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13">
        <f t="shared" si="172"/>
        <v>0</v>
      </c>
      <c r="T855" s="52">
        <f>'[2]Report'!K2442/1000</f>
        <v>0</v>
      </c>
      <c r="U855" s="52">
        <f t="shared" si="170"/>
        <v>0</v>
      </c>
    </row>
    <row r="856" spans="1:21" ht="11.25" customHeight="1">
      <c r="A856" s="26"/>
      <c r="D856" s="1" t="s">
        <v>245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13">
        <f t="shared" si="172"/>
        <v>0</v>
      </c>
      <c r="T856" s="52">
        <f>'[2]Report'!K2443/1000</f>
        <v>0</v>
      </c>
      <c r="U856" s="52">
        <f t="shared" si="170"/>
        <v>0</v>
      </c>
    </row>
    <row r="857" spans="1:21" ht="11.25" customHeight="1">
      <c r="A857" s="26"/>
      <c r="D857" s="1" t="s">
        <v>243</v>
      </c>
      <c r="F857" s="27">
        <v>0</v>
      </c>
      <c r="G857" s="27">
        <v>0</v>
      </c>
      <c r="H857" s="27">
        <v>0</v>
      </c>
      <c r="I857" s="27">
        <v>0</v>
      </c>
      <c r="J857" s="27">
        <v>0</v>
      </c>
      <c r="K857" s="27">
        <v>0</v>
      </c>
      <c r="L857" s="27">
        <v>0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7">
        <v>0</v>
      </c>
      <c r="S857" s="13">
        <f t="shared" si="172"/>
        <v>0</v>
      </c>
      <c r="T857" s="52">
        <f>'[2]Report'!K2444/1000</f>
        <v>0</v>
      </c>
      <c r="U857" s="52">
        <f t="shared" si="170"/>
        <v>0</v>
      </c>
    </row>
    <row r="858" spans="1:21" ht="11.25" customHeight="1" thickBot="1">
      <c r="A858" s="26"/>
      <c r="F858" s="37">
        <f aca="true" t="shared" si="177" ref="F858:R858">SUBTOTAL(9,F853:F857)</f>
        <v>0</v>
      </c>
      <c r="G858" s="37">
        <f t="shared" si="177"/>
        <v>0</v>
      </c>
      <c r="H858" s="37">
        <f t="shared" si="177"/>
        <v>0</v>
      </c>
      <c r="I858" s="37">
        <f t="shared" si="177"/>
        <v>0</v>
      </c>
      <c r="J858" s="37">
        <f t="shared" si="177"/>
        <v>0</v>
      </c>
      <c r="K858" s="37">
        <f t="shared" si="177"/>
        <v>0</v>
      </c>
      <c r="L858" s="37">
        <f t="shared" si="177"/>
        <v>0</v>
      </c>
      <c r="M858" s="37">
        <f t="shared" si="177"/>
        <v>0</v>
      </c>
      <c r="N858" s="37">
        <f t="shared" si="177"/>
        <v>0</v>
      </c>
      <c r="O858" s="37">
        <f t="shared" si="177"/>
        <v>0</v>
      </c>
      <c r="P858" s="37">
        <f t="shared" si="177"/>
        <v>0</v>
      </c>
      <c r="Q858" s="37">
        <f t="shared" si="177"/>
        <v>0</v>
      </c>
      <c r="R858" s="37">
        <f t="shared" si="177"/>
        <v>0</v>
      </c>
      <c r="S858" s="37">
        <f t="shared" si="172"/>
        <v>0</v>
      </c>
      <c r="T858" s="52">
        <f>'[2]Report'!K2445/1000</f>
        <v>0</v>
      </c>
      <c r="U858" s="52">
        <f t="shared" si="170"/>
        <v>0</v>
      </c>
    </row>
    <row r="859" spans="1:21" ht="11.25" customHeight="1" thickTop="1">
      <c r="A859" s="26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>
        <f t="shared" si="172"/>
        <v>0</v>
      </c>
      <c r="T859" s="52">
        <f>'[2]Report'!K2446/1000</f>
        <v>0</v>
      </c>
      <c r="U859" s="52">
        <f t="shared" si="170"/>
        <v>0</v>
      </c>
    </row>
    <row r="860" spans="1:21" ht="11.25" customHeight="1">
      <c r="A860" s="26">
        <v>120</v>
      </c>
      <c r="B860" s="1" t="s">
        <v>6</v>
      </c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>
        <f t="shared" si="172"/>
        <v>0</v>
      </c>
      <c r="T860" s="52">
        <f>'[2]Report'!K2447/1000</f>
        <v>0</v>
      </c>
      <c r="U860" s="52">
        <f t="shared" si="170"/>
        <v>0</v>
      </c>
    </row>
    <row r="861" spans="1:21" ht="11.25" customHeight="1">
      <c r="A861" s="43"/>
      <c r="D861" s="1" t="s">
        <v>241</v>
      </c>
      <c r="F861" s="27">
        <v>0</v>
      </c>
      <c r="G861" s="27">
        <v>0</v>
      </c>
      <c r="H861" s="27">
        <v>0</v>
      </c>
      <c r="I861" s="27">
        <v>0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0</v>
      </c>
      <c r="R861" s="27">
        <v>0</v>
      </c>
      <c r="S861" s="13">
        <f t="shared" si="172"/>
        <v>0</v>
      </c>
      <c r="T861" s="52">
        <f>'[2]Report'!K2448/1000</f>
        <v>0</v>
      </c>
      <c r="U861" s="52">
        <f t="shared" si="170"/>
        <v>0</v>
      </c>
    </row>
    <row r="862" spans="1:21" ht="11.25" customHeight="1" thickBot="1">
      <c r="A862" s="26" t="s">
        <v>140</v>
      </c>
      <c r="F862" s="37">
        <f aca="true" t="shared" si="178" ref="F862:R862">SUBTOTAL(9,F861)</f>
        <v>0</v>
      </c>
      <c r="G862" s="37">
        <f t="shared" si="178"/>
        <v>0</v>
      </c>
      <c r="H862" s="37">
        <f t="shared" si="178"/>
        <v>0</v>
      </c>
      <c r="I862" s="37">
        <f t="shared" si="178"/>
        <v>0</v>
      </c>
      <c r="J862" s="37">
        <f t="shared" si="178"/>
        <v>0</v>
      </c>
      <c r="K862" s="37">
        <f t="shared" si="178"/>
        <v>0</v>
      </c>
      <c r="L862" s="37">
        <f t="shared" si="178"/>
        <v>0</v>
      </c>
      <c r="M862" s="37">
        <f t="shared" si="178"/>
        <v>0</v>
      </c>
      <c r="N862" s="37">
        <f t="shared" si="178"/>
        <v>0</v>
      </c>
      <c r="O862" s="37">
        <f t="shared" si="178"/>
        <v>0</v>
      </c>
      <c r="P862" s="37">
        <f t="shared" si="178"/>
        <v>0</v>
      </c>
      <c r="Q862" s="37">
        <f t="shared" si="178"/>
        <v>0</v>
      </c>
      <c r="R862" s="37">
        <f t="shared" si="178"/>
        <v>0</v>
      </c>
      <c r="S862" s="37">
        <f t="shared" si="172"/>
        <v>0</v>
      </c>
      <c r="T862" s="52">
        <f>'[2]Report'!K2449/1000</f>
        <v>0</v>
      </c>
      <c r="U862" s="52">
        <f t="shared" si="170"/>
        <v>0</v>
      </c>
    </row>
    <row r="863" spans="1:21" ht="11.25" customHeight="1" thickTop="1">
      <c r="A863" s="26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>
        <f t="shared" si="172"/>
        <v>0</v>
      </c>
      <c r="T863" s="52">
        <f>'[2]Report'!K2450/1000</f>
        <v>0</v>
      </c>
      <c r="U863" s="52">
        <f t="shared" si="170"/>
        <v>0</v>
      </c>
    </row>
    <row r="864" spans="1:21" ht="11.25" customHeight="1">
      <c r="A864" s="26">
        <v>124</v>
      </c>
      <c r="B864" s="1" t="s">
        <v>141</v>
      </c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>
        <f t="shared" si="172"/>
        <v>0</v>
      </c>
      <c r="T864" s="52">
        <f>'[2]Report'!K2451/1000</f>
        <v>0</v>
      </c>
      <c r="U864" s="52">
        <f t="shared" si="170"/>
        <v>0</v>
      </c>
    </row>
    <row r="865" spans="1:21" ht="11.25" customHeight="1">
      <c r="A865" s="26"/>
      <c r="D865" s="1" t="s">
        <v>190</v>
      </c>
      <c r="F865" s="27">
        <v>2063.7556</v>
      </c>
      <c r="G865" s="27">
        <v>2060.98058</v>
      </c>
      <c r="H865" s="27">
        <v>2058.02275</v>
      </c>
      <c r="I865" s="27">
        <v>2055.44545</v>
      </c>
      <c r="J865" s="27">
        <v>2052.94089</v>
      </c>
      <c r="K865" s="27">
        <v>2050.34522</v>
      </c>
      <c r="L865" s="27">
        <v>2047.16421</v>
      </c>
      <c r="M865" s="27">
        <v>2044.56159</v>
      </c>
      <c r="N865" s="27">
        <v>2041.4050300000001</v>
      </c>
      <c r="O865" s="27">
        <v>2038.30681</v>
      </c>
      <c r="P865" s="27">
        <v>2035.39472</v>
      </c>
      <c r="Q865" s="27">
        <v>2033.6316499999998</v>
      </c>
      <c r="R865" s="27">
        <v>2026.44452</v>
      </c>
      <c r="S865" s="13">
        <f t="shared" si="172"/>
        <v>2046.9415799999997</v>
      </c>
      <c r="T865" s="52">
        <f>'[2]Report'!K2452/1000</f>
        <v>2046.9415800000002</v>
      </c>
      <c r="U865" s="52">
        <f t="shared" si="170"/>
        <v>0</v>
      </c>
    </row>
    <row r="866" spans="1:21" ht="11.25" customHeight="1">
      <c r="A866" s="26"/>
      <c r="D866" s="1" t="s">
        <v>242</v>
      </c>
      <c r="F866" s="27">
        <v>-0.1825555651194768</v>
      </c>
      <c r="G866" s="27">
        <v>-0.1825555651194768</v>
      </c>
      <c r="H866" s="27">
        <v>-0.1825555651194768</v>
      </c>
      <c r="I866" s="27">
        <v>-0.1825555651194768</v>
      </c>
      <c r="J866" s="27">
        <v>-0.1825555651194768</v>
      </c>
      <c r="K866" s="27">
        <v>-0.1825555651194768</v>
      </c>
      <c r="L866" s="27">
        <v>-0.1825555651194768</v>
      </c>
      <c r="M866" s="27">
        <v>-0.1825614918152578</v>
      </c>
      <c r="N866" s="27">
        <v>-0.1825614918152578</v>
      </c>
      <c r="O866" s="27">
        <v>-0.1825614918152578</v>
      </c>
      <c r="P866" s="27">
        <v>-0.1825614918152578</v>
      </c>
      <c r="Q866" s="27">
        <v>-0.3299458216595227</v>
      </c>
      <c r="R866" s="27">
        <v>-0.3299458216595227</v>
      </c>
      <c r="S866" s="13">
        <f t="shared" si="172"/>
        <v>-0.20098132275224287</v>
      </c>
      <c r="T866" s="52">
        <f>'[2]Report'!K2453/1000</f>
        <v>-0.20098132275226754</v>
      </c>
      <c r="U866" s="52">
        <f t="shared" si="170"/>
        <v>-2.4674706722294104E-14</v>
      </c>
    </row>
    <row r="867" spans="1:21" ht="11.25" customHeight="1" thickBot="1">
      <c r="A867" s="26"/>
      <c r="F867" s="37">
        <f aca="true" t="shared" si="179" ref="F867:R867">SUBTOTAL(9,F865:F866)</f>
        <v>2063.5730444348806</v>
      </c>
      <c r="G867" s="37">
        <f t="shared" si="179"/>
        <v>2060.7980244348805</v>
      </c>
      <c r="H867" s="37">
        <f t="shared" si="179"/>
        <v>2057.8401944348807</v>
      </c>
      <c r="I867" s="37">
        <f t="shared" si="179"/>
        <v>2055.2628944348808</v>
      </c>
      <c r="J867" s="37">
        <f t="shared" si="179"/>
        <v>2052.7583344348805</v>
      </c>
      <c r="K867" s="37">
        <f t="shared" si="179"/>
        <v>2050.1626644348808</v>
      </c>
      <c r="L867" s="37">
        <f t="shared" si="179"/>
        <v>2046.9816544348805</v>
      </c>
      <c r="M867" s="37">
        <f t="shared" si="179"/>
        <v>2044.3790285081848</v>
      </c>
      <c r="N867" s="37">
        <f t="shared" si="179"/>
        <v>2041.2224685081849</v>
      </c>
      <c r="O867" s="37">
        <f t="shared" si="179"/>
        <v>2038.1242485081848</v>
      </c>
      <c r="P867" s="37">
        <f t="shared" si="179"/>
        <v>2035.2121585081848</v>
      </c>
      <c r="Q867" s="37">
        <f t="shared" si="179"/>
        <v>2033.3017041783403</v>
      </c>
      <c r="R867" s="37">
        <f t="shared" si="179"/>
        <v>2026.1145741783405</v>
      </c>
      <c r="S867" s="37">
        <f t="shared" si="172"/>
        <v>2046.7405986772476</v>
      </c>
      <c r="T867" s="52">
        <f>'[2]Report'!K2454/1000</f>
        <v>2046.7405986772478</v>
      </c>
      <c r="U867" s="52">
        <f t="shared" si="170"/>
        <v>0</v>
      </c>
    </row>
    <row r="868" spans="1:21" ht="11.25" customHeight="1" thickTop="1">
      <c r="A868" s="26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>
        <f t="shared" si="172"/>
        <v>0</v>
      </c>
      <c r="T868" s="52">
        <f>'[2]Report'!K2455/1000</f>
        <v>0</v>
      </c>
      <c r="U868" s="52">
        <f t="shared" si="170"/>
        <v>0</v>
      </c>
    </row>
    <row r="869" spans="1:21" ht="11.25" customHeight="1">
      <c r="A869" s="26" t="s">
        <v>142</v>
      </c>
      <c r="B869" s="1" t="s">
        <v>141</v>
      </c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>
        <f t="shared" si="172"/>
        <v>0</v>
      </c>
      <c r="T869" s="52">
        <f>'[2]Report'!K2456/1000</f>
        <v>0</v>
      </c>
      <c r="U869" s="52">
        <f t="shared" si="170"/>
        <v>0</v>
      </c>
    </row>
    <row r="870" spans="1:21" ht="11.25" customHeight="1">
      <c r="A870" s="26"/>
      <c r="D870" s="1" t="s">
        <v>190</v>
      </c>
      <c r="F870" s="27">
        <v>0</v>
      </c>
      <c r="G870" s="27">
        <v>0</v>
      </c>
      <c r="H870" s="27">
        <v>0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  <c r="P870" s="27">
        <v>0</v>
      </c>
      <c r="Q870" s="27">
        <v>0</v>
      </c>
      <c r="R870" s="27">
        <v>0</v>
      </c>
      <c r="S870" s="13">
        <f t="shared" si="172"/>
        <v>0</v>
      </c>
      <c r="T870" s="52">
        <f>'[2]Report'!K2457/1000</f>
        <v>0</v>
      </c>
      <c r="U870" s="52">
        <f t="shared" si="170"/>
        <v>0</v>
      </c>
    </row>
    <row r="871" spans="1:21" ht="11.25" customHeight="1">
      <c r="A871" s="26"/>
      <c r="D871" s="1" t="s">
        <v>29</v>
      </c>
      <c r="F871" s="27">
        <v>0</v>
      </c>
      <c r="G871" s="27">
        <v>0</v>
      </c>
      <c r="H871" s="27">
        <v>0</v>
      </c>
      <c r="I871" s="27">
        <v>0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0</v>
      </c>
      <c r="S871" s="13">
        <f t="shared" si="172"/>
        <v>0</v>
      </c>
      <c r="T871" s="52">
        <f>'[2]Report'!K2458/1000</f>
        <v>0</v>
      </c>
      <c r="U871" s="52">
        <f t="shared" si="170"/>
        <v>0</v>
      </c>
    </row>
    <row r="872" spans="1:21" ht="11.25" customHeight="1">
      <c r="A872" s="26"/>
      <c r="D872" s="1" t="s">
        <v>252</v>
      </c>
      <c r="F872" s="27">
        <v>0</v>
      </c>
      <c r="G872" s="27">
        <v>0</v>
      </c>
      <c r="H872" s="27">
        <v>0</v>
      </c>
      <c r="I872" s="27">
        <v>0</v>
      </c>
      <c r="J872" s="27">
        <v>0</v>
      </c>
      <c r="K872" s="27">
        <v>0</v>
      </c>
      <c r="L872" s="27">
        <v>0</v>
      </c>
      <c r="M872" s="27">
        <v>0</v>
      </c>
      <c r="N872" s="27">
        <v>0</v>
      </c>
      <c r="O872" s="27">
        <v>0</v>
      </c>
      <c r="P872" s="27">
        <v>0</v>
      </c>
      <c r="Q872" s="27">
        <v>0</v>
      </c>
      <c r="R872" s="27">
        <v>0</v>
      </c>
      <c r="S872" s="13">
        <f t="shared" si="172"/>
        <v>0</v>
      </c>
      <c r="T872" s="52">
        <f>'[2]Report'!K2459/1000</f>
        <v>0</v>
      </c>
      <c r="U872" s="52">
        <f t="shared" si="170"/>
        <v>0</v>
      </c>
    </row>
    <row r="873" spans="1:21" ht="11.25" customHeight="1">
      <c r="A873" s="26"/>
      <c r="D873" s="1" t="s">
        <v>242</v>
      </c>
      <c r="F873" s="27">
        <v>0</v>
      </c>
      <c r="G873" s="27">
        <v>0</v>
      </c>
      <c r="H873" s="27">
        <v>0</v>
      </c>
      <c r="I873" s="27">
        <v>0</v>
      </c>
      <c r="J873" s="27">
        <v>0</v>
      </c>
      <c r="K873" s="27">
        <v>0</v>
      </c>
      <c r="L873" s="27">
        <v>0</v>
      </c>
      <c r="M873" s="27">
        <v>0</v>
      </c>
      <c r="N873" s="27">
        <v>0</v>
      </c>
      <c r="O873" s="27">
        <v>0</v>
      </c>
      <c r="P873" s="27">
        <v>0</v>
      </c>
      <c r="Q873" s="27">
        <v>0</v>
      </c>
      <c r="R873" s="27">
        <v>0</v>
      </c>
      <c r="S873" s="13">
        <f t="shared" si="172"/>
        <v>0</v>
      </c>
      <c r="T873" s="52">
        <f>'[2]Report'!K2460/1000</f>
        <v>0</v>
      </c>
      <c r="U873" s="52">
        <f t="shared" si="170"/>
        <v>0</v>
      </c>
    </row>
    <row r="874" spans="1:21" ht="11.25" customHeight="1" thickBot="1">
      <c r="A874" s="26"/>
      <c r="F874" s="37">
        <f aca="true" t="shared" si="180" ref="F874:R874">SUBTOTAL(9,F870:F873)</f>
        <v>0</v>
      </c>
      <c r="G874" s="37">
        <f t="shared" si="180"/>
        <v>0</v>
      </c>
      <c r="H874" s="37">
        <f t="shared" si="180"/>
        <v>0</v>
      </c>
      <c r="I874" s="37">
        <f t="shared" si="180"/>
        <v>0</v>
      </c>
      <c r="J874" s="37">
        <f t="shared" si="180"/>
        <v>0</v>
      </c>
      <c r="K874" s="37">
        <f t="shared" si="180"/>
        <v>0</v>
      </c>
      <c r="L874" s="37">
        <f t="shared" si="180"/>
        <v>0</v>
      </c>
      <c r="M874" s="37">
        <f t="shared" si="180"/>
        <v>0</v>
      </c>
      <c r="N874" s="37">
        <f t="shared" si="180"/>
        <v>0</v>
      </c>
      <c r="O874" s="37">
        <f t="shared" si="180"/>
        <v>0</v>
      </c>
      <c r="P874" s="37">
        <f t="shared" si="180"/>
        <v>0</v>
      </c>
      <c r="Q874" s="37">
        <f t="shared" si="180"/>
        <v>0</v>
      </c>
      <c r="R874" s="37">
        <f t="shared" si="180"/>
        <v>0</v>
      </c>
      <c r="S874" s="37">
        <f t="shared" si="172"/>
        <v>0</v>
      </c>
      <c r="T874" s="52">
        <f>'[2]Report'!K2461/1000</f>
        <v>0</v>
      </c>
      <c r="U874" s="52">
        <f t="shared" si="170"/>
        <v>0</v>
      </c>
    </row>
    <row r="875" spans="1:21" ht="11.25" customHeight="1" thickTop="1">
      <c r="A875" s="26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>
        <f t="shared" si="172"/>
        <v>0</v>
      </c>
      <c r="T875" s="52">
        <f>'[2]Report'!K2462/1000</f>
        <v>0</v>
      </c>
      <c r="U875" s="52">
        <f t="shared" si="170"/>
        <v>0</v>
      </c>
    </row>
    <row r="876" spans="1:21" ht="11.25" customHeight="1">
      <c r="A876" s="26" t="s">
        <v>143</v>
      </c>
      <c r="B876" s="1" t="s">
        <v>141</v>
      </c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>
        <f t="shared" si="172"/>
        <v>0</v>
      </c>
      <c r="T876" s="52">
        <f>'[2]Report'!K2463/1000</f>
        <v>0</v>
      </c>
      <c r="U876" s="52">
        <f t="shared" si="170"/>
        <v>0</v>
      </c>
    </row>
    <row r="877" spans="1:21" ht="11.25" customHeight="1">
      <c r="A877" s="26"/>
      <c r="D877" s="1" t="s">
        <v>190</v>
      </c>
      <c r="F877" s="27">
        <v>0</v>
      </c>
      <c r="G877" s="27">
        <v>0</v>
      </c>
      <c r="H877" s="27">
        <v>0</v>
      </c>
      <c r="I877" s="27">
        <v>0</v>
      </c>
      <c r="J877" s="27">
        <v>0</v>
      </c>
      <c r="K877" s="27">
        <v>0</v>
      </c>
      <c r="L877" s="27">
        <v>0</v>
      </c>
      <c r="M877" s="27">
        <v>0</v>
      </c>
      <c r="N877" s="27">
        <v>0</v>
      </c>
      <c r="O877" s="27">
        <v>0</v>
      </c>
      <c r="P877" s="27">
        <v>0</v>
      </c>
      <c r="Q877" s="27">
        <v>0</v>
      </c>
      <c r="R877" s="27">
        <v>0</v>
      </c>
      <c r="S877" s="13">
        <f t="shared" si="172"/>
        <v>0</v>
      </c>
      <c r="T877" s="52">
        <f>'[2]Report'!K2464/1000</f>
        <v>0</v>
      </c>
      <c r="U877" s="52">
        <f t="shared" si="170"/>
        <v>0</v>
      </c>
    </row>
    <row r="878" spans="1:21" ht="11.25" customHeight="1">
      <c r="A878" s="26"/>
      <c r="D878" s="1" t="s">
        <v>250</v>
      </c>
      <c r="F878" s="27">
        <v>0</v>
      </c>
      <c r="G878" s="27">
        <v>0</v>
      </c>
      <c r="H878" s="27">
        <v>0</v>
      </c>
      <c r="I878" s="27">
        <v>0</v>
      </c>
      <c r="J878" s="27">
        <v>0</v>
      </c>
      <c r="K878" s="27">
        <v>0</v>
      </c>
      <c r="L878" s="27">
        <v>0</v>
      </c>
      <c r="M878" s="27">
        <v>0</v>
      </c>
      <c r="N878" s="27">
        <v>0</v>
      </c>
      <c r="O878" s="27">
        <v>0</v>
      </c>
      <c r="P878" s="27">
        <v>0</v>
      </c>
      <c r="Q878" s="27">
        <v>0</v>
      </c>
      <c r="R878" s="27">
        <v>0</v>
      </c>
      <c r="S878" s="13">
        <f t="shared" si="172"/>
        <v>0</v>
      </c>
      <c r="T878" s="52">
        <f>'[2]Report'!K2465/1000</f>
        <v>0</v>
      </c>
      <c r="U878" s="52">
        <f t="shared" si="170"/>
        <v>0</v>
      </c>
    </row>
    <row r="879" spans="1:21" ht="11.25" customHeight="1">
      <c r="A879" s="26"/>
      <c r="D879" s="1" t="s">
        <v>266</v>
      </c>
      <c r="F879" s="27">
        <v>0</v>
      </c>
      <c r="G879" s="27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13">
        <f t="shared" si="172"/>
        <v>0</v>
      </c>
      <c r="T879" s="52">
        <f>'[2]Report'!K2466/1000</f>
        <v>0</v>
      </c>
      <c r="U879" s="52">
        <f aca="true" t="shared" si="181" ref="U879:U942">T879-S879</f>
        <v>0</v>
      </c>
    </row>
    <row r="880" spans="1:21" ht="11.25" customHeight="1">
      <c r="A880" s="26"/>
      <c r="D880" s="1" t="s">
        <v>29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13">
        <f t="shared" si="172"/>
        <v>0</v>
      </c>
      <c r="T880" s="52">
        <f>'[2]Report'!K2467/1000</f>
        <v>0</v>
      </c>
      <c r="U880" s="52">
        <f t="shared" si="181"/>
        <v>0</v>
      </c>
    </row>
    <row r="881" spans="1:21" ht="11.25" customHeight="1">
      <c r="A881" s="26"/>
      <c r="D881" s="1" t="s">
        <v>242</v>
      </c>
      <c r="F881" s="27">
        <v>0</v>
      </c>
      <c r="G881" s="27">
        <v>0</v>
      </c>
      <c r="H881" s="27">
        <v>0</v>
      </c>
      <c r="I881" s="27">
        <v>0</v>
      </c>
      <c r="J881" s="27">
        <v>0</v>
      </c>
      <c r="K881" s="27">
        <v>0</v>
      </c>
      <c r="L881" s="27">
        <v>0</v>
      </c>
      <c r="M881" s="27">
        <v>0</v>
      </c>
      <c r="N881" s="27">
        <v>0</v>
      </c>
      <c r="O881" s="27">
        <v>0</v>
      </c>
      <c r="P881" s="27">
        <v>0</v>
      </c>
      <c r="Q881" s="27">
        <v>0</v>
      </c>
      <c r="R881" s="27">
        <v>0</v>
      </c>
      <c r="S881" s="13">
        <f t="shared" si="172"/>
        <v>0</v>
      </c>
      <c r="T881" s="52">
        <f>'[2]Report'!K2468/1000</f>
        <v>0</v>
      </c>
      <c r="U881" s="52">
        <f t="shared" si="181"/>
        <v>0</v>
      </c>
    </row>
    <row r="882" spans="1:21" ht="11.25" customHeight="1" thickBot="1">
      <c r="A882" s="26"/>
      <c r="F882" s="37">
        <f aca="true" t="shared" si="182" ref="F882:R882">SUBTOTAL(9,F877:F881)</f>
        <v>0</v>
      </c>
      <c r="G882" s="37">
        <f t="shared" si="182"/>
        <v>0</v>
      </c>
      <c r="H882" s="37">
        <f t="shared" si="182"/>
        <v>0</v>
      </c>
      <c r="I882" s="37">
        <f t="shared" si="182"/>
        <v>0</v>
      </c>
      <c r="J882" s="37">
        <f t="shared" si="182"/>
        <v>0</v>
      </c>
      <c r="K882" s="37">
        <f t="shared" si="182"/>
        <v>0</v>
      </c>
      <c r="L882" s="37">
        <f t="shared" si="182"/>
        <v>0</v>
      </c>
      <c r="M882" s="37">
        <f t="shared" si="182"/>
        <v>0</v>
      </c>
      <c r="N882" s="37">
        <f t="shared" si="182"/>
        <v>0</v>
      </c>
      <c r="O882" s="37">
        <f t="shared" si="182"/>
        <v>0</v>
      </c>
      <c r="P882" s="37">
        <f t="shared" si="182"/>
        <v>0</v>
      </c>
      <c r="Q882" s="37">
        <f t="shared" si="182"/>
        <v>0</v>
      </c>
      <c r="R882" s="37">
        <f t="shared" si="182"/>
        <v>0</v>
      </c>
      <c r="S882" s="37">
        <f t="shared" si="172"/>
        <v>0</v>
      </c>
      <c r="T882" s="52">
        <f>'[2]Report'!K2469/1000</f>
        <v>0</v>
      </c>
      <c r="U882" s="52">
        <f t="shared" si="181"/>
        <v>0</v>
      </c>
    </row>
    <row r="883" spans="1:21" ht="11.25" customHeight="1" thickTop="1">
      <c r="A883" s="48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>
        <f t="shared" si="172"/>
        <v>0</v>
      </c>
      <c r="T883" s="52">
        <f>'[2]Report'!K2470/1000</f>
        <v>0</v>
      </c>
      <c r="U883" s="52">
        <f t="shared" si="181"/>
        <v>0</v>
      </c>
    </row>
    <row r="884" spans="1:21" ht="11.25" customHeight="1" thickBot="1">
      <c r="A884" s="26" t="s">
        <v>144</v>
      </c>
      <c r="F884" s="44">
        <f aca="true" t="shared" si="183" ref="F884:R884">SUBTOTAL(9,F865:F882)</f>
        <v>2063.5730444348806</v>
      </c>
      <c r="G884" s="44">
        <f t="shared" si="183"/>
        <v>2060.7980244348805</v>
      </c>
      <c r="H884" s="44">
        <f t="shared" si="183"/>
        <v>2057.8401944348807</v>
      </c>
      <c r="I884" s="44">
        <f t="shared" si="183"/>
        <v>2055.2628944348808</v>
      </c>
      <c r="J884" s="44">
        <f t="shared" si="183"/>
        <v>2052.7583344348805</v>
      </c>
      <c r="K884" s="44">
        <f t="shared" si="183"/>
        <v>2050.1626644348808</v>
      </c>
      <c r="L884" s="44">
        <f t="shared" si="183"/>
        <v>2046.9816544348805</v>
      </c>
      <c r="M884" s="44">
        <f t="shared" si="183"/>
        <v>2044.3790285081848</v>
      </c>
      <c r="N884" s="44">
        <f t="shared" si="183"/>
        <v>2041.2224685081849</v>
      </c>
      <c r="O884" s="44">
        <f t="shared" si="183"/>
        <v>2038.1242485081848</v>
      </c>
      <c r="P884" s="44">
        <f t="shared" si="183"/>
        <v>2035.2121585081848</v>
      </c>
      <c r="Q884" s="44">
        <f t="shared" si="183"/>
        <v>2033.3017041783403</v>
      </c>
      <c r="R884" s="44">
        <f t="shared" si="183"/>
        <v>2026.1145741783405</v>
      </c>
      <c r="S884" s="44">
        <f t="shared" si="172"/>
        <v>2046.7405986772476</v>
      </c>
      <c r="T884" s="52">
        <f>'[2]Report'!K2471/1000</f>
        <v>2046.7405986772478</v>
      </c>
      <c r="U884" s="52">
        <f t="shared" si="181"/>
        <v>0</v>
      </c>
    </row>
    <row r="885" spans="1:21" ht="11.25" customHeight="1" thickTop="1">
      <c r="A885" s="26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>
        <f t="shared" si="172"/>
        <v>0</v>
      </c>
      <c r="T885" s="52">
        <f>'[2]Report'!K2472/1000</f>
        <v>0</v>
      </c>
      <c r="U885" s="52">
        <f t="shared" si="181"/>
        <v>0</v>
      </c>
    </row>
    <row r="886" spans="1:21" ht="11.25" customHeight="1">
      <c r="A886" s="26">
        <v>151</v>
      </c>
      <c r="B886" s="1" t="s">
        <v>8</v>
      </c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>
        <f t="shared" si="172"/>
        <v>0</v>
      </c>
      <c r="T886" s="52">
        <f>'[2]Report'!K2473/1000</f>
        <v>0</v>
      </c>
      <c r="U886" s="52">
        <f t="shared" si="181"/>
        <v>0</v>
      </c>
    </row>
    <row r="887" spans="1:21" ht="11.25" customHeight="1">
      <c r="A887" s="26"/>
      <c r="D887" s="1" t="s">
        <v>254</v>
      </c>
      <c r="F887" s="27">
        <v>0</v>
      </c>
      <c r="G887" s="27">
        <v>0</v>
      </c>
      <c r="H887" s="27">
        <v>0</v>
      </c>
      <c r="I887" s="27">
        <v>0</v>
      </c>
      <c r="J887" s="27">
        <v>0</v>
      </c>
      <c r="K887" s="27">
        <v>0</v>
      </c>
      <c r="L887" s="27">
        <v>0</v>
      </c>
      <c r="M887" s="27">
        <v>0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13">
        <f t="shared" si="172"/>
        <v>0</v>
      </c>
      <c r="T887" s="52">
        <f>'[2]Report'!K2474/1000</f>
        <v>0</v>
      </c>
      <c r="U887" s="52">
        <f t="shared" si="181"/>
        <v>0</v>
      </c>
    </row>
    <row r="888" spans="1:21" ht="11.25" customHeight="1">
      <c r="A888" s="26"/>
      <c r="D888" s="1" t="s">
        <v>241</v>
      </c>
      <c r="F888" s="27">
        <v>0</v>
      </c>
      <c r="G888" s="27">
        <v>0</v>
      </c>
      <c r="H888" s="27">
        <v>0</v>
      </c>
      <c r="I888" s="27">
        <v>0</v>
      </c>
      <c r="J888" s="27">
        <v>0</v>
      </c>
      <c r="K888" s="27">
        <v>0</v>
      </c>
      <c r="L888" s="27">
        <v>0</v>
      </c>
      <c r="M888" s="27">
        <v>0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13">
        <f t="shared" si="172"/>
        <v>0</v>
      </c>
      <c r="T888" s="52">
        <f>'[2]Report'!K2475/1000</f>
        <v>0</v>
      </c>
      <c r="U888" s="52">
        <f t="shared" si="181"/>
        <v>0</v>
      </c>
    </row>
    <row r="889" spans="1:21" ht="11.25" customHeight="1">
      <c r="A889" s="26"/>
      <c r="D889" s="1" t="s">
        <v>246</v>
      </c>
      <c r="F889" s="27">
        <v>327.7139032961028</v>
      </c>
      <c r="G889" s="27">
        <v>373.34315681909106</v>
      </c>
      <c r="H889" s="27">
        <v>378.21336297251344</v>
      </c>
      <c r="I889" s="27">
        <v>286.4999732729805</v>
      </c>
      <c r="J889" s="27">
        <v>344.1534817212292</v>
      </c>
      <c r="K889" s="27">
        <v>336.7264316460882</v>
      </c>
      <c r="L889" s="27">
        <v>279.2043261207234</v>
      </c>
      <c r="M889" s="27">
        <v>318.94492567483576</v>
      </c>
      <c r="N889" s="27">
        <v>274.1775669129303</v>
      </c>
      <c r="O889" s="27">
        <v>275.56549427893276</v>
      </c>
      <c r="P889" s="27">
        <v>311.6636252105303</v>
      </c>
      <c r="Q889" s="27">
        <v>276.3092949974794</v>
      </c>
      <c r="R889" s="27">
        <v>322.9818636314304</v>
      </c>
      <c r="S889" s="13">
        <f t="shared" si="172"/>
        <v>315.0124602575918</v>
      </c>
      <c r="T889" s="52">
        <f>'[2]Report'!K2476/1000</f>
        <v>315.0124602575917</v>
      </c>
      <c r="U889" s="52">
        <f t="shared" si="181"/>
        <v>0</v>
      </c>
    </row>
    <row r="890" spans="1:21" ht="11.25" customHeight="1">
      <c r="A890" s="26"/>
      <c r="D890" s="1" t="s">
        <v>247</v>
      </c>
      <c r="F890" s="27">
        <v>0</v>
      </c>
      <c r="G890" s="27">
        <v>0</v>
      </c>
      <c r="H890" s="27">
        <v>0</v>
      </c>
      <c r="I890" s="27">
        <v>0</v>
      </c>
      <c r="J890" s="27">
        <v>0</v>
      </c>
      <c r="K890" s="27">
        <v>0</v>
      </c>
      <c r="L890" s="27">
        <v>0</v>
      </c>
      <c r="M890" s="27">
        <v>0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13">
        <f t="shared" si="172"/>
        <v>0</v>
      </c>
      <c r="T890" s="52">
        <f>'[2]Report'!K2477/1000</f>
        <v>0</v>
      </c>
      <c r="U890" s="52">
        <f t="shared" si="181"/>
        <v>0</v>
      </c>
    </row>
    <row r="891" spans="1:21" ht="11.25" customHeight="1">
      <c r="A891" s="26"/>
      <c r="D891" s="1" t="s">
        <v>251</v>
      </c>
      <c r="F891" s="27">
        <v>3021.50878620948</v>
      </c>
      <c r="G891" s="27">
        <v>3019.755983991819</v>
      </c>
      <c r="H891" s="27">
        <v>3200.9918116417507</v>
      </c>
      <c r="I891" s="27">
        <v>2721.4889704441975</v>
      </c>
      <c r="J891" s="27">
        <v>3946.871467772901</v>
      </c>
      <c r="K891" s="27">
        <v>3873.4226694004265</v>
      </c>
      <c r="L891" s="27">
        <v>3919.0555286990802</v>
      </c>
      <c r="M891" s="27">
        <v>3346.3291222856847</v>
      </c>
      <c r="N891" s="27">
        <v>2672.1813407012214</v>
      </c>
      <c r="O891" s="27">
        <v>2511.005632605031</v>
      </c>
      <c r="P891" s="27">
        <v>2763.019230993065</v>
      </c>
      <c r="Q891" s="27">
        <v>3307.110404927859</v>
      </c>
      <c r="R891" s="27">
        <v>3444.9529674693167</v>
      </c>
      <c r="S891" s="13">
        <f aca="true" t="shared" si="184" ref="S891:S954">(F891+R891+SUM(G891:Q891)*2)/24</f>
        <v>3209.5385866918696</v>
      </c>
      <c r="T891" s="52">
        <f>'[2]Report'!K2478/1000</f>
        <v>3209.538586691848</v>
      </c>
      <c r="U891" s="52">
        <f t="shared" si="181"/>
        <v>-2.1373125491663814E-11</v>
      </c>
    </row>
    <row r="892" spans="1:21" ht="11.25" customHeight="1">
      <c r="A892" s="26"/>
      <c r="D892" s="1" t="s">
        <v>247</v>
      </c>
      <c r="F892" s="27">
        <v>0</v>
      </c>
      <c r="G892" s="27">
        <v>0</v>
      </c>
      <c r="H892" s="27">
        <v>0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13">
        <f t="shared" si="184"/>
        <v>0</v>
      </c>
      <c r="T892" s="52">
        <f>'[2]Report'!K2479/1000</f>
        <v>0</v>
      </c>
      <c r="U892" s="52">
        <f t="shared" si="181"/>
        <v>0</v>
      </c>
    </row>
    <row r="893" spans="1:21" ht="11.25" customHeight="1">
      <c r="A893" s="43"/>
      <c r="D893" s="1" t="s">
        <v>247</v>
      </c>
      <c r="F893" s="27">
        <v>0</v>
      </c>
      <c r="G893" s="27">
        <v>0</v>
      </c>
      <c r="H893" s="27">
        <v>0</v>
      </c>
      <c r="I893" s="27">
        <v>0</v>
      </c>
      <c r="J893" s="27">
        <v>0</v>
      </c>
      <c r="K893" s="27">
        <v>0</v>
      </c>
      <c r="L893" s="27">
        <v>0</v>
      </c>
      <c r="M893" s="27">
        <v>0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13">
        <f t="shared" si="184"/>
        <v>0</v>
      </c>
      <c r="T893" s="52">
        <f>'[2]Report'!K2480/1000</f>
        <v>0</v>
      </c>
      <c r="U893" s="52">
        <f t="shared" si="181"/>
        <v>0</v>
      </c>
    </row>
    <row r="894" spans="1:21" ht="11.25" customHeight="1">
      <c r="A894" s="26" t="s">
        <v>145</v>
      </c>
      <c r="F894" s="28">
        <f aca="true" t="shared" si="185" ref="F894:R894">SUBTOTAL(9,F887:F893)</f>
        <v>3349.222689505583</v>
      </c>
      <c r="G894" s="28">
        <f t="shared" si="185"/>
        <v>3393.0991408109103</v>
      </c>
      <c r="H894" s="28">
        <f t="shared" si="185"/>
        <v>3579.2051746142643</v>
      </c>
      <c r="I894" s="28">
        <f t="shared" si="185"/>
        <v>3007.9889437171782</v>
      </c>
      <c r="J894" s="28">
        <f t="shared" si="185"/>
        <v>4291.02494949413</v>
      </c>
      <c r="K894" s="28">
        <f t="shared" si="185"/>
        <v>4210.149101046514</v>
      </c>
      <c r="L894" s="28">
        <f t="shared" si="185"/>
        <v>4198.259854819804</v>
      </c>
      <c r="M894" s="28">
        <f t="shared" si="185"/>
        <v>3665.2740479605204</v>
      </c>
      <c r="N894" s="28">
        <f t="shared" si="185"/>
        <v>2946.3589076141516</v>
      </c>
      <c r="O894" s="28">
        <f t="shared" si="185"/>
        <v>2786.571126883964</v>
      </c>
      <c r="P894" s="28">
        <f t="shared" si="185"/>
        <v>3074.6828562035953</v>
      </c>
      <c r="Q894" s="28">
        <f t="shared" si="185"/>
        <v>3583.419699925338</v>
      </c>
      <c r="R894" s="28">
        <f t="shared" si="185"/>
        <v>3767.934831100747</v>
      </c>
      <c r="S894" s="28">
        <f t="shared" si="184"/>
        <v>3524.5510469494616</v>
      </c>
      <c r="T894" s="52">
        <f>'[2]Report'!K2481/1000</f>
        <v>3524.5510469494398</v>
      </c>
      <c r="U894" s="52">
        <f t="shared" si="181"/>
        <v>-2.1827872842550278E-11</v>
      </c>
    </row>
    <row r="895" spans="1:21" ht="11.25" customHeight="1">
      <c r="A895" s="26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>
        <f t="shared" si="184"/>
        <v>0</v>
      </c>
      <c r="T895" s="52">
        <f>'[2]Report'!K2482/1000</f>
        <v>0</v>
      </c>
      <c r="U895" s="52">
        <f t="shared" si="181"/>
        <v>0</v>
      </c>
    </row>
    <row r="896" spans="1:21" ht="11.25" customHeight="1">
      <c r="A896" s="26">
        <v>152</v>
      </c>
      <c r="B896" s="1" t="s">
        <v>146</v>
      </c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>
        <f t="shared" si="184"/>
        <v>0</v>
      </c>
      <c r="T896" s="52">
        <f>'[2]Report'!K2483/1000</f>
        <v>0</v>
      </c>
      <c r="U896" s="52">
        <f t="shared" si="181"/>
        <v>0</v>
      </c>
    </row>
    <row r="897" spans="1:21" ht="11.25" customHeight="1">
      <c r="A897" s="26"/>
      <c r="D897" s="1" t="s">
        <v>241</v>
      </c>
      <c r="F897" s="27">
        <v>0</v>
      </c>
      <c r="G897" s="27">
        <v>0</v>
      </c>
      <c r="H897" s="27">
        <v>0</v>
      </c>
      <c r="I897" s="27">
        <v>0</v>
      </c>
      <c r="J897" s="27">
        <v>0</v>
      </c>
      <c r="K897" s="27">
        <v>0</v>
      </c>
      <c r="L897" s="27">
        <v>0</v>
      </c>
      <c r="M897" s="27">
        <v>0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13">
        <f t="shared" si="184"/>
        <v>0</v>
      </c>
      <c r="T897" s="52">
        <f>'[2]Report'!K2484/1000</f>
        <v>0</v>
      </c>
      <c r="U897" s="52">
        <f t="shared" si="181"/>
        <v>0</v>
      </c>
    </row>
    <row r="898" spans="1:21" ht="11.25" customHeight="1">
      <c r="A898" s="26"/>
      <c r="D898" s="1" t="s">
        <v>246</v>
      </c>
      <c r="F898" s="27">
        <v>0</v>
      </c>
      <c r="G898" s="27">
        <v>0</v>
      </c>
      <c r="H898" s="27">
        <v>0</v>
      </c>
      <c r="I898" s="27">
        <v>0</v>
      </c>
      <c r="J898" s="27">
        <v>0</v>
      </c>
      <c r="K898" s="27">
        <v>0</v>
      </c>
      <c r="L898" s="27">
        <v>0</v>
      </c>
      <c r="M898" s="27">
        <v>0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13">
        <f t="shared" si="184"/>
        <v>0</v>
      </c>
      <c r="T898" s="52">
        <f>'[2]Report'!K2485/1000</f>
        <v>0</v>
      </c>
      <c r="U898" s="52">
        <f t="shared" si="181"/>
        <v>0</v>
      </c>
    </row>
    <row r="899" spans="1:21" ht="11.25" customHeight="1">
      <c r="A899" s="26"/>
      <c r="D899" s="1" t="s">
        <v>247</v>
      </c>
      <c r="F899" s="27">
        <v>0</v>
      </c>
      <c r="G899" s="27">
        <v>0</v>
      </c>
      <c r="H899" s="27">
        <v>0</v>
      </c>
      <c r="I899" s="27">
        <v>0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13">
        <f t="shared" si="184"/>
        <v>0</v>
      </c>
      <c r="T899" s="52">
        <f>'[2]Report'!K2486/1000</f>
        <v>0</v>
      </c>
      <c r="U899" s="52">
        <f t="shared" si="181"/>
        <v>0</v>
      </c>
    </row>
    <row r="900" spans="1:21" ht="11.25" customHeight="1">
      <c r="A900" s="26"/>
      <c r="F900" s="28">
        <f aca="true" t="shared" si="186" ref="F900:R900">SUBTOTAL(9,F897:F899)</f>
        <v>0</v>
      </c>
      <c r="G900" s="28">
        <f t="shared" si="186"/>
        <v>0</v>
      </c>
      <c r="H900" s="28">
        <f t="shared" si="186"/>
        <v>0</v>
      </c>
      <c r="I900" s="28">
        <f t="shared" si="186"/>
        <v>0</v>
      </c>
      <c r="J900" s="28">
        <f t="shared" si="186"/>
        <v>0</v>
      </c>
      <c r="K900" s="28">
        <f t="shared" si="186"/>
        <v>0</v>
      </c>
      <c r="L900" s="28">
        <f t="shared" si="186"/>
        <v>0</v>
      </c>
      <c r="M900" s="28">
        <f t="shared" si="186"/>
        <v>0</v>
      </c>
      <c r="N900" s="28">
        <f t="shared" si="186"/>
        <v>0</v>
      </c>
      <c r="O900" s="28">
        <f t="shared" si="186"/>
        <v>0</v>
      </c>
      <c r="P900" s="28">
        <f t="shared" si="186"/>
        <v>0</v>
      </c>
      <c r="Q900" s="28">
        <f t="shared" si="186"/>
        <v>0</v>
      </c>
      <c r="R900" s="28">
        <f t="shared" si="186"/>
        <v>0</v>
      </c>
      <c r="S900" s="28">
        <f t="shared" si="184"/>
        <v>0</v>
      </c>
      <c r="T900" s="52">
        <f>'[2]Report'!K2487/1000</f>
        <v>0</v>
      </c>
      <c r="U900" s="52">
        <f t="shared" si="181"/>
        <v>0</v>
      </c>
    </row>
    <row r="901" spans="1:21" ht="11.25" customHeight="1">
      <c r="A901" s="26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>
        <f t="shared" si="184"/>
        <v>0</v>
      </c>
      <c r="T901" s="52">
        <f>'[2]Report'!K2488/1000</f>
        <v>0</v>
      </c>
      <c r="U901" s="52">
        <f t="shared" si="181"/>
        <v>0</v>
      </c>
    </row>
    <row r="902" spans="1:21" ht="11.25" customHeight="1">
      <c r="A902" s="26">
        <v>25316</v>
      </c>
      <c r="B902" s="1" t="s">
        <v>147</v>
      </c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>
        <f t="shared" si="184"/>
        <v>0</v>
      </c>
      <c r="T902" s="52">
        <f>'[2]Report'!K2489/1000</f>
        <v>0</v>
      </c>
      <c r="U902" s="52">
        <f t="shared" si="181"/>
        <v>0</v>
      </c>
    </row>
    <row r="903" spans="1:21" ht="11.25" customHeight="1">
      <c r="A903" s="26"/>
      <c r="D903" s="1" t="s">
        <v>241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13">
        <f t="shared" si="184"/>
        <v>0</v>
      </c>
      <c r="T903" s="52">
        <f>'[2]Report'!K2490/1000</f>
        <v>0</v>
      </c>
      <c r="U903" s="52">
        <f t="shared" si="181"/>
        <v>0</v>
      </c>
    </row>
    <row r="904" spans="1:21" ht="11.25" customHeight="1">
      <c r="A904" s="26"/>
      <c r="D904" s="1" t="s">
        <v>246</v>
      </c>
      <c r="F904" s="27">
        <v>0</v>
      </c>
      <c r="G904" s="27">
        <v>0</v>
      </c>
      <c r="H904" s="27">
        <v>0</v>
      </c>
      <c r="I904" s="27">
        <v>0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13">
        <f t="shared" si="184"/>
        <v>0</v>
      </c>
      <c r="T904" s="52">
        <f>'[2]Report'!K2491/1000</f>
        <v>0</v>
      </c>
      <c r="U904" s="52">
        <f t="shared" si="181"/>
        <v>0</v>
      </c>
    </row>
    <row r="905" spans="1:21" ht="11.25" customHeight="1">
      <c r="A905" s="26"/>
      <c r="D905" s="1" t="s">
        <v>247</v>
      </c>
      <c r="F905" s="27">
        <v>0</v>
      </c>
      <c r="G905" s="27">
        <v>0</v>
      </c>
      <c r="H905" s="27">
        <v>0</v>
      </c>
      <c r="I905" s="27">
        <v>0</v>
      </c>
      <c r="J905" s="27">
        <v>0</v>
      </c>
      <c r="K905" s="27">
        <v>0</v>
      </c>
      <c r="L905" s="27">
        <v>0</v>
      </c>
      <c r="M905" s="27">
        <v>0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13">
        <f t="shared" si="184"/>
        <v>0</v>
      </c>
      <c r="T905" s="52">
        <f>'[2]Report'!K2492/1000</f>
        <v>0</v>
      </c>
      <c r="U905" s="52">
        <f t="shared" si="181"/>
        <v>0</v>
      </c>
    </row>
    <row r="906" spans="1:21" ht="11.25" customHeight="1">
      <c r="A906" s="26"/>
      <c r="F906" s="28">
        <f aca="true" t="shared" si="187" ref="F906:R906">SUBTOTAL(9,F903:F905)</f>
        <v>0</v>
      </c>
      <c r="G906" s="28">
        <f t="shared" si="187"/>
        <v>0</v>
      </c>
      <c r="H906" s="28">
        <f t="shared" si="187"/>
        <v>0</v>
      </c>
      <c r="I906" s="28">
        <f t="shared" si="187"/>
        <v>0</v>
      </c>
      <c r="J906" s="28">
        <f t="shared" si="187"/>
        <v>0</v>
      </c>
      <c r="K906" s="28">
        <f t="shared" si="187"/>
        <v>0</v>
      </c>
      <c r="L906" s="28">
        <f t="shared" si="187"/>
        <v>0</v>
      </c>
      <c r="M906" s="28">
        <f t="shared" si="187"/>
        <v>0</v>
      </c>
      <c r="N906" s="28">
        <f t="shared" si="187"/>
        <v>0</v>
      </c>
      <c r="O906" s="28">
        <f t="shared" si="187"/>
        <v>0</v>
      </c>
      <c r="P906" s="28">
        <f t="shared" si="187"/>
        <v>0</v>
      </c>
      <c r="Q906" s="28">
        <f t="shared" si="187"/>
        <v>0</v>
      </c>
      <c r="R906" s="28">
        <f t="shared" si="187"/>
        <v>0</v>
      </c>
      <c r="S906" s="28">
        <f t="shared" si="184"/>
        <v>0</v>
      </c>
      <c r="T906" s="52">
        <f>'[2]Report'!K2493/1000</f>
        <v>0</v>
      </c>
      <c r="U906" s="52">
        <f t="shared" si="181"/>
        <v>0</v>
      </c>
    </row>
    <row r="907" spans="1:21" ht="11.25" customHeight="1">
      <c r="A907" s="26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>
        <f t="shared" si="184"/>
        <v>0</v>
      </c>
      <c r="T907" s="52">
        <f>'[2]Report'!K2494/1000</f>
        <v>0</v>
      </c>
      <c r="U907" s="52">
        <f t="shared" si="181"/>
        <v>0</v>
      </c>
    </row>
    <row r="908" spans="1:21" ht="11.25" customHeight="1">
      <c r="A908" s="26">
        <v>25317</v>
      </c>
      <c r="B908" s="1" t="s">
        <v>147</v>
      </c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>
        <f t="shared" si="184"/>
        <v>0</v>
      </c>
      <c r="T908" s="52">
        <f>'[2]Report'!K2495/1000</f>
        <v>0</v>
      </c>
      <c r="U908" s="52">
        <f t="shared" si="181"/>
        <v>0</v>
      </c>
    </row>
    <row r="909" spans="1:21" ht="11.25" customHeight="1">
      <c r="A909" s="26"/>
      <c r="D909" s="1" t="s">
        <v>241</v>
      </c>
      <c r="F909" s="27">
        <v>0</v>
      </c>
      <c r="G909" s="27">
        <v>0</v>
      </c>
      <c r="H909" s="27">
        <v>0</v>
      </c>
      <c r="I909" s="27">
        <v>0</v>
      </c>
      <c r="J909" s="27">
        <v>0</v>
      </c>
      <c r="K909" s="27">
        <v>0</v>
      </c>
      <c r="L909" s="27">
        <v>0</v>
      </c>
      <c r="M909" s="27">
        <v>0</v>
      </c>
      <c r="N909" s="27">
        <v>0</v>
      </c>
      <c r="O909" s="27">
        <v>0</v>
      </c>
      <c r="P909" s="27">
        <v>0</v>
      </c>
      <c r="Q909" s="27">
        <v>0</v>
      </c>
      <c r="R909" s="27">
        <v>0</v>
      </c>
      <c r="S909" s="13">
        <f t="shared" si="184"/>
        <v>0</v>
      </c>
      <c r="T909" s="52">
        <f>'[2]Report'!K2496/1000</f>
        <v>0</v>
      </c>
      <c r="U909" s="52">
        <f t="shared" si="181"/>
        <v>0</v>
      </c>
    </row>
    <row r="910" spans="1:21" ht="11.25" customHeight="1">
      <c r="A910" s="26"/>
      <c r="D910" s="1" t="s">
        <v>246</v>
      </c>
      <c r="F910" s="27">
        <v>0</v>
      </c>
      <c r="G910" s="27">
        <v>0</v>
      </c>
      <c r="H910" s="27">
        <v>0</v>
      </c>
      <c r="I910" s="27">
        <v>0</v>
      </c>
      <c r="J910" s="27">
        <v>0</v>
      </c>
      <c r="K910" s="27">
        <v>0</v>
      </c>
      <c r="L910" s="27">
        <v>0</v>
      </c>
      <c r="M910" s="27">
        <v>0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13">
        <f t="shared" si="184"/>
        <v>0</v>
      </c>
      <c r="T910" s="52">
        <f>'[2]Report'!K2497/1000</f>
        <v>0</v>
      </c>
      <c r="U910" s="52">
        <f t="shared" si="181"/>
        <v>0</v>
      </c>
    </row>
    <row r="911" spans="1:21" ht="11.25" customHeight="1">
      <c r="A911" s="26"/>
      <c r="D911" s="1" t="s">
        <v>247</v>
      </c>
      <c r="F911" s="27">
        <v>0</v>
      </c>
      <c r="G911" s="27">
        <v>0</v>
      </c>
      <c r="H911" s="27">
        <v>0</v>
      </c>
      <c r="I911" s="27">
        <v>0</v>
      </c>
      <c r="J911" s="27">
        <v>0</v>
      </c>
      <c r="K911" s="27">
        <v>0</v>
      </c>
      <c r="L911" s="27">
        <v>0</v>
      </c>
      <c r="M911" s="27">
        <v>0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13">
        <f t="shared" si="184"/>
        <v>0</v>
      </c>
      <c r="T911" s="52">
        <f>'[2]Report'!K2498/1000</f>
        <v>0</v>
      </c>
      <c r="U911" s="52">
        <f t="shared" si="181"/>
        <v>0</v>
      </c>
    </row>
    <row r="912" spans="1:21" ht="11.25" customHeight="1">
      <c r="A912" s="26"/>
      <c r="F912" s="28">
        <f aca="true" t="shared" si="188" ref="F912:R912">SUBTOTAL(9,F909:F911)</f>
        <v>0</v>
      </c>
      <c r="G912" s="28">
        <f t="shared" si="188"/>
        <v>0</v>
      </c>
      <c r="H912" s="28">
        <f t="shared" si="188"/>
        <v>0</v>
      </c>
      <c r="I912" s="28">
        <f t="shared" si="188"/>
        <v>0</v>
      </c>
      <c r="J912" s="28">
        <f t="shared" si="188"/>
        <v>0</v>
      </c>
      <c r="K912" s="28">
        <f t="shared" si="188"/>
        <v>0</v>
      </c>
      <c r="L912" s="28">
        <f t="shared" si="188"/>
        <v>0</v>
      </c>
      <c r="M912" s="28">
        <f t="shared" si="188"/>
        <v>0</v>
      </c>
      <c r="N912" s="28">
        <f t="shared" si="188"/>
        <v>0</v>
      </c>
      <c r="O912" s="28">
        <f t="shared" si="188"/>
        <v>0</v>
      </c>
      <c r="P912" s="28">
        <f t="shared" si="188"/>
        <v>0</v>
      </c>
      <c r="Q912" s="28">
        <f t="shared" si="188"/>
        <v>0</v>
      </c>
      <c r="R912" s="28">
        <f t="shared" si="188"/>
        <v>0</v>
      </c>
      <c r="S912" s="28">
        <f t="shared" si="184"/>
        <v>0</v>
      </c>
      <c r="T912" s="52">
        <f>'[2]Report'!K2499/1000</f>
        <v>0</v>
      </c>
      <c r="U912" s="52">
        <f t="shared" si="181"/>
        <v>0</v>
      </c>
    </row>
    <row r="913" spans="1:21" ht="11.25" customHeight="1">
      <c r="A913" s="26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>
        <f t="shared" si="184"/>
        <v>0</v>
      </c>
      <c r="T913" s="52">
        <f>'[2]Report'!K2500/1000</f>
        <v>0</v>
      </c>
      <c r="U913" s="52">
        <f t="shared" si="181"/>
        <v>0</v>
      </c>
    </row>
    <row r="914" spans="1:21" ht="11.25" customHeight="1">
      <c r="A914" s="26">
        <v>25319</v>
      </c>
      <c r="B914" s="1" t="s">
        <v>148</v>
      </c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>
        <f t="shared" si="184"/>
        <v>0</v>
      </c>
      <c r="T914" s="52">
        <f>'[2]Report'!K2501/1000</f>
        <v>0</v>
      </c>
      <c r="U914" s="52">
        <f t="shared" si="181"/>
        <v>0</v>
      </c>
    </row>
    <row r="915" spans="1:21" ht="11.25" customHeight="1">
      <c r="A915" s="26"/>
      <c r="D915" s="1" t="s">
        <v>241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13">
        <f t="shared" si="184"/>
        <v>0</v>
      </c>
      <c r="T915" s="52">
        <f>'[2]Report'!K2502/1000</f>
        <v>0</v>
      </c>
      <c r="U915" s="52">
        <f t="shared" si="181"/>
        <v>0</v>
      </c>
    </row>
    <row r="916" spans="1:21" ht="11.25" customHeight="1">
      <c r="A916" s="26"/>
      <c r="D916" s="1" t="s">
        <v>246</v>
      </c>
      <c r="F916" s="27">
        <v>0</v>
      </c>
      <c r="G916" s="27">
        <v>0</v>
      </c>
      <c r="H916" s="27">
        <v>0</v>
      </c>
      <c r="I916" s="27">
        <v>0</v>
      </c>
      <c r="J916" s="27">
        <v>0</v>
      </c>
      <c r="K916" s="27">
        <v>0</v>
      </c>
      <c r="L916" s="27">
        <v>0</v>
      </c>
      <c r="M916" s="27">
        <v>0</v>
      </c>
      <c r="N916" s="27">
        <v>0</v>
      </c>
      <c r="O916" s="27">
        <v>0</v>
      </c>
      <c r="P916" s="27">
        <v>0</v>
      </c>
      <c r="Q916" s="27">
        <v>0</v>
      </c>
      <c r="R916" s="27">
        <v>0</v>
      </c>
      <c r="S916" s="13">
        <f t="shared" si="184"/>
        <v>0</v>
      </c>
      <c r="T916" s="52">
        <f>'[2]Report'!K2503/1000</f>
        <v>0</v>
      </c>
      <c r="U916" s="52">
        <f t="shared" si="181"/>
        <v>0</v>
      </c>
    </row>
    <row r="917" spans="1:21" ht="11.25" customHeight="1">
      <c r="A917" s="26"/>
      <c r="D917" s="1" t="s">
        <v>247</v>
      </c>
      <c r="F917" s="27">
        <v>0</v>
      </c>
      <c r="G917" s="27">
        <v>0</v>
      </c>
      <c r="H917" s="27">
        <v>0</v>
      </c>
      <c r="I917" s="27">
        <v>0</v>
      </c>
      <c r="J917" s="27">
        <v>0</v>
      </c>
      <c r="K917" s="27">
        <v>0</v>
      </c>
      <c r="L917" s="27">
        <v>0</v>
      </c>
      <c r="M917" s="27">
        <v>0</v>
      </c>
      <c r="N917" s="27">
        <v>0</v>
      </c>
      <c r="O917" s="27">
        <v>0</v>
      </c>
      <c r="P917" s="27">
        <v>0</v>
      </c>
      <c r="Q917" s="27">
        <v>0</v>
      </c>
      <c r="R917" s="27">
        <v>0</v>
      </c>
      <c r="S917" s="13">
        <f t="shared" si="184"/>
        <v>0</v>
      </c>
      <c r="T917" s="52">
        <f>'[2]Report'!K2504/1000</f>
        <v>0</v>
      </c>
      <c r="U917" s="52">
        <f t="shared" si="181"/>
        <v>0</v>
      </c>
    </row>
    <row r="918" spans="1:21" ht="11.25" customHeight="1">
      <c r="A918" s="26"/>
      <c r="F918" s="28">
        <f aca="true" t="shared" si="189" ref="F918:R918">SUBTOTAL(9,F915:F917)</f>
        <v>0</v>
      </c>
      <c r="G918" s="28">
        <f t="shared" si="189"/>
        <v>0</v>
      </c>
      <c r="H918" s="28">
        <f t="shared" si="189"/>
        <v>0</v>
      </c>
      <c r="I918" s="28">
        <f t="shared" si="189"/>
        <v>0</v>
      </c>
      <c r="J918" s="28">
        <f t="shared" si="189"/>
        <v>0</v>
      </c>
      <c r="K918" s="28">
        <f t="shared" si="189"/>
        <v>0</v>
      </c>
      <c r="L918" s="28">
        <f t="shared" si="189"/>
        <v>0</v>
      </c>
      <c r="M918" s="28">
        <f t="shared" si="189"/>
        <v>0</v>
      </c>
      <c r="N918" s="28">
        <f t="shared" si="189"/>
        <v>0</v>
      </c>
      <c r="O918" s="28">
        <f t="shared" si="189"/>
        <v>0</v>
      </c>
      <c r="P918" s="28">
        <f t="shared" si="189"/>
        <v>0</v>
      </c>
      <c r="Q918" s="28">
        <f t="shared" si="189"/>
        <v>0</v>
      </c>
      <c r="R918" s="28">
        <f t="shared" si="189"/>
        <v>0</v>
      </c>
      <c r="S918" s="28">
        <f t="shared" si="184"/>
        <v>0</v>
      </c>
      <c r="T918" s="52">
        <f>'[2]Report'!K2505/1000</f>
        <v>0</v>
      </c>
      <c r="U918" s="52">
        <f t="shared" si="181"/>
        <v>0</v>
      </c>
    </row>
    <row r="919" spans="1:21" ht="11.25" customHeight="1">
      <c r="A919" s="26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>
        <f t="shared" si="184"/>
        <v>0</v>
      </c>
      <c r="T919" s="52">
        <f>'[2]Report'!K2506/1000</f>
        <v>0</v>
      </c>
      <c r="U919" s="52">
        <f t="shared" si="181"/>
        <v>0</v>
      </c>
    </row>
    <row r="920" spans="1:21" ht="11.25" customHeight="1" thickBot="1">
      <c r="A920" s="26"/>
      <c r="B920" s="1" t="s">
        <v>145</v>
      </c>
      <c r="F920" s="44">
        <f aca="true" t="shared" si="190" ref="F920:R920">SUBTOTAL(9,F887:F918)</f>
        <v>3349.222689505583</v>
      </c>
      <c r="G920" s="44">
        <f t="shared" si="190"/>
        <v>3393.0991408109103</v>
      </c>
      <c r="H920" s="44">
        <f t="shared" si="190"/>
        <v>3579.2051746142643</v>
      </c>
      <c r="I920" s="44">
        <f t="shared" si="190"/>
        <v>3007.9889437171782</v>
      </c>
      <c r="J920" s="44">
        <f t="shared" si="190"/>
        <v>4291.02494949413</v>
      </c>
      <c r="K920" s="44">
        <f t="shared" si="190"/>
        <v>4210.149101046514</v>
      </c>
      <c r="L920" s="44">
        <f t="shared" si="190"/>
        <v>4198.259854819804</v>
      </c>
      <c r="M920" s="44">
        <f t="shared" si="190"/>
        <v>3665.2740479605204</v>
      </c>
      <c r="N920" s="44">
        <f t="shared" si="190"/>
        <v>2946.3589076141516</v>
      </c>
      <c r="O920" s="44">
        <f t="shared" si="190"/>
        <v>2786.571126883964</v>
      </c>
      <c r="P920" s="44">
        <f t="shared" si="190"/>
        <v>3074.6828562035953</v>
      </c>
      <c r="Q920" s="44">
        <f t="shared" si="190"/>
        <v>3583.419699925338</v>
      </c>
      <c r="R920" s="44">
        <f t="shared" si="190"/>
        <v>3767.934831100747</v>
      </c>
      <c r="S920" s="37">
        <f t="shared" si="184"/>
        <v>3524.5510469494616</v>
      </c>
      <c r="T920" s="52">
        <f>'[2]Report'!K2507/1000</f>
        <v>3524.5510469494398</v>
      </c>
      <c r="U920" s="52">
        <f t="shared" si="181"/>
        <v>-2.1827872842550278E-11</v>
      </c>
    </row>
    <row r="921" spans="1:21" ht="11.25" customHeight="1" thickTop="1">
      <c r="A921" s="26">
        <v>154</v>
      </c>
      <c r="B921" s="1" t="s">
        <v>149</v>
      </c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>
        <f t="shared" si="184"/>
        <v>0</v>
      </c>
      <c r="T921" s="52">
        <f>'[2]Report'!K2508/1000</f>
        <v>0</v>
      </c>
      <c r="U921" s="52">
        <f t="shared" si="181"/>
        <v>0</v>
      </c>
    </row>
    <row r="922" spans="1:21" ht="11.25" customHeight="1">
      <c r="A922" s="26"/>
      <c r="D922" s="1" t="s">
        <v>190</v>
      </c>
      <c r="F922" s="27">
        <v>5383.4536</v>
      </c>
      <c r="G922" s="27">
        <v>5819.48201</v>
      </c>
      <c r="H922" s="27">
        <v>6054.13975</v>
      </c>
      <c r="I922" s="27">
        <v>5954.087759999999</v>
      </c>
      <c r="J922" s="27">
        <v>6171.07433</v>
      </c>
      <c r="K922" s="27">
        <v>5597.54039</v>
      </c>
      <c r="L922" s="27">
        <v>5451.38126</v>
      </c>
      <c r="M922" s="27">
        <v>5424.99174</v>
      </c>
      <c r="N922" s="27">
        <v>5449.60984</v>
      </c>
      <c r="O922" s="27">
        <v>5196.7283099999995</v>
      </c>
      <c r="P922" s="27">
        <v>4983.4869100000005</v>
      </c>
      <c r="Q922" s="27">
        <v>4958.860809999999</v>
      </c>
      <c r="R922" s="27">
        <v>5040.985860000001</v>
      </c>
      <c r="S922" s="13">
        <f t="shared" si="184"/>
        <v>5522.800236666666</v>
      </c>
      <c r="T922" s="52">
        <f>'[2]Report'!K2509/1000</f>
        <v>5522.80023666666</v>
      </c>
      <c r="U922" s="52">
        <f t="shared" si="181"/>
        <v>0</v>
      </c>
    </row>
    <row r="923" spans="1:21" ht="11.25" customHeight="1">
      <c r="A923" s="26"/>
      <c r="D923" s="1" t="s">
        <v>29</v>
      </c>
      <c r="F923" s="27">
        <v>100.64544081231446</v>
      </c>
      <c r="G923" s="27">
        <v>100.99951144974126</v>
      </c>
      <c r="H923" s="27">
        <v>100.99951144974126</v>
      </c>
      <c r="I923" s="27">
        <v>86.93138731328747</v>
      </c>
      <c r="J923" s="27">
        <v>86.93138731328747</v>
      </c>
      <c r="K923" s="27">
        <v>86.93138731328747</v>
      </c>
      <c r="L923" s="27">
        <v>69.40265823534918</v>
      </c>
      <c r="M923" s="27">
        <v>69.40265823534918</v>
      </c>
      <c r="N923" s="27">
        <v>69.40265823534918</v>
      </c>
      <c r="O923" s="27">
        <v>48.92808112180102</v>
      </c>
      <c r="P923" s="27">
        <v>48.92808112180102</v>
      </c>
      <c r="Q923" s="27">
        <v>48.92808112180102</v>
      </c>
      <c r="R923" s="27">
        <v>87.89350332096473</v>
      </c>
      <c r="S923" s="13">
        <f t="shared" si="184"/>
        <v>76.00457291478627</v>
      </c>
      <c r="T923" s="52">
        <f>'[2]Report'!K2510/1000</f>
        <v>76.00457291478632</v>
      </c>
      <c r="U923" s="52">
        <f t="shared" si="181"/>
        <v>0</v>
      </c>
    </row>
    <row r="924" spans="1:21" ht="11.25" customHeight="1">
      <c r="A924" s="26"/>
      <c r="D924" s="1" t="s">
        <v>241</v>
      </c>
      <c r="F924" s="27">
        <v>0</v>
      </c>
      <c r="G924" s="27">
        <v>0</v>
      </c>
      <c r="H924" s="27">
        <v>0</v>
      </c>
      <c r="I924" s="27">
        <v>0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13">
        <f t="shared" si="184"/>
        <v>0</v>
      </c>
      <c r="T924" s="52">
        <f>'[2]Report'!K2511/1000</f>
        <v>0</v>
      </c>
      <c r="U924" s="52">
        <f t="shared" si="181"/>
        <v>0</v>
      </c>
    </row>
    <row r="925" spans="1:21" ht="11.25" customHeight="1">
      <c r="A925" s="26"/>
      <c r="D925" s="1" t="s">
        <v>242</v>
      </c>
      <c r="F925" s="27">
        <v>-10.225624565701834</v>
      </c>
      <c r="G925" s="27">
        <v>-3.429338050450388</v>
      </c>
      <c r="H925" s="27">
        <v>13.215795940456065</v>
      </c>
      <c r="I925" s="27">
        <v>-6.698408616102621</v>
      </c>
      <c r="J925" s="27">
        <v>-3.839784699228922</v>
      </c>
      <c r="K925" s="27">
        <v>7.783241383569543</v>
      </c>
      <c r="L925" s="27">
        <v>-3.278696260437506</v>
      </c>
      <c r="M925" s="27">
        <v>-5.678817656629623</v>
      </c>
      <c r="N925" s="27">
        <v>-0.22661980741403873</v>
      </c>
      <c r="O925" s="27">
        <v>-549.9323007629927</v>
      </c>
      <c r="P925" s="27">
        <v>1.4054981243704132</v>
      </c>
      <c r="Q925" s="27">
        <v>-5.668379263685384</v>
      </c>
      <c r="R925" s="27">
        <v>18.790660834761365</v>
      </c>
      <c r="S925" s="13">
        <f t="shared" si="184"/>
        <v>-46.005440961167956</v>
      </c>
      <c r="T925" s="52">
        <f>'[2]Report'!K2512/1000</f>
        <v>-46.00544096116797</v>
      </c>
      <c r="U925" s="52">
        <f t="shared" si="181"/>
        <v>0</v>
      </c>
    </row>
    <row r="926" spans="1:21" ht="11.25" customHeight="1">
      <c r="A926" s="26"/>
      <c r="D926" s="1" t="s">
        <v>255</v>
      </c>
      <c r="F926" s="27">
        <v>0</v>
      </c>
      <c r="G926" s="27">
        <v>0</v>
      </c>
      <c r="H926" s="27">
        <v>0</v>
      </c>
      <c r="I926" s="27">
        <v>0</v>
      </c>
      <c r="J926" s="27">
        <v>0</v>
      </c>
      <c r="K926" s="27">
        <v>0</v>
      </c>
      <c r="L926" s="27">
        <v>0</v>
      </c>
      <c r="M926" s="27">
        <v>0</v>
      </c>
      <c r="N926" s="27">
        <v>0</v>
      </c>
      <c r="O926" s="27">
        <v>0</v>
      </c>
      <c r="P926" s="27">
        <v>0</v>
      </c>
      <c r="Q926" s="27">
        <v>0</v>
      </c>
      <c r="R926" s="27">
        <v>0</v>
      </c>
      <c r="S926" s="13">
        <f t="shared" si="184"/>
        <v>0</v>
      </c>
      <c r="T926" s="52">
        <f>'[2]Report'!K2513/1000</f>
        <v>0</v>
      </c>
      <c r="U926" s="52">
        <f t="shared" si="181"/>
        <v>0</v>
      </c>
    </row>
    <row r="927" spans="1:21" ht="11.25" customHeight="1">
      <c r="A927" s="26"/>
      <c r="D927" s="1" t="s">
        <v>267</v>
      </c>
      <c r="F927" s="27">
        <v>0</v>
      </c>
      <c r="G927" s="27">
        <v>0</v>
      </c>
      <c r="H927" s="27">
        <v>0</v>
      </c>
      <c r="I927" s="27">
        <v>0</v>
      </c>
      <c r="J927" s="27">
        <v>0</v>
      </c>
      <c r="K927" s="27">
        <v>0</v>
      </c>
      <c r="L927" s="27">
        <v>0</v>
      </c>
      <c r="M927" s="27">
        <v>0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13">
        <f t="shared" si="184"/>
        <v>0</v>
      </c>
      <c r="T927" s="52">
        <f>'[2]Report'!K2514/1000</f>
        <v>0</v>
      </c>
      <c r="U927" s="52">
        <f t="shared" si="181"/>
        <v>0</v>
      </c>
    </row>
    <row r="928" spans="1:21" ht="11.25" customHeight="1">
      <c r="A928" s="26"/>
      <c r="D928" s="1" t="s">
        <v>258</v>
      </c>
      <c r="F928" s="27">
        <v>-291.3822513925497</v>
      </c>
      <c r="G928" s="27">
        <v>-292.67265271739785</v>
      </c>
      <c r="H928" s="27">
        <v>-292.6405645224073</v>
      </c>
      <c r="I928" s="27">
        <v>-283.06313672869123</v>
      </c>
      <c r="J928" s="27">
        <v>-284.27839460174164</v>
      </c>
      <c r="K928" s="27">
        <v>-280.14936363235427</v>
      </c>
      <c r="L928" s="27">
        <v>-244.3812308103287</v>
      </c>
      <c r="M928" s="27">
        <v>-244.6839510984634</v>
      </c>
      <c r="N928" s="27">
        <v>-242.0784403192565</v>
      </c>
      <c r="O928" s="27">
        <v>-242.71096949832807</v>
      </c>
      <c r="P928" s="27">
        <v>-231.70546380242973</v>
      </c>
      <c r="Q928" s="27">
        <v>-229.83206655370518</v>
      </c>
      <c r="R928" s="27">
        <v>-204.8723407593362</v>
      </c>
      <c r="S928" s="13">
        <f t="shared" si="184"/>
        <v>-259.69362753008727</v>
      </c>
      <c r="T928" s="52">
        <f>'[2]Report'!K2515/1000</f>
        <v>-259.6936275300868</v>
      </c>
      <c r="U928" s="52">
        <f t="shared" si="181"/>
        <v>4.547473508864641E-13</v>
      </c>
    </row>
    <row r="929" spans="1:21" ht="11.25" customHeight="1">
      <c r="A929" s="26"/>
      <c r="D929" s="1" t="s">
        <v>268</v>
      </c>
      <c r="F929" s="27">
        <v>0</v>
      </c>
      <c r="G929" s="27">
        <v>0</v>
      </c>
      <c r="H929" s="27">
        <v>0</v>
      </c>
      <c r="I929" s="27">
        <v>0</v>
      </c>
      <c r="J929" s="27">
        <v>0</v>
      </c>
      <c r="K929" s="27">
        <v>0</v>
      </c>
      <c r="L929" s="27">
        <v>0</v>
      </c>
      <c r="M929" s="27">
        <v>0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13">
        <f t="shared" si="184"/>
        <v>0</v>
      </c>
      <c r="T929" s="52">
        <f>'[2]Report'!K2516/1000</f>
        <v>0</v>
      </c>
      <c r="U929" s="52">
        <f t="shared" si="181"/>
        <v>0</v>
      </c>
    </row>
    <row r="930" spans="1:21" ht="11.25" customHeight="1">
      <c r="A930" s="26"/>
      <c r="D930" s="1" t="s">
        <v>249</v>
      </c>
      <c r="F930" s="27">
        <v>0</v>
      </c>
      <c r="G930" s="27">
        <v>0</v>
      </c>
      <c r="H930" s="27">
        <v>0</v>
      </c>
      <c r="I930" s="27">
        <v>0</v>
      </c>
      <c r="J930" s="27">
        <v>0</v>
      </c>
      <c r="K930" s="27">
        <v>0</v>
      </c>
      <c r="L930" s="27">
        <v>0</v>
      </c>
      <c r="M930" s="27">
        <v>0</v>
      </c>
      <c r="N930" s="27">
        <v>0</v>
      </c>
      <c r="O930" s="27">
        <v>0</v>
      </c>
      <c r="P930" s="27">
        <v>0</v>
      </c>
      <c r="Q930" s="27">
        <v>0</v>
      </c>
      <c r="R930" s="27">
        <v>0</v>
      </c>
      <c r="S930" s="13">
        <f t="shared" si="184"/>
        <v>0</v>
      </c>
      <c r="T930" s="52">
        <f>'[2]Report'!K2517/1000</f>
        <v>0</v>
      </c>
      <c r="U930" s="52">
        <f t="shared" si="181"/>
        <v>0</v>
      </c>
    </row>
    <row r="931" spans="1:21" ht="11.25" customHeight="1">
      <c r="A931" s="26"/>
      <c r="D931" s="1" t="s">
        <v>243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13">
        <f t="shared" si="184"/>
        <v>0</v>
      </c>
      <c r="T931" s="52">
        <f>'[2]Report'!K2518/1000</f>
        <v>0</v>
      </c>
      <c r="U931" s="52">
        <f t="shared" si="181"/>
        <v>0</v>
      </c>
    </row>
    <row r="932" spans="1:21" ht="11.25" customHeight="1">
      <c r="A932" s="26"/>
      <c r="D932" s="1" t="s">
        <v>245</v>
      </c>
      <c r="F932" s="27">
        <v>0</v>
      </c>
      <c r="G932" s="27">
        <v>0</v>
      </c>
      <c r="H932" s="27">
        <v>0</v>
      </c>
      <c r="I932" s="27">
        <v>0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13">
        <f t="shared" si="184"/>
        <v>0</v>
      </c>
      <c r="T932" s="52">
        <f>'[2]Report'!K2519/1000</f>
        <v>0</v>
      </c>
      <c r="U932" s="52">
        <f t="shared" si="181"/>
        <v>0</v>
      </c>
    </row>
    <row r="933" spans="1:21" ht="11.25" customHeight="1">
      <c r="A933" s="26"/>
      <c r="D933" s="1" t="s">
        <v>269</v>
      </c>
      <c r="F933" s="27">
        <v>0</v>
      </c>
      <c r="G933" s="27">
        <v>0</v>
      </c>
      <c r="H933" s="27">
        <v>0</v>
      </c>
      <c r="I933" s="27">
        <v>0</v>
      </c>
      <c r="J933" s="27">
        <v>0</v>
      </c>
      <c r="K933" s="27">
        <v>0</v>
      </c>
      <c r="L933" s="27">
        <v>0</v>
      </c>
      <c r="M933" s="27">
        <v>0</v>
      </c>
      <c r="N933" s="27">
        <v>0</v>
      </c>
      <c r="O933" s="27">
        <v>0</v>
      </c>
      <c r="P933" s="27">
        <v>0</v>
      </c>
      <c r="Q933" s="27">
        <v>0</v>
      </c>
      <c r="R933" s="27">
        <v>0</v>
      </c>
      <c r="S933" s="13">
        <f t="shared" si="184"/>
        <v>0</v>
      </c>
      <c r="T933" s="52">
        <f>'[2]Report'!K2520/1000</f>
        <v>0</v>
      </c>
      <c r="U933" s="52">
        <f t="shared" si="181"/>
        <v>0</v>
      </c>
    </row>
    <row r="934" spans="1:21" ht="11.25" customHeight="1">
      <c r="A934" s="26"/>
      <c r="D934" s="1" t="s">
        <v>244</v>
      </c>
      <c r="F934" s="27">
        <v>620.0016891980262</v>
      </c>
      <c r="G934" s="27">
        <v>623.6723721922854</v>
      </c>
      <c r="H934" s="27">
        <v>623.0005383911507</v>
      </c>
      <c r="I934" s="27">
        <v>803.4319412796676</v>
      </c>
      <c r="J934" s="27">
        <v>814.5935153866966</v>
      </c>
      <c r="K934" s="27">
        <v>931.6802530458442</v>
      </c>
      <c r="L934" s="27">
        <v>967.2300180941104</v>
      </c>
      <c r="M934" s="27">
        <v>967.5268066254691</v>
      </c>
      <c r="N934" s="27">
        <v>930.7115997914367</v>
      </c>
      <c r="O934" s="27">
        <v>951.748403005809</v>
      </c>
      <c r="P934" s="27">
        <v>962.6166275400667</v>
      </c>
      <c r="Q934" s="27">
        <v>986.2663391204901</v>
      </c>
      <c r="R934" s="27">
        <v>987.4556710321599</v>
      </c>
      <c r="S934" s="13">
        <f t="shared" si="184"/>
        <v>863.8505912156766</v>
      </c>
      <c r="T934" s="52">
        <f>'[2]Report'!K2521/1000</f>
        <v>863.8505912156752</v>
      </c>
      <c r="U934" s="52">
        <f t="shared" si="181"/>
        <v>-1.3642420526593924E-12</v>
      </c>
    </row>
    <row r="935" spans="1:21" ht="11.25" customHeight="1">
      <c r="A935" s="26"/>
      <c r="D935" s="1" t="s">
        <v>245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13">
        <f t="shared" si="184"/>
        <v>0</v>
      </c>
      <c r="T935" s="52">
        <f>'[2]Report'!K2522/1000</f>
        <v>0</v>
      </c>
      <c r="U935" s="52">
        <f t="shared" si="181"/>
        <v>0</v>
      </c>
    </row>
    <row r="936" spans="1:21" ht="11.25" customHeight="1">
      <c r="A936" s="26"/>
      <c r="D936" s="1" t="s">
        <v>248</v>
      </c>
      <c r="F936" s="27">
        <v>1663.8769513627365</v>
      </c>
      <c r="G936" s="27">
        <v>1685.3677888250618</v>
      </c>
      <c r="H936" s="27">
        <v>1658.7744905434156</v>
      </c>
      <c r="I936" s="27">
        <v>1646.4587508293173</v>
      </c>
      <c r="J936" s="27">
        <v>1651.7181327558135</v>
      </c>
      <c r="K936" s="27">
        <v>1651.3765406437103</v>
      </c>
      <c r="L936" s="27">
        <v>1626.5892118928027</v>
      </c>
      <c r="M936" s="27">
        <v>1586.028668418202</v>
      </c>
      <c r="N936" s="27">
        <v>1589.00216919777</v>
      </c>
      <c r="O936" s="27">
        <v>1576.7119341412426</v>
      </c>
      <c r="P936" s="27">
        <v>1585.3499789106613</v>
      </c>
      <c r="Q936" s="27">
        <v>1564.7110830081454</v>
      </c>
      <c r="R936" s="27">
        <v>1541.8577194235304</v>
      </c>
      <c r="S936" s="13">
        <f t="shared" si="184"/>
        <v>1618.7463403799395</v>
      </c>
      <c r="T936" s="52">
        <f>'[2]Report'!K2523/1000</f>
        <v>1618.7463403799397</v>
      </c>
      <c r="U936" s="52">
        <f t="shared" si="181"/>
        <v>0</v>
      </c>
    </row>
    <row r="937" spans="1:21" ht="11.25" customHeight="1">
      <c r="A937" s="26"/>
      <c r="D937" s="1" t="s">
        <v>246</v>
      </c>
      <c r="F937" s="27">
        <v>0</v>
      </c>
      <c r="G937" s="27">
        <v>0</v>
      </c>
      <c r="H937" s="27">
        <v>0</v>
      </c>
      <c r="I937" s="27">
        <v>0</v>
      </c>
      <c r="J937" s="27">
        <v>0</v>
      </c>
      <c r="K937" s="27">
        <v>0</v>
      </c>
      <c r="L937" s="27">
        <v>0</v>
      </c>
      <c r="M937" s="27">
        <v>0</v>
      </c>
      <c r="N937" s="27">
        <v>0</v>
      </c>
      <c r="O937" s="27">
        <v>0</v>
      </c>
      <c r="P937" s="27">
        <v>0</v>
      </c>
      <c r="Q937" s="27">
        <v>0</v>
      </c>
      <c r="R937" s="27">
        <v>0</v>
      </c>
      <c r="S937" s="13">
        <f t="shared" si="184"/>
        <v>0</v>
      </c>
      <c r="T937" s="52">
        <f>'[2]Report'!K2524/1000</f>
        <v>0</v>
      </c>
      <c r="U937" s="52">
        <f t="shared" si="181"/>
        <v>0</v>
      </c>
    </row>
    <row r="938" spans="1:21" ht="11.25" customHeight="1">
      <c r="A938" s="26"/>
      <c r="D938" s="1" t="s">
        <v>247</v>
      </c>
      <c r="F938" s="27">
        <v>0</v>
      </c>
      <c r="G938" s="27">
        <v>0</v>
      </c>
      <c r="H938" s="27">
        <v>0</v>
      </c>
      <c r="I938" s="27">
        <v>0</v>
      </c>
      <c r="J938" s="27">
        <v>0</v>
      </c>
      <c r="K938" s="27">
        <v>0</v>
      </c>
      <c r="L938" s="27">
        <v>0</v>
      </c>
      <c r="M938" s="27">
        <v>0</v>
      </c>
      <c r="N938" s="27">
        <v>0</v>
      </c>
      <c r="O938" s="27">
        <v>0</v>
      </c>
      <c r="P938" s="27">
        <v>0</v>
      </c>
      <c r="Q938" s="27">
        <v>0</v>
      </c>
      <c r="R938" s="27">
        <v>0</v>
      </c>
      <c r="S938" s="13">
        <f t="shared" si="184"/>
        <v>0</v>
      </c>
      <c r="T938" s="52">
        <f>'[2]Report'!K2525/1000</f>
        <v>0</v>
      </c>
      <c r="U938" s="52">
        <f t="shared" si="181"/>
        <v>0</v>
      </c>
    </row>
    <row r="939" spans="1:21" ht="11.25" customHeight="1">
      <c r="A939" s="43"/>
      <c r="D939" s="1" t="s">
        <v>245</v>
      </c>
      <c r="F939" s="27">
        <v>0</v>
      </c>
      <c r="G939" s="27">
        <v>0</v>
      </c>
      <c r="H939" s="27">
        <v>0</v>
      </c>
      <c r="I939" s="27">
        <v>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13">
        <f t="shared" si="184"/>
        <v>0</v>
      </c>
      <c r="T939" s="52">
        <f>'[2]Report'!K2526/1000</f>
        <v>0</v>
      </c>
      <c r="U939" s="52">
        <f t="shared" si="181"/>
        <v>0</v>
      </c>
    </row>
    <row r="940" spans="1:21" ht="11.25" customHeight="1">
      <c r="A940" s="26" t="s">
        <v>150</v>
      </c>
      <c r="F940" s="28">
        <f aca="true" t="shared" si="191" ref="F940:R940">SUBTOTAL(9,F922:F939)</f>
        <v>7466.369805414825</v>
      </c>
      <c r="G940" s="28">
        <f t="shared" si="191"/>
        <v>7933.4196916992405</v>
      </c>
      <c r="H940" s="28">
        <f t="shared" si="191"/>
        <v>8157.489521802356</v>
      </c>
      <c r="I940" s="28">
        <f t="shared" si="191"/>
        <v>8201.148294077479</v>
      </c>
      <c r="J940" s="28">
        <f t="shared" si="191"/>
        <v>8436.199186154827</v>
      </c>
      <c r="K940" s="28">
        <f t="shared" si="191"/>
        <v>7995.1624487540585</v>
      </c>
      <c r="L940" s="28">
        <f t="shared" si="191"/>
        <v>7866.943221151496</v>
      </c>
      <c r="M940" s="28">
        <f t="shared" si="191"/>
        <v>7797.587104523927</v>
      </c>
      <c r="N940" s="28">
        <f t="shared" si="191"/>
        <v>7796.421207097886</v>
      </c>
      <c r="O940" s="28">
        <f t="shared" si="191"/>
        <v>6981.473458007532</v>
      </c>
      <c r="P940" s="28">
        <f t="shared" si="191"/>
        <v>7350.081631894471</v>
      </c>
      <c r="Q940" s="28">
        <f t="shared" si="191"/>
        <v>7323.265867433047</v>
      </c>
      <c r="R940" s="28">
        <f t="shared" si="191"/>
        <v>7472.111073852081</v>
      </c>
      <c r="S940" s="28">
        <f t="shared" si="184"/>
        <v>7775.702672685814</v>
      </c>
      <c r="T940" s="52">
        <f>'[2]Report'!K2527/1000</f>
        <v>7775.702672685807</v>
      </c>
      <c r="U940" s="52">
        <f t="shared" si="181"/>
        <v>-7.275957614183426E-12</v>
      </c>
    </row>
    <row r="941" spans="1:21" ht="11.25" customHeight="1">
      <c r="A941" s="26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>
        <f t="shared" si="184"/>
        <v>0</v>
      </c>
      <c r="T941" s="52">
        <f>'[2]Report'!K2528/1000</f>
        <v>0</v>
      </c>
      <c r="U941" s="52">
        <f t="shared" si="181"/>
        <v>0</v>
      </c>
    </row>
    <row r="942" spans="1:21" ht="11.25" customHeight="1">
      <c r="A942" s="26">
        <v>163</v>
      </c>
      <c r="B942" s="1" t="s">
        <v>151</v>
      </c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>
        <f t="shared" si="184"/>
        <v>0</v>
      </c>
      <c r="T942" s="52">
        <f>'[2]Report'!K2529/1000</f>
        <v>0</v>
      </c>
      <c r="U942" s="52">
        <f t="shared" si="181"/>
        <v>0</v>
      </c>
    </row>
    <row r="943" spans="1:21" ht="11.25" customHeight="1">
      <c r="A943" s="26"/>
      <c r="D943" s="1" t="s">
        <v>242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13">
        <f t="shared" si="184"/>
        <v>0</v>
      </c>
      <c r="T943" s="52">
        <f>'[2]Report'!K2530/1000</f>
        <v>0</v>
      </c>
      <c r="U943" s="52">
        <f aca="true" t="shared" si="192" ref="U943:U1006">T943-S943</f>
        <v>0</v>
      </c>
    </row>
    <row r="944" spans="1:21" ht="11.25" customHeight="1">
      <c r="A944" s="26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>
        <f t="shared" si="184"/>
        <v>0</v>
      </c>
      <c r="T944" s="52">
        <f>'[2]Report'!K2531/1000</f>
        <v>0</v>
      </c>
      <c r="U944" s="52">
        <f t="shared" si="192"/>
        <v>0</v>
      </c>
    </row>
    <row r="945" spans="1:21" ht="11.25" customHeight="1">
      <c r="A945" s="26"/>
      <c r="F945" s="28">
        <f aca="true" t="shared" si="193" ref="F945:R945">SUBTOTAL(9,F943:F944)</f>
        <v>0</v>
      </c>
      <c r="G945" s="28">
        <f t="shared" si="193"/>
        <v>0</v>
      </c>
      <c r="H945" s="28">
        <f t="shared" si="193"/>
        <v>0</v>
      </c>
      <c r="I945" s="28">
        <f t="shared" si="193"/>
        <v>0</v>
      </c>
      <c r="J945" s="28">
        <f t="shared" si="193"/>
        <v>0</v>
      </c>
      <c r="K945" s="28">
        <f t="shared" si="193"/>
        <v>0</v>
      </c>
      <c r="L945" s="28">
        <f t="shared" si="193"/>
        <v>0</v>
      </c>
      <c r="M945" s="28">
        <f t="shared" si="193"/>
        <v>0</v>
      </c>
      <c r="N945" s="28">
        <f t="shared" si="193"/>
        <v>0</v>
      </c>
      <c r="O945" s="28">
        <f t="shared" si="193"/>
        <v>0</v>
      </c>
      <c r="P945" s="28">
        <f t="shared" si="193"/>
        <v>0</v>
      </c>
      <c r="Q945" s="28">
        <f t="shared" si="193"/>
        <v>0</v>
      </c>
      <c r="R945" s="28">
        <f t="shared" si="193"/>
        <v>0</v>
      </c>
      <c r="S945" s="28">
        <f t="shared" si="184"/>
        <v>0</v>
      </c>
      <c r="T945" s="52">
        <f>'[2]Report'!K2532/1000</f>
        <v>0</v>
      </c>
      <c r="U945" s="52">
        <f t="shared" si="192"/>
        <v>0</v>
      </c>
    </row>
    <row r="946" spans="1:21" ht="11.25" customHeight="1">
      <c r="A946" s="26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>
        <f t="shared" si="184"/>
        <v>0</v>
      </c>
      <c r="T946" s="52">
        <f>'[2]Report'!K2533/1000</f>
        <v>0</v>
      </c>
      <c r="U946" s="52">
        <f t="shared" si="192"/>
        <v>0</v>
      </c>
    </row>
    <row r="947" spans="1:21" ht="11.25" customHeight="1">
      <c r="A947" s="26">
        <v>25318</v>
      </c>
      <c r="B947" s="1" t="s">
        <v>148</v>
      </c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>
        <f t="shared" si="184"/>
        <v>0</v>
      </c>
      <c r="T947" s="52">
        <f>'[2]Report'!K2534/1000</f>
        <v>0</v>
      </c>
      <c r="U947" s="52">
        <f t="shared" si="192"/>
        <v>0</v>
      </c>
    </row>
    <row r="948" spans="1:21" ht="11.25" customHeight="1">
      <c r="A948" s="26"/>
      <c r="D948" s="1" t="s">
        <v>255</v>
      </c>
      <c r="F948" s="27">
        <v>-12.559956921456681</v>
      </c>
      <c r="G948" s="27">
        <v>-12.559956921456681</v>
      </c>
      <c r="H948" s="27">
        <v>-12.559956921456681</v>
      </c>
      <c r="I948" s="27">
        <v>-12.559956921456681</v>
      </c>
      <c r="J948" s="27">
        <v>-12.559956921456681</v>
      </c>
      <c r="K948" s="27">
        <v>-12.559956921456681</v>
      </c>
      <c r="L948" s="27">
        <v>-12.559956921456681</v>
      </c>
      <c r="M948" s="27">
        <v>-12.559956921456681</v>
      </c>
      <c r="N948" s="27">
        <v>-12.559956921456681</v>
      </c>
      <c r="O948" s="27">
        <v>-12.559956921456681</v>
      </c>
      <c r="P948" s="27">
        <v>-12.559956921456681</v>
      </c>
      <c r="Q948" s="27">
        <v>-12.559956921456681</v>
      </c>
      <c r="R948" s="27">
        <v>-12.559956921456681</v>
      </c>
      <c r="S948" s="13">
        <f t="shared" si="184"/>
        <v>-12.559956921456683</v>
      </c>
      <c r="T948" s="52">
        <f>'[2]Report'!K2535/1000</f>
        <v>-12.559956921456681</v>
      </c>
      <c r="U948" s="52">
        <f t="shared" si="192"/>
        <v>0</v>
      </c>
    </row>
    <row r="949" spans="1:21" ht="11.25" customHeight="1">
      <c r="A949" s="26"/>
      <c r="D949" s="1" t="s">
        <v>244</v>
      </c>
      <c r="F949" s="27">
        <v>0</v>
      </c>
      <c r="G949" s="27">
        <v>0</v>
      </c>
      <c r="H949" s="27">
        <v>0</v>
      </c>
      <c r="I949" s="27">
        <v>0</v>
      </c>
      <c r="J949" s="27">
        <v>0</v>
      </c>
      <c r="K949" s="27">
        <v>0</v>
      </c>
      <c r="L949" s="27">
        <v>0</v>
      </c>
      <c r="M949" s="27">
        <v>0</v>
      </c>
      <c r="N949" s="27">
        <v>0</v>
      </c>
      <c r="O949" s="27">
        <v>0</v>
      </c>
      <c r="P949" s="27">
        <v>0</v>
      </c>
      <c r="Q949" s="27">
        <v>0</v>
      </c>
      <c r="R949" s="27">
        <v>0</v>
      </c>
      <c r="S949" s="13">
        <f t="shared" si="184"/>
        <v>0</v>
      </c>
      <c r="T949" s="52">
        <f>'[2]Report'!K2536/1000</f>
        <v>0</v>
      </c>
      <c r="U949" s="52">
        <f t="shared" si="192"/>
        <v>0</v>
      </c>
    </row>
    <row r="950" spans="1:21" ht="11.25" customHeight="1">
      <c r="A950" s="26"/>
      <c r="D950" s="1" t="s">
        <v>245</v>
      </c>
      <c r="F950" s="27">
        <v>0</v>
      </c>
      <c r="G950" s="27">
        <v>0</v>
      </c>
      <c r="H950" s="27">
        <v>0</v>
      </c>
      <c r="I950" s="27">
        <v>0</v>
      </c>
      <c r="J950" s="27">
        <v>0</v>
      </c>
      <c r="K950" s="27">
        <v>0</v>
      </c>
      <c r="L950" s="27">
        <v>0</v>
      </c>
      <c r="M950" s="27">
        <v>0</v>
      </c>
      <c r="N950" s="27">
        <v>0</v>
      </c>
      <c r="O950" s="27">
        <v>0</v>
      </c>
      <c r="P950" s="27">
        <v>0</v>
      </c>
      <c r="Q950" s="27">
        <v>0</v>
      </c>
      <c r="R950" s="27">
        <v>0</v>
      </c>
      <c r="S950" s="13">
        <f t="shared" si="184"/>
        <v>0</v>
      </c>
      <c r="T950" s="52">
        <f>'[2]Report'!K2537/1000</f>
        <v>0</v>
      </c>
      <c r="U950" s="52">
        <f t="shared" si="192"/>
        <v>0</v>
      </c>
    </row>
    <row r="951" spans="1:21" ht="11.25" customHeight="1">
      <c r="A951" s="26"/>
      <c r="F951" s="28">
        <f aca="true" t="shared" si="194" ref="F951:R951">SUBTOTAL(9,F948:F950)</f>
        <v>-12.559956921456681</v>
      </c>
      <c r="G951" s="28">
        <f t="shared" si="194"/>
        <v>-12.559956921456681</v>
      </c>
      <c r="H951" s="28">
        <f t="shared" si="194"/>
        <v>-12.559956921456681</v>
      </c>
      <c r="I951" s="28">
        <f t="shared" si="194"/>
        <v>-12.559956921456681</v>
      </c>
      <c r="J951" s="28">
        <f t="shared" si="194"/>
        <v>-12.559956921456681</v>
      </c>
      <c r="K951" s="28">
        <f t="shared" si="194"/>
        <v>-12.559956921456681</v>
      </c>
      <c r="L951" s="28">
        <f t="shared" si="194"/>
        <v>-12.559956921456681</v>
      </c>
      <c r="M951" s="28">
        <f t="shared" si="194"/>
        <v>-12.559956921456681</v>
      </c>
      <c r="N951" s="28">
        <f t="shared" si="194"/>
        <v>-12.559956921456681</v>
      </c>
      <c r="O951" s="28">
        <f t="shared" si="194"/>
        <v>-12.559956921456681</v>
      </c>
      <c r="P951" s="28">
        <f t="shared" si="194"/>
        <v>-12.559956921456681</v>
      </c>
      <c r="Q951" s="28">
        <f t="shared" si="194"/>
        <v>-12.559956921456681</v>
      </c>
      <c r="R951" s="28">
        <f t="shared" si="194"/>
        <v>-12.559956921456681</v>
      </c>
      <c r="S951" s="28">
        <f t="shared" si="184"/>
        <v>-12.559956921456683</v>
      </c>
      <c r="T951" s="52">
        <f>'[2]Report'!K2538/1000</f>
        <v>-12.559956921456681</v>
      </c>
      <c r="U951" s="52">
        <f t="shared" si="192"/>
        <v>0</v>
      </c>
    </row>
    <row r="952" spans="1:21" ht="11.25" customHeight="1">
      <c r="A952" s="26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>
        <f t="shared" si="184"/>
        <v>0</v>
      </c>
      <c r="T952" s="52">
        <f>'[2]Report'!K2539/1000</f>
        <v>0</v>
      </c>
      <c r="U952" s="52">
        <f t="shared" si="192"/>
        <v>0</v>
      </c>
    </row>
    <row r="953" spans="1:21" ht="11.25" customHeight="1" thickBot="1">
      <c r="A953" s="26"/>
      <c r="B953" s="1" t="s">
        <v>152</v>
      </c>
      <c r="F953" s="44">
        <f aca="true" t="shared" si="195" ref="F953:R953">SUBTOTAL(9,F922:F951)</f>
        <v>7453.809848493369</v>
      </c>
      <c r="G953" s="44">
        <f t="shared" si="195"/>
        <v>7920.859734777784</v>
      </c>
      <c r="H953" s="44">
        <f t="shared" si="195"/>
        <v>8144.929564880899</v>
      </c>
      <c r="I953" s="44">
        <f t="shared" si="195"/>
        <v>8188.588337156022</v>
      </c>
      <c r="J953" s="44">
        <f t="shared" si="195"/>
        <v>8423.63922923337</v>
      </c>
      <c r="K953" s="44">
        <f t="shared" si="195"/>
        <v>7982.602491832602</v>
      </c>
      <c r="L953" s="44">
        <f t="shared" si="195"/>
        <v>7854.3832642300395</v>
      </c>
      <c r="M953" s="44">
        <f t="shared" si="195"/>
        <v>7785.027147602471</v>
      </c>
      <c r="N953" s="44">
        <f t="shared" si="195"/>
        <v>7783.861250176429</v>
      </c>
      <c r="O953" s="44">
        <f t="shared" si="195"/>
        <v>6968.9135010860755</v>
      </c>
      <c r="P953" s="44">
        <f t="shared" si="195"/>
        <v>7337.521674973014</v>
      </c>
      <c r="Q953" s="44">
        <f t="shared" si="195"/>
        <v>7310.70591051159</v>
      </c>
      <c r="R953" s="44">
        <f t="shared" si="195"/>
        <v>7459.551116930625</v>
      </c>
      <c r="S953" s="44">
        <f t="shared" si="184"/>
        <v>7763.142715764358</v>
      </c>
      <c r="T953" s="52">
        <f>'[2]Report'!K2540/1000</f>
        <v>7763.14271576435</v>
      </c>
      <c r="U953" s="52">
        <f t="shared" si="192"/>
        <v>-8.185452315956354E-12</v>
      </c>
    </row>
    <row r="954" spans="1:21" ht="11.25" customHeight="1" thickTop="1">
      <c r="A954" s="26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>
        <f t="shared" si="184"/>
        <v>0</v>
      </c>
      <c r="T954" s="52">
        <f>'[2]Report'!K2541/1000</f>
        <v>0</v>
      </c>
      <c r="U954" s="52">
        <f t="shared" si="192"/>
        <v>0</v>
      </c>
    </row>
    <row r="955" spans="1:21" ht="11.25" customHeight="1">
      <c r="A955" s="26">
        <v>165</v>
      </c>
      <c r="B955" s="1" t="s">
        <v>7</v>
      </c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>
        <f aca="true" t="shared" si="196" ref="S955:S1018">(F955+R955+SUM(G955:Q955)*2)/24</f>
        <v>0</v>
      </c>
      <c r="T955" s="52">
        <f>'[2]Report'!K2542/1000</f>
        <v>0</v>
      </c>
      <c r="U955" s="52">
        <f t="shared" si="192"/>
        <v>0</v>
      </c>
    </row>
    <row r="956" spans="1:21" ht="11.25" customHeight="1">
      <c r="A956" s="26"/>
      <c r="D956" s="1" t="s">
        <v>190</v>
      </c>
      <c r="F956" s="27">
        <v>0</v>
      </c>
      <c r="G956" s="27">
        <v>0</v>
      </c>
      <c r="H956" s="27">
        <v>0</v>
      </c>
      <c r="I956" s="27">
        <v>0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13">
        <f t="shared" si="196"/>
        <v>0</v>
      </c>
      <c r="T956" s="52">
        <f>'[2]Report'!K2543/1000</f>
        <v>0</v>
      </c>
      <c r="U956" s="52">
        <f t="shared" si="192"/>
        <v>0</v>
      </c>
    </row>
    <row r="957" spans="1:21" ht="11.25" customHeight="1">
      <c r="A957" s="26"/>
      <c r="D957" s="1" t="s">
        <v>259</v>
      </c>
      <c r="F957" s="27">
        <v>660.301307643981</v>
      </c>
      <c r="G957" s="27">
        <v>553.4560207029182</v>
      </c>
      <c r="H957" s="27">
        <v>444.09431133267935</v>
      </c>
      <c r="I957" s="27">
        <v>335.62019873933843</v>
      </c>
      <c r="J957" s="27">
        <v>230.98452474444727</v>
      </c>
      <c r="K957" s="27">
        <v>122.21670511079964</v>
      </c>
      <c r="L957" s="27">
        <v>12.785082955454497</v>
      </c>
      <c r="M957" s="27">
        <v>9.897365629828972</v>
      </c>
      <c r="N957" s="27">
        <v>7.009643859181613</v>
      </c>
      <c r="O957" s="27">
        <v>8.863284640008468</v>
      </c>
      <c r="P957" s="27">
        <v>23.3641178722497</v>
      </c>
      <c r="Q957" s="27">
        <v>850.7746160627546</v>
      </c>
      <c r="R957" s="27">
        <v>730.3891814195566</v>
      </c>
      <c r="S957" s="13">
        <f t="shared" si="196"/>
        <v>274.53425968178584</v>
      </c>
      <c r="T957" s="52">
        <f>'[2]Report'!K2544/1000</f>
        <v>274.53425968178533</v>
      </c>
      <c r="U957" s="52">
        <f t="shared" si="192"/>
        <v>-5.115907697472721E-13</v>
      </c>
    </row>
    <row r="958" spans="1:21" ht="11.25" customHeight="1">
      <c r="A958" s="26"/>
      <c r="D958" s="1" t="s">
        <v>29</v>
      </c>
      <c r="F958" s="27">
        <v>259.99622961633065</v>
      </c>
      <c r="G958" s="27">
        <v>251.6649053380821</v>
      </c>
      <c r="H958" s="27">
        <v>243.33358105983353</v>
      </c>
      <c r="I958" s="27">
        <v>235.6535513701366</v>
      </c>
      <c r="J958" s="27">
        <v>236.96622816207594</v>
      </c>
      <c r="K958" s="27">
        <v>262.13074768904323</v>
      </c>
      <c r="L958" s="27">
        <v>232.35859275890738</v>
      </c>
      <c r="M958" s="27">
        <v>225.9111384283664</v>
      </c>
      <c r="N958" s="27">
        <v>235.4639007287268</v>
      </c>
      <c r="O958" s="27">
        <v>241.91745770970292</v>
      </c>
      <c r="P958" s="27">
        <v>234.46137041604152</v>
      </c>
      <c r="Q958" s="27">
        <v>280.7584156899105</v>
      </c>
      <c r="R958" s="27">
        <v>310.20556965946815</v>
      </c>
      <c r="S958" s="13">
        <f t="shared" si="196"/>
        <v>247.1433990823939</v>
      </c>
      <c r="T958" s="52">
        <f>'[2]Report'!K2545/1000</f>
        <v>247.14339908239387</v>
      </c>
      <c r="U958" s="52">
        <f t="shared" si="192"/>
        <v>0</v>
      </c>
    </row>
    <row r="959" spans="1:21" ht="11.25" customHeight="1">
      <c r="A959" s="26"/>
      <c r="D959" s="1" t="s">
        <v>244</v>
      </c>
      <c r="F959" s="27">
        <v>0</v>
      </c>
      <c r="G959" s="27">
        <v>172.27923559956332</v>
      </c>
      <c r="H959" s="27">
        <v>86.13961779978166</v>
      </c>
      <c r="I959" s="27">
        <v>451.9348178487775</v>
      </c>
      <c r="J959" s="27">
        <v>365.79520004899587</v>
      </c>
      <c r="K959" s="27">
        <v>279.65558224921415</v>
      </c>
      <c r="L959" s="27">
        <v>451.9348178487775</v>
      </c>
      <c r="M959" s="27">
        <v>365.79520004899587</v>
      </c>
      <c r="N959" s="27">
        <v>279.65558224921415</v>
      </c>
      <c r="O959" s="27">
        <v>449.0975113609416</v>
      </c>
      <c r="P959" s="27">
        <v>362.95789356115995</v>
      </c>
      <c r="Q959" s="27">
        <v>276.8182757613783</v>
      </c>
      <c r="R959" s="27">
        <v>449.0975113609416</v>
      </c>
      <c r="S959" s="13">
        <f t="shared" si="196"/>
        <v>313.8843741714392</v>
      </c>
      <c r="T959" s="52">
        <f>'[2]Report'!K2546/1000</f>
        <v>313.8843741714392</v>
      </c>
      <c r="U959" s="52">
        <f t="shared" si="192"/>
        <v>0</v>
      </c>
    </row>
    <row r="960" spans="1:21" ht="11.25" customHeight="1">
      <c r="A960" s="26"/>
      <c r="D960" s="1" t="s">
        <v>245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13">
        <f t="shared" si="196"/>
        <v>0</v>
      </c>
      <c r="T960" s="52">
        <f>'[2]Report'!K2547/1000</f>
        <v>0</v>
      </c>
      <c r="U960" s="52">
        <f t="shared" si="192"/>
        <v>0</v>
      </c>
    </row>
    <row r="961" spans="1:21" ht="11.25" customHeight="1">
      <c r="A961" s="26"/>
      <c r="D961" s="1" t="s">
        <v>246</v>
      </c>
      <c r="F961" s="27">
        <v>0.9030351470705344</v>
      </c>
      <c r="G961" s="27">
        <v>0.9030351470705344</v>
      </c>
      <c r="H961" s="27">
        <v>0.9030351470705344</v>
      </c>
      <c r="I961" s="27">
        <v>0.9030351470705344</v>
      </c>
      <c r="J961" s="27">
        <v>0.9030351470705344</v>
      </c>
      <c r="K961" s="27">
        <v>0.9030351470705344</v>
      </c>
      <c r="L961" s="27">
        <v>0.9030351470705344</v>
      </c>
      <c r="M961" s="27">
        <v>0.9030351470705344</v>
      </c>
      <c r="N961" s="27">
        <v>0.9030351470705344</v>
      </c>
      <c r="O961" s="27">
        <v>0.9030351470705344</v>
      </c>
      <c r="P961" s="27">
        <v>0.9030351470705344</v>
      </c>
      <c r="Q961" s="27">
        <v>0.9030351470705344</v>
      </c>
      <c r="R961" s="27">
        <v>0.9030351470705344</v>
      </c>
      <c r="S961" s="13">
        <f t="shared" si="196"/>
        <v>0.9030351470705344</v>
      </c>
      <c r="T961" s="52">
        <f>'[2]Report'!K2548/1000</f>
        <v>0.9030351470705344</v>
      </c>
      <c r="U961" s="52">
        <f t="shared" si="192"/>
        <v>0</v>
      </c>
    </row>
    <row r="962" spans="1:21" ht="11.25" customHeight="1">
      <c r="A962" s="26"/>
      <c r="D962" s="1" t="s">
        <v>247</v>
      </c>
      <c r="F962" s="27">
        <v>0</v>
      </c>
      <c r="G962" s="27">
        <v>0</v>
      </c>
      <c r="H962" s="27">
        <v>0</v>
      </c>
      <c r="I962" s="27">
        <v>0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13">
        <f t="shared" si="196"/>
        <v>0</v>
      </c>
      <c r="T962" s="52">
        <f>'[2]Report'!K2549/1000</f>
        <v>0</v>
      </c>
      <c r="U962" s="52">
        <f t="shared" si="192"/>
        <v>0</v>
      </c>
    </row>
    <row r="963" spans="1:21" ht="11.25" customHeight="1">
      <c r="A963" s="26"/>
      <c r="D963" s="1" t="s">
        <v>241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13">
        <f t="shared" si="196"/>
        <v>0</v>
      </c>
      <c r="T963" s="52">
        <f>'[2]Report'!K2550/1000</f>
        <v>0</v>
      </c>
      <c r="U963" s="52">
        <f t="shared" si="192"/>
        <v>0</v>
      </c>
    </row>
    <row r="964" spans="1:21" ht="11.25" customHeight="1">
      <c r="A964" s="43"/>
      <c r="D964" s="1" t="s">
        <v>242</v>
      </c>
      <c r="F964" s="27">
        <v>1466.0335158336984</v>
      </c>
      <c r="G964" s="27">
        <v>1333.1725614090778</v>
      </c>
      <c r="H964" s="27">
        <v>2349.343799636367</v>
      </c>
      <c r="I964" s="27">
        <v>2667.482426845882</v>
      </c>
      <c r="J964" s="27">
        <v>2585.6436866778386</v>
      </c>
      <c r="K964" s="27">
        <v>2457.732093674799</v>
      </c>
      <c r="L964" s="27">
        <v>2315.991573236023</v>
      </c>
      <c r="M964" s="27">
        <v>2117.452266704665</v>
      </c>
      <c r="N964" s="27">
        <v>1863.82626906789</v>
      </c>
      <c r="O964" s="27">
        <v>1846.8691582560948</v>
      </c>
      <c r="P964" s="27">
        <v>1670.750802638773</v>
      </c>
      <c r="Q964" s="27">
        <v>1491.3865372420732</v>
      </c>
      <c r="R964" s="27">
        <v>1469.773132706696</v>
      </c>
      <c r="S964" s="13">
        <f t="shared" si="196"/>
        <v>2013.96287497164</v>
      </c>
      <c r="T964" s="52">
        <f>'[2]Report'!K2551/1000</f>
        <v>2013.9628749716348</v>
      </c>
      <c r="U964" s="52">
        <f t="shared" si="192"/>
        <v>-5.229594535194337E-12</v>
      </c>
    </row>
    <row r="965" spans="1:21" ht="11.25" customHeight="1" thickBot="1">
      <c r="A965" s="26" t="s">
        <v>153</v>
      </c>
      <c r="F965" s="37">
        <f aca="true" t="shared" si="197" ref="F965:R965">SUBTOTAL(9,F956:F964)</f>
        <v>2387.234088241081</v>
      </c>
      <c r="G965" s="37">
        <f t="shared" si="197"/>
        <v>2311.475758196712</v>
      </c>
      <c r="H965" s="37">
        <f t="shared" si="197"/>
        <v>3123.8143449757317</v>
      </c>
      <c r="I965" s="37">
        <f t="shared" si="197"/>
        <v>3691.594029951205</v>
      </c>
      <c r="J965" s="37">
        <f t="shared" si="197"/>
        <v>3420.292674780428</v>
      </c>
      <c r="K965" s="37">
        <f t="shared" si="197"/>
        <v>3122.6381638709267</v>
      </c>
      <c r="L965" s="37">
        <f t="shared" si="197"/>
        <v>3013.9731019462333</v>
      </c>
      <c r="M965" s="37">
        <f t="shared" si="197"/>
        <v>2719.959005958927</v>
      </c>
      <c r="N965" s="37">
        <f t="shared" si="197"/>
        <v>2386.8584310520832</v>
      </c>
      <c r="O965" s="37">
        <f t="shared" si="197"/>
        <v>2547.6504471138182</v>
      </c>
      <c r="P965" s="37">
        <f t="shared" si="197"/>
        <v>2292.4372196352947</v>
      </c>
      <c r="Q965" s="37">
        <f t="shared" si="197"/>
        <v>2900.640879903187</v>
      </c>
      <c r="R965" s="37">
        <f t="shared" si="197"/>
        <v>2960.3684302937327</v>
      </c>
      <c r="S965" s="37">
        <f t="shared" si="196"/>
        <v>2850.4279430543297</v>
      </c>
      <c r="T965" s="52">
        <f>'[2]Report'!K2552/1000</f>
        <v>2850.427943054324</v>
      </c>
      <c r="U965" s="52">
        <f t="shared" si="192"/>
        <v>-5.9117155615240335E-12</v>
      </c>
    </row>
    <row r="966" spans="1:21" ht="11.25" customHeight="1" thickTop="1">
      <c r="A966" s="26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>
        <f t="shared" si="196"/>
        <v>0</v>
      </c>
      <c r="T966" s="52">
        <f>'[2]Report'!K2553/1000</f>
        <v>0</v>
      </c>
      <c r="U966" s="52">
        <f t="shared" si="192"/>
        <v>0</v>
      </c>
    </row>
    <row r="967" spans="1:21" ht="11.25" customHeight="1">
      <c r="A967" s="26" t="s">
        <v>154</v>
      </c>
      <c r="B967" s="1" t="s">
        <v>155</v>
      </c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>
        <f t="shared" si="196"/>
        <v>0</v>
      </c>
      <c r="T967" s="52">
        <f>'[2]Report'!K2554/1000</f>
        <v>0</v>
      </c>
      <c r="U967" s="52">
        <f t="shared" si="192"/>
        <v>0</v>
      </c>
    </row>
    <row r="968" spans="1:21" ht="11.25" customHeight="1">
      <c r="A968" s="26"/>
      <c r="D968" s="1" t="s">
        <v>190</v>
      </c>
      <c r="F968" s="27">
        <v>1038.10555</v>
      </c>
      <c r="G968" s="27">
        <v>983.8625400000001</v>
      </c>
      <c r="H968" s="27">
        <v>924.69514</v>
      </c>
      <c r="I968" s="27">
        <v>851.28089</v>
      </c>
      <c r="J968" s="27">
        <v>790.2001300000001</v>
      </c>
      <c r="K968" s="27">
        <v>734.62342</v>
      </c>
      <c r="L968" s="27">
        <v>655.86578</v>
      </c>
      <c r="M968" s="27">
        <v>598.12693</v>
      </c>
      <c r="N968" s="27">
        <v>582.2076800000001</v>
      </c>
      <c r="O968" s="27">
        <v>525.70641</v>
      </c>
      <c r="P968" s="27">
        <v>439.28224</v>
      </c>
      <c r="Q968" s="27">
        <v>367.01392</v>
      </c>
      <c r="R968" s="27">
        <v>18305.126760000003</v>
      </c>
      <c r="S968" s="13">
        <f t="shared" si="196"/>
        <v>1427.040102916667</v>
      </c>
      <c r="T968" s="52">
        <f>'[2]Report'!K2555/1000</f>
        <v>1427.04010291666</v>
      </c>
      <c r="U968" s="52">
        <f t="shared" si="192"/>
        <v>-6.821210263296962E-12</v>
      </c>
    </row>
    <row r="969" spans="1:21" ht="11.25" customHeight="1">
      <c r="A969" s="26"/>
      <c r="D969" s="1" t="s">
        <v>29</v>
      </c>
      <c r="F969" s="27">
        <v>0</v>
      </c>
      <c r="G969" s="27">
        <v>0</v>
      </c>
      <c r="H969" s="27">
        <v>0</v>
      </c>
      <c r="I969" s="27">
        <v>0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0</v>
      </c>
      <c r="P969" s="27">
        <v>0</v>
      </c>
      <c r="Q969" s="27">
        <v>0</v>
      </c>
      <c r="R969" s="27">
        <v>0</v>
      </c>
      <c r="S969" s="13">
        <f t="shared" si="196"/>
        <v>0</v>
      </c>
      <c r="T969" s="52">
        <f>'[2]Report'!K2556/1000</f>
        <v>0</v>
      </c>
      <c r="U969" s="52">
        <f t="shared" si="192"/>
        <v>0</v>
      </c>
    </row>
    <row r="970" spans="1:21" ht="11.25" customHeight="1">
      <c r="A970" s="26"/>
      <c r="D970" s="1" t="s">
        <v>245</v>
      </c>
      <c r="F970" s="27">
        <v>0</v>
      </c>
      <c r="G970" s="27">
        <v>0</v>
      </c>
      <c r="H970" s="27">
        <v>0</v>
      </c>
      <c r="I970" s="27">
        <v>0</v>
      </c>
      <c r="J970" s="27">
        <v>0</v>
      </c>
      <c r="K970" s="27">
        <v>0</v>
      </c>
      <c r="L970" s="27">
        <v>0</v>
      </c>
      <c r="M970" s="27">
        <v>0</v>
      </c>
      <c r="N970" s="27">
        <v>0</v>
      </c>
      <c r="O970" s="27">
        <v>0</v>
      </c>
      <c r="P970" s="27">
        <v>0</v>
      </c>
      <c r="Q970" s="27">
        <v>0</v>
      </c>
      <c r="R970" s="27">
        <v>0</v>
      </c>
      <c r="S970" s="13">
        <f t="shared" si="196"/>
        <v>0</v>
      </c>
      <c r="T970" s="52">
        <f>'[2]Report'!K2557/1000</f>
        <v>0</v>
      </c>
      <c r="U970" s="52">
        <f t="shared" si="192"/>
        <v>0</v>
      </c>
    </row>
    <row r="971" spans="1:21" ht="11.25" customHeight="1">
      <c r="A971" s="26"/>
      <c r="D971" s="1" t="s">
        <v>245</v>
      </c>
      <c r="F971" s="27">
        <v>0</v>
      </c>
      <c r="G971" s="27">
        <v>0</v>
      </c>
      <c r="H971" s="27">
        <v>0</v>
      </c>
      <c r="I971" s="27">
        <v>0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13">
        <f t="shared" si="196"/>
        <v>0</v>
      </c>
      <c r="T971" s="52">
        <f>'[2]Report'!K2558/1000</f>
        <v>0</v>
      </c>
      <c r="U971" s="52">
        <f t="shared" si="192"/>
        <v>0</v>
      </c>
    </row>
    <row r="972" spans="1:21" ht="11.25" customHeight="1">
      <c r="A972" s="26"/>
      <c r="D972" s="1" t="s">
        <v>244</v>
      </c>
      <c r="F972" s="27">
        <v>1172.6657332706561</v>
      </c>
      <c r="G972" s="27">
        <v>1123.804660682927</v>
      </c>
      <c r="H972" s="27">
        <v>1074.9435880951987</v>
      </c>
      <c r="I972" s="27">
        <v>1026.08251550747</v>
      </c>
      <c r="J972" s="27">
        <v>977.2214429197412</v>
      </c>
      <c r="K972" s="27">
        <v>928.3603703320125</v>
      </c>
      <c r="L972" s="27">
        <v>879.4992977442838</v>
      </c>
      <c r="M972" s="27">
        <v>830.6382251565551</v>
      </c>
      <c r="N972" s="27">
        <v>781.7771525688264</v>
      </c>
      <c r="O972" s="27">
        <v>732.9160799810977</v>
      </c>
      <c r="P972" s="27">
        <v>684.055007393369</v>
      </c>
      <c r="Q972" s="27">
        <v>635.1939348056404</v>
      </c>
      <c r="R972" s="27">
        <v>586.3328622179117</v>
      </c>
      <c r="S972" s="13">
        <f t="shared" si="196"/>
        <v>879.4992977442836</v>
      </c>
      <c r="T972" s="52">
        <f>'[2]Report'!K2559/1000</f>
        <v>879.4992977442838</v>
      </c>
      <c r="U972" s="52">
        <f t="shared" si="192"/>
        <v>0</v>
      </c>
    </row>
    <row r="973" spans="1:21" ht="11.25" customHeight="1">
      <c r="A973" s="26"/>
      <c r="D973" s="1" t="s">
        <v>248</v>
      </c>
      <c r="F973" s="27">
        <v>0</v>
      </c>
      <c r="G973" s="27">
        <v>0</v>
      </c>
      <c r="H973" s="27">
        <v>0</v>
      </c>
      <c r="I973" s="27">
        <v>0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13">
        <f t="shared" si="196"/>
        <v>0</v>
      </c>
      <c r="T973" s="52">
        <f>'[2]Report'!K2560/1000</f>
        <v>0</v>
      </c>
      <c r="U973" s="52">
        <f t="shared" si="192"/>
        <v>0</v>
      </c>
    </row>
    <row r="974" spans="1:21" ht="11.25" customHeight="1">
      <c r="A974" s="26"/>
      <c r="D974" s="1" t="s">
        <v>241</v>
      </c>
      <c r="F974" s="27">
        <v>837.0211989671033</v>
      </c>
      <c r="G974" s="27">
        <v>837.0211989671033</v>
      </c>
      <c r="H974" s="27">
        <v>837.0211989671033</v>
      </c>
      <c r="I974" s="27">
        <v>837.0211989671033</v>
      </c>
      <c r="J974" s="27">
        <v>837.0211989671033</v>
      </c>
      <c r="K974" s="27">
        <v>837.0211989671033</v>
      </c>
      <c r="L974" s="27">
        <v>837.0211989671033</v>
      </c>
      <c r="M974" s="27">
        <v>837.0211989671033</v>
      </c>
      <c r="N974" s="27">
        <v>837.0211989671033</v>
      </c>
      <c r="O974" s="27">
        <v>837.0211989671033</v>
      </c>
      <c r="P974" s="27">
        <v>837.0211989671033</v>
      </c>
      <c r="Q974" s="27">
        <v>837.0211989671033</v>
      </c>
      <c r="R974" s="27">
        <v>837.0211989671033</v>
      </c>
      <c r="S974" s="13">
        <f t="shared" si="196"/>
        <v>837.021198967103</v>
      </c>
      <c r="T974" s="52">
        <f>'[2]Report'!K2561/1000</f>
        <v>837.0211989670953</v>
      </c>
      <c r="U974" s="52">
        <f t="shared" si="192"/>
        <v>-7.73070496506989E-12</v>
      </c>
    </row>
    <row r="975" spans="1:21" ht="11.25" customHeight="1">
      <c r="A975" s="26"/>
      <c r="D975" s="1" t="s">
        <v>246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13">
        <f t="shared" si="196"/>
        <v>0</v>
      </c>
      <c r="T975" s="52">
        <f>'[2]Report'!K2562/1000</f>
        <v>0</v>
      </c>
      <c r="U975" s="52">
        <f t="shared" si="192"/>
        <v>0</v>
      </c>
    </row>
    <row r="976" spans="1:21" ht="11.25" customHeight="1">
      <c r="A976" s="26"/>
      <c r="D976" s="1" t="s">
        <v>247</v>
      </c>
      <c r="F976" s="27">
        <v>0</v>
      </c>
      <c r="G976" s="27">
        <v>0</v>
      </c>
      <c r="H976" s="27">
        <v>0</v>
      </c>
      <c r="I976" s="27">
        <v>0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13">
        <f t="shared" si="196"/>
        <v>0</v>
      </c>
      <c r="T976" s="52">
        <f>'[2]Report'!K2563/1000</f>
        <v>0</v>
      </c>
      <c r="U976" s="52">
        <f t="shared" si="192"/>
        <v>0</v>
      </c>
    </row>
    <row r="977" spans="1:21" ht="11.25" customHeight="1">
      <c r="A977" s="26"/>
      <c r="D977" s="1" t="s">
        <v>242</v>
      </c>
      <c r="F977" s="27">
        <v>521.1694905102011</v>
      </c>
      <c r="G977" s="27">
        <v>517.045045871775</v>
      </c>
      <c r="H977" s="27">
        <v>517.8150103316492</v>
      </c>
      <c r="I977" s="27">
        <v>532.398089802917</v>
      </c>
      <c r="J977" s="27">
        <v>535.7276726733298</v>
      </c>
      <c r="K977" s="27">
        <v>533.3738676638292</v>
      </c>
      <c r="L977" s="27">
        <v>552.9763391348632</v>
      </c>
      <c r="M977" s="27">
        <v>553.5653341615764</v>
      </c>
      <c r="N977" s="27">
        <v>509.7005711119365</v>
      </c>
      <c r="O977" s="27">
        <v>510.1500643141939</v>
      </c>
      <c r="P977" s="27">
        <v>537.1966182985466</v>
      </c>
      <c r="Q977" s="27">
        <v>551.4465996868363</v>
      </c>
      <c r="R977" s="27">
        <v>556.8413908198803</v>
      </c>
      <c r="S977" s="13">
        <f t="shared" si="196"/>
        <v>532.5333878097078</v>
      </c>
      <c r="T977" s="52">
        <f>'[2]Report'!K2564/1000</f>
        <v>532.5333878097075</v>
      </c>
      <c r="U977" s="52">
        <f t="shared" si="192"/>
        <v>0</v>
      </c>
    </row>
    <row r="978" spans="1:21" ht="11.25" customHeight="1" thickBot="1">
      <c r="A978" s="26"/>
      <c r="F978" s="37">
        <f aca="true" t="shared" si="198" ref="F978:R978">SUBTOTAL(9,F968:F977)</f>
        <v>3568.9619727479603</v>
      </c>
      <c r="G978" s="37">
        <f t="shared" si="198"/>
        <v>3461.7334455218056</v>
      </c>
      <c r="H978" s="37">
        <f t="shared" si="198"/>
        <v>3354.474937393951</v>
      </c>
      <c r="I978" s="37">
        <f t="shared" si="198"/>
        <v>3246.78269427749</v>
      </c>
      <c r="J978" s="37">
        <f t="shared" si="198"/>
        <v>3140.1704445601745</v>
      </c>
      <c r="K978" s="37">
        <f t="shared" si="198"/>
        <v>3033.378856962945</v>
      </c>
      <c r="L978" s="37">
        <f t="shared" si="198"/>
        <v>2925.3626158462503</v>
      </c>
      <c r="M978" s="37">
        <f t="shared" si="198"/>
        <v>2819.3516882852346</v>
      </c>
      <c r="N978" s="37">
        <f t="shared" si="198"/>
        <v>2710.706602647866</v>
      </c>
      <c r="O978" s="37">
        <f t="shared" si="198"/>
        <v>2605.793753262395</v>
      </c>
      <c r="P978" s="37">
        <f t="shared" si="198"/>
        <v>2497.555064659019</v>
      </c>
      <c r="Q978" s="37">
        <f t="shared" si="198"/>
        <v>2390.6756534595797</v>
      </c>
      <c r="R978" s="37">
        <f t="shared" si="198"/>
        <v>20285.3222120049</v>
      </c>
      <c r="S978" s="37">
        <f t="shared" si="196"/>
        <v>3676.093987437762</v>
      </c>
      <c r="T978" s="52">
        <f>'[2]Report'!K2565/1000</f>
        <v>3676.0939874377464</v>
      </c>
      <c r="U978" s="52">
        <f t="shared" si="192"/>
        <v>-1.546140993013978E-11</v>
      </c>
    </row>
    <row r="979" spans="1:21" ht="11.25" customHeight="1" thickTop="1">
      <c r="A979" s="26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>
        <f t="shared" si="196"/>
        <v>0</v>
      </c>
      <c r="T979" s="52">
        <f>'[2]Report'!K2566/1000</f>
        <v>0</v>
      </c>
      <c r="U979" s="52">
        <f t="shared" si="192"/>
        <v>0</v>
      </c>
    </row>
    <row r="980" spans="1:21" ht="11.25" customHeight="1">
      <c r="A980" s="26" t="s">
        <v>156</v>
      </c>
      <c r="B980" s="1" t="s">
        <v>4</v>
      </c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>
        <f t="shared" si="196"/>
        <v>0</v>
      </c>
      <c r="T980" s="52">
        <f>'[2]Report'!K2567/1000</f>
        <v>0</v>
      </c>
      <c r="U980" s="52">
        <f t="shared" si="192"/>
        <v>0</v>
      </c>
    </row>
    <row r="981" spans="1:21" ht="11.25" customHeight="1">
      <c r="A981" s="26"/>
      <c r="D981" s="1" t="s">
        <v>190</v>
      </c>
      <c r="F981" s="27">
        <v>117.3522</v>
      </c>
      <c r="G981" s="27">
        <v>113.44046</v>
      </c>
      <c r="H981" s="27">
        <v>109.52872</v>
      </c>
      <c r="I981" s="27">
        <v>105.61698</v>
      </c>
      <c r="J981" s="27">
        <v>101.70524</v>
      </c>
      <c r="K981" s="27">
        <v>97.7935</v>
      </c>
      <c r="L981" s="27">
        <v>93.88176</v>
      </c>
      <c r="M981" s="27">
        <v>89.97002</v>
      </c>
      <c r="N981" s="27">
        <v>86.05828</v>
      </c>
      <c r="O981" s="27">
        <v>82.14653999999999</v>
      </c>
      <c r="P981" s="27">
        <v>78.2348</v>
      </c>
      <c r="Q981" s="27">
        <v>74.32306</v>
      </c>
      <c r="R981" s="27">
        <v>70.41132</v>
      </c>
      <c r="S981" s="13">
        <f t="shared" si="196"/>
        <v>93.88175999999999</v>
      </c>
      <c r="T981" s="52">
        <f>'[2]Report'!K2568/1000</f>
        <v>93.88176</v>
      </c>
      <c r="U981" s="52">
        <f t="shared" si="192"/>
        <v>0</v>
      </c>
    </row>
    <row r="982" spans="1:21" ht="11.25" customHeight="1">
      <c r="A982" s="26"/>
      <c r="D982" s="1" t="s">
        <v>246</v>
      </c>
      <c r="F982" s="27">
        <v>0</v>
      </c>
      <c r="G982" s="27">
        <v>0</v>
      </c>
      <c r="H982" s="27">
        <v>0</v>
      </c>
      <c r="I982" s="27">
        <v>0</v>
      </c>
      <c r="J982" s="27">
        <v>0</v>
      </c>
      <c r="K982" s="27">
        <v>0</v>
      </c>
      <c r="L982" s="27">
        <v>0</v>
      </c>
      <c r="M982" s="27">
        <v>0</v>
      </c>
      <c r="N982" s="27">
        <v>0</v>
      </c>
      <c r="O982" s="27">
        <v>0</v>
      </c>
      <c r="P982" s="27">
        <v>0</v>
      </c>
      <c r="Q982" s="27">
        <v>0</v>
      </c>
      <c r="R982" s="27">
        <v>0</v>
      </c>
      <c r="S982" s="13">
        <f t="shared" si="196"/>
        <v>0</v>
      </c>
      <c r="T982" s="52">
        <f>'[2]Report'!K2569/1000</f>
        <v>0</v>
      </c>
      <c r="U982" s="52">
        <f t="shared" si="192"/>
        <v>0</v>
      </c>
    </row>
    <row r="983" spans="1:21" ht="11.25" customHeight="1">
      <c r="A983" s="26"/>
      <c r="D983" s="1" t="s">
        <v>247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13">
        <f t="shared" si="196"/>
        <v>0</v>
      </c>
      <c r="T983" s="52">
        <f>'[2]Report'!K2570/1000</f>
        <v>0</v>
      </c>
      <c r="U983" s="52">
        <f t="shared" si="192"/>
        <v>0</v>
      </c>
    </row>
    <row r="984" spans="1:21" ht="11.25" customHeight="1">
      <c r="A984" s="26"/>
      <c r="D984" s="1" t="s">
        <v>29</v>
      </c>
      <c r="F984" s="27">
        <v>1998.6502462997073</v>
      </c>
      <c r="G984" s="27">
        <v>1995.6733253259101</v>
      </c>
      <c r="H984" s="27">
        <v>1992.629518142514</v>
      </c>
      <c r="I984" s="27">
        <v>2025.1816334911464</v>
      </c>
      <c r="J984" s="27">
        <v>2045.83225382813</v>
      </c>
      <c r="K984" s="27">
        <v>2039.805834286074</v>
      </c>
      <c r="L984" s="27">
        <v>1987.9486758090577</v>
      </c>
      <c r="M984" s="27">
        <v>1966.1926747704454</v>
      </c>
      <c r="N984" s="27">
        <v>2073.3717474632567</v>
      </c>
      <c r="O984" s="27">
        <v>2068.1579090932705</v>
      </c>
      <c r="P984" s="27">
        <v>2062.1314895512146</v>
      </c>
      <c r="Q984" s="27">
        <v>2056.1050700091596</v>
      </c>
      <c r="R984" s="27">
        <v>2043.6211176425356</v>
      </c>
      <c r="S984" s="13">
        <f t="shared" si="196"/>
        <v>2027.8471511451082</v>
      </c>
      <c r="T984" s="52">
        <f>'[2]Report'!K2571/1000</f>
        <v>2027.8471511451055</v>
      </c>
      <c r="U984" s="52">
        <f t="shared" si="192"/>
        <v>-2.7284841053187847E-12</v>
      </c>
    </row>
    <row r="985" spans="1:21" ht="11.25" customHeight="1">
      <c r="A985" s="26"/>
      <c r="D985" s="1" t="s">
        <v>242</v>
      </c>
      <c r="F985" s="27">
        <v>4.162485135296205</v>
      </c>
      <c r="G985" s="27">
        <v>6.677667403380132</v>
      </c>
      <c r="H985" s="27">
        <v>1.2539628849685494</v>
      </c>
      <c r="I985" s="27">
        <v>1.2539628849685494</v>
      </c>
      <c r="J985" s="27">
        <v>1.266557113503117</v>
      </c>
      <c r="K985" s="27">
        <v>3.755927880623935</v>
      </c>
      <c r="L985" s="27">
        <v>3.743333652089367</v>
      </c>
      <c r="M985" s="27">
        <v>1.2539628849685494</v>
      </c>
      <c r="N985" s="27">
        <v>1.2539628849685494</v>
      </c>
      <c r="O985" s="27">
        <v>1.2539628849685494</v>
      </c>
      <c r="P985" s="27">
        <v>1.2539628849685494</v>
      </c>
      <c r="Q985" s="27">
        <v>1.292856826031185</v>
      </c>
      <c r="R985" s="27">
        <v>1.2539628849685494</v>
      </c>
      <c r="S985" s="13">
        <f t="shared" si="196"/>
        <v>2.247362016297617</v>
      </c>
      <c r="T985" s="52">
        <f>'[2]Report'!K2572/1000</f>
        <v>2.247362016297618</v>
      </c>
      <c r="U985" s="52">
        <f t="shared" si="192"/>
        <v>0</v>
      </c>
    </row>
    <row r="986" spans="1:21" ht="11.25" customHeight="1">
      <c r="A986" s="26"/>
      <c r="D986" s="1" t="s">
        <v>241</v>
      </c>
      <c r="F986" s="27">
        <v>0</v>
      </c>
      <c r="G986" s="27">
        <v>0</v>
      </c>
      <c r="H986" s="27">
        <v>0</v>
      </c>
      <c r="I986" s="27">
        <v>0</v>
      </c>
      <c r="J986" s="27">
        <v>0</v>
      </c>
      <c r="K986" s="27">
        <v>0</v>
      </c>
      <c r="L986" s="27">
        <v>0</v>
      </c>
      <c r="M986" s="27">
        <v>0</v>
      </c>
      <c r="N986" s="27">
        <v>0</v>
      </c>
      <c r="O986" s="27">
        <v>0</v>
      </c>
      <c r="P986" s="27">
        <v>0</v>
      </c>
      <c r="Q986" s="27">
        <v>0</v>
      </c>
      <c r="R986" s="27">
        <v>0</v>
      </c>
      <c r="S986" s="13">
        <f t="shared" si="196"/>
        <v>0</v>
      </c>
      <c r="T986" s="52">
        <f>'[2]Report'!K2573/1000</f>
        <v>0</v>
      </c>
      <c r="U986" s="52">
        <f t="shared" si="192"/>
        <v>0</v>
      </c>
    </row>
    <row r="987" spans="1:21" ht="11.25" customHeight="1">
      <c r="A987" s="26"/>
      <c r="D987" s="1" t="s">
        <v>244</v>
      </c>
      <c r="F987" s="27">
        <v>1385.8742789464463</v>
      </c>
      <c r="G987" s="27">
        <v>1387.6977508459845</v>
      </c>
      <c r="H987" s="27">
        <v>1552.3240424159071</v>
      </c>
      <c r="I987" s="27">
        <v>1676.915787041603</v>
      </c>
      <c r="J987" s="27">
        <v>1690.1093571844901</v>
      </c>
      <c r="K987" s="27">
        <v>1702.7614205592656</v>
      </c>
      <c r="L987" s="27">
        <v>-0.000220870814871235</v>
      </c>
      <c r="M987" s="27">
        <v>88.8849647238459</v>
      </c>
      <c r="N987" s="27">
        <v>212.32117067254734</v>
      </c>
      <c r="O987" s="27">
        <v>320.1491031641595</v>
      </c>
      <c r="P987" s="27">
        <v>358.1325045728784</v>
      </c>
      <c r="Q987" s="27">
        <v>491.97048239932735</v>
      </c>
      <c r="R987" s="27">
        <v>571.408407012372</v>
      </c>
      <c r="S987" s="13">
        <f t="shared" si="196"/>
        <v>871.6589754740503</v>
      </c>
      <c r="T987" s="52">
        <f>'[2]Report'!K2574/1000</f>
        <v>871.6589754740503</v>
      </c>
      <c r="U987" s="52">
        <f t="shared" si="192"/>
        <v>0</v>
      </c>
    </row>
    <row r="988" spans="1:21" ht="11.25" customHeight="1">
      <c r="A988" s="26"/>
      <c r="D988" s="1" t="s">
        <v>245</v>
      </c>
      <c r="F988" s="27">
        <v>0</v>
      </c>
      <c r="G988" s="27">
        <v>0</v>
      </c>
      <c r="H988" s="27">
        <v>0</v>
      </c>
      <c r="I988" s="27">
        <v>0</v>
      </c>
      <c r="J988" s="27">
        <v>0</v>
      </c>
      <c r="K988" s="27">
        <v>0</v>
      </c>
      <c r="L988" s="27">
        <v>0</v>
      </c>
      <c r="M988" s="27">
        <v>0</v>
      </c>
      <c r="N988" s="27">
        <v>0</v>
      </c>
      <c r="O988" s="27">
        <v>0</v>
      </c>
      <c r="P988" s="27">
        <v>0</v>
      </c>
      <c r="Q988" s="27">
        <v>0</v>
      </c>
      <c r="R988" s="27">
        <v>0</v>
      </c>
      <c r="S988" s="13">
        <f t="shared" si="196"/>
        <v>0</v>
      </c>
      <c r="T988" s="52">
        <f>'[2]Report'!K2575/1000</f>
        <v>0</v>
      </c>
      <c r="U988" s="52">
        <f t="shared" si="192"/>
        <v>0</v>
      </c>
    </row>
    <row r="989" spans="1:21" ht="11.25" customHeight="1">
      <c r="A989" s="26"/>
      <c r="D989" s="1" t="s">
        <v>246</v>
      </c>
      <c r="F989" s="27">
        <v>0</v>
      </c>
      <c r="G989" s="27">
        <v>0</v>
      </c>
      <c r="H989" s="27">
        <v>0</v>
      </c>
      <c r="I989" s="27">
        <v>0</v>
      </c>
      <c r="J989" s="27">
        <v>0</v>
      </c>
      <c r="K989" s="27">
        <v>0</v>
      </c>
      <c r="L989" s="27">
        <v>0</v>
      </c>
      <c r="M989" s="27">
        <v>0</v>
      </c>
      <c r="N989" s="27">
        <v>0</v>
      </c>
      <c r="O989" s="27">
        <v>0</v>
      </c>
      <c r="P989" s="27">
        <v>0</v>
      </c>
      <c r="Q989" s="27">
        <v>0</v>
      </c>
      <c r="R989" s="27">
        <v>0</v>
      </c>
      <c r="S989" s="13">
        <f t="shared" si="196"/>
        <v>0</v>
      </c>
      <c r="T989" s="52">
        <f>'[2]Report'!K2576/1000</f>
        <v>0</v>
      </c>
      <c r="U989" s="52">
        <f t="shared" si="192"/>
        <v>0</v>
      </c>
    </row>
    <row r="990" spans="1:21" ht="11.25" customHeight="1">
      <c r="A990" s="26"/>
      <c r="D990" s="1" t="s">
        <v>247</v>
      </c>
      <c r="F990" s="27">
        <v>0</v>
      </c>
      <c r="G990" s="27">
        <v>0</v>
      </c>
      <c r="H990" s="27">
        <v>0</v>
      </c>
      <c r="I990" s="27">
        <v>0</v>
      </c>
      <c r="J990" s="27">
        <v>0</v>
      </c>
      <c r="K990" s="27">
        <v>0</v>
      </c>
      <c r="L990" s="27">
        <v>0</v>
      </c>
      <c r="M990" s="27">
        <v>0</v>
      </c>
      <c r="N990" s="27">
        <v>0</v>
      </c>
      <c r="O990" s="27">
        <v>0</v>
      </c>
      <c r="P990" s="27">
        <v>0</v>
      </c>
      <c r="Q990" s="27">
        <v>0</v>
      </c>
      <c r="R990" s="27">
        <v>0</v>
      </c>
      <c r="S990" s="13">
        <f t="shared" si="196"/>
        <v>0</v>
      </c>
      <c r="T990" s="52">
        <f>'[2]Report'!K2577/1000</f>
        <v>0</v>
      </c>
      <c r="U990" s="52">
        <f t="shared" si="192"/>
        <v>0</v>
      </c>
    </row>
    <row r="991" spans="1:21" ht="11.25" customHeight="1">
      <c r="A991" s="26"/>
      <c r="D991" s="1" t="s">
        <v>255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13">
        <f t="shared" si="196"/>
        <v>0</v>
      </c>
      <c r="T991" s="52">
        <f>'[2]Report'!K2578/1000</f>
        <v>0</v>
      </c>
      <c r="U991" s="52">
        <f t="shared" si="192"/>
        <v>0</v>
      </c>
    </row>
    <row r="992" spans="1:21" ht="11.25" customHeight="1">
      <c r="A992" s="43"/>
      <c r="D992" s="1" t="s">
        <v>260</v>
      </c>
      <c r="F992" s="27">
        <v>0</v>
      </c>
      <c r="G992" s="27">
        <v>0</v>
      </c>
      <c r="H992" s="27">
        <v>0</v>
      </c>
      <c r="I992" s="27">
        <v>0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13">
        <f t="shared" si="196"/>
        <v>0</v>
      </c>
      <c r="T992" s="52">
        <f>'[2]Report'!K2579/1000</f>
        <v>0</v>
      </c>
      <c r="U992" s="52">
        <f t="shared" si="192"/>
        <v>0</v>
      </c>
    </row>
    <row r="993" spans="1:21" ht="11.25" customHeight="1" thickBot="1">
      <c r="A993" s="26" t="s">
        <v>157</v>
      </c>
      <c r="F993" s="37">
        <f aca="true" t="shared" si="199" ref="F993:R993">SUBTOTAL(9,F981:F992)</f>
        <v>3506.0392103814497</v>
      </c>
      <c r="G993" s="37">
        <f t="shared" si="199"/>
        <v>3503.4892035752746</v>
      </c>
      <c r="H993" s="37">
        <f t="shared" si="199"/>
        <v>3655.7362434433894</v>
      </c>
      <c r="I993" s="37">
        <f t="shared" si="199"/>
        <v>3808.9683634177177</v>
      </c>
      <c r="J993" s="37">
        <f t="shared" si="199"/>
        <v>3838.9134081261236</v>
      </c>
      <c r="K993" s="37">
        <f t="shared" si="199"/>
        <v>3844.116682725963</v>
      </c>
      <c r="L993" s="37">
        <f t="shared" si="199"/>
        <v>2085.5735485903324</v>
      </c>
      <c r="M993" s="37">
        <f t="shared" si="199"/>
        <v>2146.3016223792597</v>
      </c>
      <c r="N993" s="37">
        <f t="shared" si="199"/>
        <v>2373.005161020773</v>
      </c>
      <c r="O993" s="37">
        <f t="shared" si="199"/>
        <v>2471.7075151423987</v>
      </c>
      <c r="P993" s="37">
        <f t="shared" si="199"/>
        <v>2499.752757009062</v>
      </c>
      <c r="Q993" s="37">
        <f t="shared" si="199"/>
        <v>2623.6914692345185</v>
      </c>
      <c r="R993" s="37">
        <f t="shared" si="199"/>
        <v>2686.694807539876</v>
      </c>
      <c r="S993" s="37">
        <f t="shared" si="196"/>
        <v>2995.635248635456</v>
      </c>
      <c r="T993" s="52">
        <f>'[2]Report'!K2580/1000</f>
        <v>2995.635248635453</v>
      </c>
      <c r="U993" s="52">
        <f t="shared" si="192"/>
        <v>0</v>
      </c>
    </row>
    <row r="994" spans="1:21" ht="11.25" customHeight="1" thickTop="1">
      <c r="A994" s="26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>
        <f t="shared" si="196"/>
        <v>0</v>
      </c>
      <c r="T994" s="52">
        <f>'[2]Report'!K2581/1000</f>
        <v>0</v>
      </c>
      <c r="U994" s="52">
        <f t="shared" si="192"/>
        <v>0</v>
      </c>
    </row>
    <row r="995" spans="1:21" ht="11.25" customHeight="1">
      <c r="A995" s="26" t="s">
        <v>10</v>
      </c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>
        <f t="shared" si="196"/>
        <v>0</v>
      </c>
      <c r="T995" s="52">
        <f>'[2]Report'!K2582/1000</f>
        <v>0</v>
      </c>
      <c r="U995" s="52">
        <f t="shared" si="192"/>
        <v>0</v>
      </c>
    </row>
    <row r="996" spans="1:21" ht="11.25" customHeight="1">
      <c r="A996" s="26" t="s">
        <v>158</v>
      </c>
      <c r="B996" s="1" t="s">
        <v>159</v>
      </c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>
        <f t="shared" si="196"/>
        <v>0</v>
      </c>
      <c r="T996" s="52">
        <f>'[2]Report'!K2583/1000</f>
        <v>0</v>
      </c>
      <c r="U996" s="52">
        <f t="shared" si="192"/>
        <v>0</v>
      </c>
    </row>
    <row r="997" spans="1:21" ht="11.25" customHeight="1">
      <c r="A997" s="26"/>
      <c r="D997" s="1" t="s">
        <v>190</v>
      </c>
      <c r="F997" s="27">
        <v>0</v>
      </c>
      <c r="G997" s="27">
        <v>0</v>
      </c>
      <c r="H997" s="27">
        <v>0</v>
      </c>
      <c r="I997" s="27">
        <v>0</v>
      </c>
      <c r="J997" s="27">
        <v>0</v>
      </c>
      <c r="K997" s="27">
        <v>0</v>
      </c>
      <c r="L997" s="27">
        <v>0</v>
      </c>
      <c r="M997" s="27">
        <v>0</v>
      </c>
      <c r="N997" s="27">
        <v>0</v>
      </c>
      <c r="O997" s="27">
        <v>0</v>
      </c>
      <c r="P997" s="27">
        <v>0</v>
      </c>
      <c r="Q997" s="27">
        <v>0</v>
      </c>
      <c r="R997" s="27">
        <v>0</v>
      </c>
      <c r="S997" s="13">
        <v>0</v>
      </c>
      <c r="T997" s="52">
        <f>'[2]Report'!K2584/1000</f>
        <v>0</v>
      </c>
      <c r="U997" s="52">
        <f t="shared" si="192"/>
        <v>0</v>
      </c>
    </row>
    <row r="998" spans="1:21" ht="11.25" customHeight="1">
      <c r="A998" s="26"/>
      <c r="D998" s="1" t="s">
        <v>242</v>
      </c>
      <c r="F998" s="27">
        <v>0</v>
      </c>
      <c r="G998" s="27">
        <v>0</v>
      </c>
      <c r="H998" s="27">
        <v>0</v>
      </c>
      <c r="I998" s="27">
        <v>0</v>
      </c>
      <c r="J998" s="27">
        <v>0</v>
      </c>
      <c r="K998" s="27">
        <v>0</v>
      </c>
      <c r="L998" s="27">
        <v>0</v>
      </c>
      <c r="M998" s="27">
        <v>0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13">
        <f t="shared" si="196"/>
        <v>0</v>
      </c>
      <c r="T998" s="52">
        <f>'[2]Report'!K2585/1000</f>
        <v>0</v>
      </c>
      <c r="U998" s="52">
        <f t="shared" si="192"/>
        <v>0</v>
      </c>
    </row>
    <row r="999" spans="1:21" ht="11.25" customHeight="1">
      <c r="A999" s="26"/>
      <c r="D999" s="1" t="s">
        <v>241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13">
        <f t="shared" si="196"/>
        <v>0</v>
      </c>
      <c r="T999" s="52">
        <f>'[2]Report'!K2586/1000</f>
        <v>0</v>
      </c>
      <c r="U999" s="52">
        <f t="shared" si="192"/>
        <v>0</v>
      </c>
    </row>
    <row r="1000" spans="1:21" ht="11.25" customHeight="1">
      <c r="A1000" s="26"/>
      <c r="F1000" s="28">
        <f>SUBTOTAL(9,F997:F999)</f>
        <v>0</v>
      </c>
      <c r="G1000" s="28">
        <f aca="true" t="shared" si="200" ref="G1000:R1000">SUBTOTAL(9,G997:G999)</f>
        <v>0</v>
      </c>
      <c r="H1000" s="28">
        <f t="shared" si="200"/>
        <v>0</v>
      </c>
      <c r="I1000" s="28">
        <f t="shared" si="200"/>
        <v>0</v>
      </c>
      <c r="J1000" s="28">
        <f t="shared" si="200"/>
        <v>0</v>
      </c>
      <c r="K1000" s="28">
        <f t="shared" si="200"/>
        <v>0</v>
      </c>
      <c r="L1000" s="28">
        <f t="shared" si="200"/>
        <v>0</v>
      </c>
      <c r="M1000" s="28">
        <f t="shared" si="200"/>
        <v>0</v>
      </c>
      <c r="N1000" s="28">
        <f t="shared" si="200"/>
        <v>0</v>
      </c>
      <c r="O1000" s="28">
        <f t="shared" si="200"/>
        <v>0</v>
      </c>
      <c r="P1000" s="28">
        <f t="shared" si="200"/>
        <v>0</v>
      </c>
      <c r="Q1000" s="28">
        <f t="shared" si="200"/>
        <v>0</v>
      </c>
      <c r="R1000" s="28">
        <f t="shared" si="200"/>
        <v>0</v>
      </c>
      <c r="S1000" s="28">
        <f t="shared" si="196"/>
        <v>0</v>
      </c>
      <c r="T1000" s="52">
        <f>'[2]Report'!K2587/1000</f>
        <v>0</v>
      </c>
      <c r="U1000" s="52">
        <f t="shared" si="192"/>
        <v>0</v>
      </c>
    </row>
    <row r="1001" spans="1:21" ht="11.25" customHeight="1">
      <c r="A1001" s="26"/>
      <c r="B1001" s="49"/>
      <c r="C1001" s="40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>
        <f t="shared" si="196"/>
        <v>0</v>
      </c>
      <c r="T1001" s="52">
        <f>'[2]Report'!K2588/1000</f>
        <v>0</v>
      </c>
      <c r="U1001" s="52">
        <f t="shared" si="192"/>
        <v>0</v>
      </c>
    </row>
    <row r="1002" spans="1:21" ht="11.25" customHeight="1">
      <c r="A1002" s="26" t="s">
        <v>160</v>
      </c>
      <c r="B1002" s="41" t="s">
        <v>161</v>
      </c>
      <c r="C1002" s="40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>
        <f t="shared" si="196"/>
        <v>0</v>
      </c>
      <c r="T1002" s="52">
        <f>'[2]Report'!K2589/1000</f>
        <v>0</v>
      </c>
      <c r="U1002" s="52">
        <f t="shared" si="192"/>
        <v>0</v>
      </c>
    </row>
    <row r="1003" spans="1:21" ht="11.25" customHeight="1">
      <c r="A1003" s="26">
        <v>131</v>
      </c>
      <c r="B1003" s="41" t="s">
        <v>162</v>
      </c>
      <c r="C1003" s="40"/>
      <c r="D1003" s="1" t="s">
        <v>261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13">
        <f t="shared" si="196"/>
        <v>0</v>
      </c>
      <c r="T1003" s="52">
        <f>'[2]Report'!K2590/1000</f>
        <v>0</v>
      </c>
      <c r="U1003" s="52">
        <f t="shared" si="192"/>
        <v>0</v>
      </c>
    </row>
    <row r="1004" spans="1:21" ht="11.25" customHeight="1">
      <c r="A1004" s="26">
        <v>135</v>
      </c>
      <c r="B1004" s="41" t="s">
        <v>163</v>
      </c>
      <c r="C1004" s="40"/>
      <c r="D1004" s="1" t="s">
        <v>29</v>
      </c>
      <c r="F1004" s="27">
        <v>0.15919957656870318</v>
      </c>
      <c r="G1004" s="27">
        <v>0.15919957656870318</v>
      </c>
      <c r="H1004" s="27">
        <v>0.15919957656870318</v>
      </c>
      <c r="I1004" s="27">
        <v>0.15919957656870318</v>
      </c>
      <c r="J1004" s="27">
        <v>0.15919957656870318</v>
      </c>
      <c r="K1004" s="27">
        <v>0.15919957656870318</v>
      </c>
      <c r="L1004" s="27">
        <v>0.15919957656870318</v>
      </c>
      <c r="M1004" s="27">
        <v>0.15919957656870318</v>
      </c>
      <c r="N1004" s="27">
        <v>0.15919957656870318</v>
      </c>
      <c r="O1004" s="27">
        <v>0.15919957656870318</v>
      </c>
      <c r="P1004" s="27">
        <v>0.15919957656870318</v>
      </c>
      <c r="Q1004" s="27">
        <v>0.15919957656870318</v>
      </c>
      <c r="R1004" s="27">
        <v>0.15919957656870318</v>
      </c>
      <c r="S1004" s="13">
        <f t="shared" si="196"/>
        <v>0.15919957656870315</v>
      </c>
      <c r="T1004" s="52">
        <f>'[2]Report'!K2591/1000</f>
        <v>0.15919957656870318</v>
      </c>
      <c r="U1004" s="52">
        <f t="shared" si="192"/>
        <v>0</v>
      </c>
    </row>
    <row r="1005" spans="1:21" ht="11.25" customHeight="1">
      <c r="A1005" s="26">
        <v>141</v>
      </c>
      <c r="B1005" s="41" t="s">
        <v>164</v>
      </c>
      <c r="C1005" s="40"/>
      <c r="D1005" s="1" t="s">
        <v>242</v>
      </c>
      <c r="F1005" s="27">
        <v>40.04755967870059</v>
      </c>
      <c r="G1005" s="27">
        <v>40.04755967870059</v>
      </c>
      <c r="H1005" s="27">
        <v>40.04755967870059</v>
      </c>
      <c r="I1005" s="27">
        <v>40.04755967870059</v>
      </c>
      <c r="J1005" s="27">
        <v>40.04755967870059</v>
      </c>
      <c r="K1005" s="27">
        <v>40.04755967870059</v>
      </c>
      <c r="L1005" s="27">
        <v>40.04755967870059</v>
      </c>
      <c r="M1005" s="27">
        <v>40.04755967870059</v>
      </c>
      <c r="N1005" s="27">
        <v>40.04755967870059</v>
      </c>
      <c r="O1005" s="27">
        <v>40.04755967870059</v>
      </c>
      <c r="P1005" s="27">
        <v>40.04755967870059</v>
      </c>
      <c r="Q1005" s="27">
        <v>40.04755967870059</v>
      </c>
      <c r="R1005" s="27">
        <v>40.04755967870059</v>
      </c>
      <c r="S1005" s="13">
        <f t="shared" si="196"/>
        <v>40.04755967870058</v>
      </c>
      <c r="T1005" s="52">
        <f>'[2]Report'!K2592/1000</f>
        <v>40.04755967870059</v>
      </c>
      <c r="U1005" s="52">
        <f t="shared" si="192"/>
        <v>0</v>
      </c>
    </row>
    <row r="1006" spans="1:21" ht="11.25" customHeight="1">
      <c r="A1006" s="26">
        <v>143</v>
      </c>
      <c r="B1006" s="41" t="s">
        <v>164</v>
      </c>
      <c r="C1006" s="40"/>
      <c r="D1006" s="1" t="s">
        <v>242</v>
      </c>
      <c r="F1006" s="27">
        <v>2517.7620288639646</v>
      </c>
      <c r="G1006" s="27">
        <v>2517.7620288639646</v>
      </c>
      <c r="H1006" s="27">
        <v>2517.7620288639646</v>
      </c>
      <c r="I1006" s="27">
        <v>2517.7620288639646</v>
      </c>
      <c r="J1006" s="27">
        <v>2517.7620288639646</v>
      </c>
      <c r="K1006" s="27">
        <v>2517.7620288639646</v>
      </c>
      <c r="L1006" s="27">
        <v>2517.7620288639646</v>
      </c>
      <c r="M1006" s="27">
        <v>2517.7620288639646</v>
      </c>
      <c r="N1006" s="27">
        <v>2517.7620288639646</v>
      </c>
      <c r="O1006" s="27">
        <v>2517.7620288639646</v>
      </c>
      <c r="P1006" s="27">
        <v>2517.7620288639646</v>
      </c>
      <c r="Q1006" s="27">
        <v>2517.7620288639646</v>
      </c>
      <c r="R1006" s="27">
        <v>2517.7620288639646</v>
      </c>
      <c r="S1006" s="13">
        <f t="shared" si="196"/>
        <v>2517.762028863965</v>
      </c>
      <c r="T1006" s="52">
        <f>'[2]Report'!K2593/1000</f>
        <v>2517.7620288639646</v>
      </c>
      <c r="U1006" s="52">
        <f t="shared" si="192"/>
        <v>0</v>
      </c>
    </row>
    <row r="1007" spans="1:21" ht="11.25" customHeight="1">
      <c r="A1007" s="26">
        <v>232</v>
      </c>
      <c r="B1007" s="41" t="s">
        <v>165</v>
      </c>
      <c r="C1007" s="40"/>
      <c r="D1007" s="1" t="s">
        <v>190</v>
      </c>
      <c r="F1007" s="27">
        <v>0</v>
      </c>
      <c r="G1007" s="27">
        <v>0</v>
      </c>
      <c r="H1007" s="27">
        <v>0</v>
      </c>
      <c r="I1007" s="27">
        <v>0</v>
      </c>
      <c r="J1007" s="27">
        <v>0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0</v>
      </c>
      <c r="S1007" s="13">
        <f t="shared" si="196"/>
        <v>0</v>
      </c>
      <c r="T1007" s="52">
        <f>'[2]Report'!K2594/1000</f>
        <v>0</v>
      </c>
      <c r="U1007" s="52">
        <f aca="true" t="shared" si="201" ref="U1007:U1070">T1007-S1007</f>
        <v>0</v>
      </c>
    </row>
    <row r="1008" spans="1:21" ht="11.25" customHeight="1">
      <c r="A1008" s="26">
        <v>232</v>
      </c>
      <c r="B1008" s="41" t="s">
        <v>165</v>
      </c>
      <c r="C1008" s="40"/>
      <c r="D1008" s="1" t="s">
        <v>242</v>
      </c>
      <c r="F1008" s="27">
        <v>-312.2748637390103</v>
      </c>
      <c r="G1008" s="27">
        <v>-312.2748637390103</v>
      </c>
      <c r="H1008" s="27">
        <v>-312.2748637390103</v>
      </c>
      <c r="I1008" s="27">
        <v>-312.2748637390103</v>
      </c>
      <c r="J1008" s="27">
        <v>-312.2748637390103</v>
      </c>
      <c r="K1008" s="27">
        <v>-312.2748637390103</v>
      </c>
      <c r="L1008" s="27">
        <v>-312.2748637390103</v>
      </c>
      <c r="M1008" s="27">
        <v>-312.2748637390103</v>
      </c>
      <c r="N1008" s="27">
        <v>-312.2748637390103</v>
      </c>
      <c r="O1008" s="27">
        <v>-312.2748637390103</v>
      </c>
      <c r="P1008" s="27">
        <v>-312.2748637390103</v>
      </c>
      <c r="Q1008" s="27">
        <v>-312.2748637390103</v>
      </c>
      <c r="R1008" s="27">
        <v>-312.2748637390103</v>
      </c>
      <c r="S1008" s="13">
        <f t="shared" si="196"/>
        <v>-312.27486373901036</v>
      </c>
      <c r="T1008" s="52">
        <f>'[2]Report'!K2595/1000</f>
        <v>-312.2748637390103</v>
      </c>
      <c r="U1008" s="52">
        <f t="shared" si="201"/>
        <v>0</v>
      </c>
    </row>
    <row r="1009" spans="1:21" ht="11.25" customHeight="1">
      <c r="A1009" s="26">
        <v>232</v>
      </c>
      <c r="B1009" s="41" t="s">
        <v>165</v>
      </c>
      <c r="C1009" s="40"/>
      <c r="D1009" s="1" t="s">
        <v>247</v>
      </c>
      <c r="F1009" s="27">
        <v>0</v>
      </c>
      <c r="G1009" s="27">
        <v>0</v>
      </c>
      <c r="H1009" s="27">
        <v>0</v>
      </c>
      <c r="I1009" s="27">
        <v>0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>
        <v>0</v>
      </c>
      <c r="P1009" s="27">
        <v>0</v>
      </c>
      <c r="Q1009" s="27">
        <v>0</v>
      </c>
      <c r="R1009" s="27">
        <v>0</v>
      </c>
      <c r="S1009" s="13">
        <f t="shared" si="196"/>
        <v>0</v>
      </c>
      <c r="T1009" s="52">
        <f>'[2]Report'!K2596/1000</f>
        <v>0</v>
      </c>
      <c r="U1009" s="52">
        <f t="shared" si="201"/>
        <v>0</v>
      </c>
    </row>
    <row r="1010" spans="1:21" ht="11.25" customHeight="1">
      <c r="A1010" s="26">
        <v>232</v>
      </c>
      <c r="B1010" s="40" t="s">
        <v>165</v>
      </c>
      <c r="C1010" s="40"/>
      <c r="D1010" s="1" t="s">
        <v>29</v>
      </c>
      <c r="F1010" s="27">
        <v>0</v>
      </c>
      <c r="G1010" s="27">
        <v>0</v>
      </c>
      <c r="H1010" s="27">
        <v>0</v>
      </c>
      <c r="I1010" s="27">
        <v>0</v>
      </c>
      <c r="J1010" s="27">
        <v>0</v>
      </c>
      <c r="K1010" s="27">
        <v>0</v>
      </c>
      <c r="L1010" s="27">
        <v>0</v>
      </c>
      <c r="M1010" s="27">
        <v>0</v>
      </c>
      <c r="N1010" s="27">
        <v>0</v>
      </c>
      <c r="O1010" s="27">
        <v>0</v>
      </c>
      <c r="P1010" s="27">
        <v>0</v>
      </c>
      <c r="Q1010" s="27">
        <v>0</v>
      </c>
      <c r="R1010" s="27">
        <v>0</v>
      </c>
      <c r="S1010" s="13">
        <f t="shared" si="196"/>
        <v>0</v>
      </c>
      <c r="T1010" s="52">
        <f>'[2]Report'!K2597/1000</f>
        <v>0</v>
      </c>
      <c r="U1010" s="52">
        <f t="shared" si="201"/>
        <v>0</v>
      </c>
    </row>
    <row r="1011" spans="1:21" ht="11.25" customHeight="1">
      <c r="A1011" s="26">
        <v>2533</v>
      </c>
      <c r="B1011" s="40" t="s">
        <v>166</v>
      </c>
      <c r="C1011" s="40"/>
      <c r="D1011" s="1" t="s">
        <v>190</v>
      </c>
      <c r="F1011" s="27">
        <v>0</v>
      </c>
      <c r="G1011" s="27">
        <v>0</v>
      </c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13">
        <f t="shared" si="196"/>
        <v>0</v>
      </c>
      <c r="T1011" s="52">
        <f>'[2]Report'!K2598/1000</f>
        <v>0</v>
      </c>
      <c r="U1011" s="52">
        <f t="shared" si="201"/>
        <v>0</v>
      </c>
    </row>
    <row r="1012" spans="1:21" ht="11.25" customHeight="1">
      <c r="A1012" s="26">
        <v>2533</v>
      </c>
      <c r="B1012" s="40" t="s">
        <v>166</v>
      </c>
      <c r="C1012" s="40"/>
      <c r="D1012" s="1" t="s">
        <v>241</v>
      </c>
      <c r="F1012" s="27">
        <v>-87.21481872905116</v>
      </c>
      <c r="G1012" s="27">
        <v>-87.21481872905116</v>
      </c>
      <c r="H1012" s="27">
        <v>-87.21481872905116</v>
      </c>
      <c r="I1012" s="27">
        <v>-87.21481872905116</v>
      </c>
      <c r="J1012" s="27">
        <v>-87.21481872905116</v>
      </c>
      <c r="K1012" s="27">
        <v>-87.21481872905116</v>
      </c>
      <c r="L1012" s="27">
        <v>-87.21481872905116</v>
      </c>
      <c r="M1012" s="27">
        <v>-87.21481872905116</v>
      </c>
      <c r="N1012" s="27">
        <v>-87.21481872905116</v>
      </c>
      <c r="O1012" s="27">
        <v>-87.21481872905116</v>
      </c>
      <c r="P1012" s="27">
        <v>-87.21481872905116</v>
      </c>
      <c r="Q1012" s="27">
        <v>-87.21481872905116</v>
      </c>
      <c r="R1012" s="27">
        <v>-87.21481872905116</v>
      </c>
      <c r="S1012" s="13">
        <f t="shared" si="196"/>
        <v>-87.21481872905115</v>
      </c>
      <c r="T1012" s="52">
        <f>'[2]Report'!K2599/1000</f>
        <v>-87.21481872905116</v>
      </c>
      <c r="U1012" s="52">
        <f t="shared" si="201"/>
        <v>0</v>
      </c>
    </row>
    <row r="1013" spans="1:21" ht="11.25" customHeight="1">
      <c r="A1013" s="26">
        <v>2533</v>
      </c>
      <c r="B1013" s="40" t="s">
        <v>166</v>
      </c>
      <c r="C1013" s="40"/>
      <c r="D1013" s="1" t="s">
        <v>246</v>
      </c>
      <c r="F1013" s="27">
        <v>0</v>
      </c>
      <c r="G1013" s="27">
        <v>0</v>
      </c>
      <c r="H1013" s="27">
        <v>0</v>
      </c>
      <c r="I1013" s="27">
        <v>0</v>
      </c>
      <c r="J1013" s="27">
        <v>0</v>
      </c>
      <c r="K1013" s="27">
        <v>0</v>
      </c>
      <c r="L1013" s="27">
        <v>0</v>
      </c>
      <c r="M1013" s="27">
        <v>0</v>
      </c>
      <c r="N1013" s="27">
        <v>0</v>
      </c>
      <c r="O1013" s="27">
        <v>0</v>
      </c>
      <c r="P1013" s="27">
        <v>0</v>
      </c>
      <c r="Q1013" s="27">
        <v>0</v>
      </c>
      <c r="R1013" s="27">
        <v>0</v>
      </c>
      <c r="S1013" s="13">
        <f t="shared" si="196"/>
        <v>0</v>
      </c>
      <c r="T1013" s="52">
        <f>'[2]Report'!K2600/1000</f>
        <v>0</v>
      </c>
      <c r="U1013" s="52">
        <f t="shared" si="201"/>
        <v>0</v>
      </c>
    </row>
    <row r="1014" spans="1:21" ht="11.25" customHeight="1">
      <c r="A1014" s="26">
        <v>2533</v>
      </c>
      <c r="B1014" s="40" t="s">
        <v>166</v>
      </c>
      <c r="C1014" s="40"/>
      <c r="D1014" s="1" t="s">
        <v>247</v>
      </c>
      <c r="F1014" s="27">
        <v>0</v>
      </c>
      <c r="G1014" s="27">
        <v>0</v>
      </c>
      <c r="H1014" s="27">
        <v>0</v>
      </c>
      <c r="I1014" s="27">
        <v>0</v>
      </c>
      <c r="J1014" s="27">
        <v>0</v>
      </c>
      <c r="K1014" s="27">
        <v>0</v>
      </c>
      <c r="L1014" s="27">
        <v>0</v>
      </c>
      <c r="M1014" s="27">
        <v>0</v>
      </c>
      <c r="N1014" s="27">
        <v>0</v>
      </c>
      <c r="O1014" s="27">
        <v>0</v>
      </c>
      <c r="P1014" s="27">
        <v>0</v>
      </c>
      <c r="Q1014" s="27">
        <v>0</v>
      </c>
      <c r="R1014" s="27">
        <v>0</v>
      </c>
      <c r="S1014" s="13">
        <f t="shared" si="196"/>
        <v>0</v>
      </c>
      <c r="T1014" s="52">
        <f>'[2]Report'!K2601/1000</f>
        <v>0</v>
      </c>
      <c r="U1014" s="52">
        <f t="shared" si="201"/>
        <v>0</v>
      </c>
    </row>
    <row r="1015" spans="1:21" ht="11.25" customHeight="1">
      <c r="A1015" s="26">
        <v>230</v>
      </c>
      <c r="B1015" s="40" t="s">
        <v>167</v>
      </c>
      <c r="C1015" s="40"/>
      <c r="D1015" s="1" t="s">
        <v>241</v>
      </c>
      <c r="F1015" s="27">
        <v>0.8120450227622296</v>
      </c>
      <c r="G1015" s="27">
        <v>0.8120450227622296</v>
      </c>
      <c r="H1015" s="27">
        <v>0.8120450227622296</v>
      </c>
      <c r="I1015" s="27">
        <v>0.8120450227622296</v>
      </c>
      <c r="J1015" s="27">
        <v>0.8120450227622296</v>
      </c>
      <c r="K1015" s="27">
        <v>0.8120450227622296</v>
      </c>
      <c r="L1015" s="27">
        <v>0.8120450227622296</v>
      </c>
      <c r="M1015" s="27">
        <v>0.8120450227622296</v>
      </c>
      <c r="N1015" s="27">
        <v>0.8120450227622296</v>
      </c>
      <c r="O1015" s="27">
        <v>0.8120450227622296</v>
      </c>
      <c r="P1015" s="27">
        <v>0.8120450227622296</v>
      </c>
      <c r="Q1015" s="27">
        <v>0.8120450227622296</v>
      </c>
      <c r="R1015" s="27">
        <v>0.8120450227622296</v>
      </c>
      <c r="S1015" s="13">
        <f t="shared" si="196"/>
        <v>0.8120450227622295</v>
      </c>
      <c r="T1015" s="52">
        <f>'[2]Report'!K2602/1000</f>
        <v>0.8120450227622296</v>
      </c>
      <c r="U1015" s="52">
        <f t="shared" si="201"/>
        <v>0</v>
      </c>
    </row>
    <row r="1016" spans="1:21" ht="11.25" customHeight="1">
      <c r="A1016" s="26">
        <v>230</v>
      </c>
      <c r="B1016" s="40" t="s">
        <v>167</v>
      </c>
      <c r="C1016" s="40"/>
      <c r="D1016" s="1" t="s">
        <v>246</v>
      </c>
      <c r="F1016" s="27">
        <v>0</v>
      </c>
      <c r="G1016" s="27">
        <v>0</v>
      </c>
      <c r="H1016" s="27">
        <v>0</v>
      </c>
      <c r="I1016" s="27">
        <v>0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13">
        <f t="shared" si="196"/>
        <v>0</v>
      </c>
      <c r="T1016" s="52">
        <f>'[2]Report'!K2603/1000</f>
        <v>0</v>
      </c>
      <c r="U1016" s="52">
        <f t="shared" si="201"/>
        <v>0</v>
      </c>
    </row>
    <row r="1017" spans="1:21" ht="11.25" customHeight="1">
      <c r="A1017" s="26">
        <v>230</v>
      </c>
      <c r="B1017" s="40" t="s">
        <v>167</v>
      </c>
      <c r="C1017" s="40"/>
      <c r="D1017" s="1" t="s">
        <v>247</v>
      </c>
      <c r="F1017" s="27">
        <v>0</v>
      </c>
      <c r="G1017" s="27">
        <v>0</v>
      </c>
      <c r="H1017" s="27">
        <v>0</v>
      </c>
      <c r="I1017" s="27">
        <v>0</v>
      </c>
      <c r="J1017" s="27">
        <v>0</v>
      </c>
      <c r="K1017" s="27">
        <v>0</v>
      </c>
      <c r="L1017" s="27">
        <v>0</v>
      </c>
      <c r="M1017" s="27">
        <v>0</v>
      </c>
      <c r="N1017" s="27">
        <v>0</v>
      </c>
      <c r="O1017" s="27">
        <v>0</v>
      </c>
      <c r="P1017" s="27">
        <v>0</v>
      </c>
      <c r="Q1017" s="27">
        <v>0</v>
      </c>
      <c r="R1017" s="27">
        <v>0</v>
      </c>
      <c r="S1017" s="13">
        <f t="shared" si="196"/>
        <v>0</v>
      </c>
      <c r="T1017" s="52">
        <f>'[2]Report'!K2604/1000</f>
        <v>0</v>
      </c>
      <c r="U1017" s="52">
        <f t="shared" si="201"/>
        <v>0</v>
      </c>
    </row>
    <row r="1018" spans="1:21" ht="11.25" customHeight="1">
      <c r="A1018" s="26">
        <v>230</v>
      </c>
      <c r="B1018" s="40" t="s">
        <v>167</v>
      </c>
      <c r="C1018" s="40"/>
      <c r="D1018" s="1" t="s">
        <v>190</v>
      </c>
      <c r="F1018" s="27">
        <v>0</v>
      </c>
      <c r="G1018" s="27">
        <v>0</v>
      </c>
      <c r="H1018" s="27">
        <v>0</v>
      </c>
      <c r="I1018" s="27">
        <v>0</v>
      </c>
      <c r="J1018" s="27">
        <v>0</v>
      </c>
      <c r="K1018" s="27">
        <v>0</v>
      </c>
      <c r="L1018" s="27">
        <v>0</v>
      </c>
      <c r="M1018" s="27">
        <v>0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13">
        <f t="shared" si="196"/>
        <v>0</v>
      </c>
      <c r="T1018" s="52">
        <f>'[2]Report'!K2605/1000</f>
        <v>0</v>
      </c>
      <c r="U1018" s="52">
        <f t="shared" si="201"/>
        <v>0</v>
      </c>
    </row>
    <row r="1019" spans="1:21" ht="11.25" customHeight="1">
      <c r="A1019" s="26">
        <v>254105</v>
      </c>
      <c r="B1019" s="40" t="s">
        <v>168</v>
      </c>
      <c r="C1019" s="40"/>
      <c r="D1019" s="1" t="s">
        <v>190</v>
      </c>
      <c r="F1019" s="27">
        <v>0</v>
      </c>
      <c r="G1019" s="27">
        <v>0</v>
      </c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13">
        <f aca="true" t="shared" si="202" ref="S1019:S1082">(F1019+R1019+SUM(G1019:Q1019)*2)/24</f>
        <v>0</v>
      </c>
      <c r="T1019" s="52">
        <f>'[2]Report'!K2606/1000</f>
        <v>0</v>
      </c>
      <c r="U1019" s="52">
        <f t="shared" si="201"/>
        <v>0</v>
      </c>
    </row>
    <row r="1020" spans="1:21" ht="11.25" customHeight="1">
      <c r="A1020" s="26">
        <v>254105</v>
      </c>
      <c r="B1020" s="40" t="s">
        <v>168</v>
      </c>
      <c r="C1020" s="40"/>
      <c r="D1020" s="1" t="s">
        <v>241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13">
        <f t="shared" si="202"/>
        <v>0</v>
      </c>
      <c r="T1020" s="52">
        <f>'[2]Report'!K2607/1000</f>
        <v>0</v>
      </c>
      <c r="U1020" s="52">
        <f t="shared" si="201"/>
        <v>0</v>
      </c>
    </row>
    <row r="1021" spans="1:21" ht="11.25" customHeight="1">
      <c r="A1021" s="26">
        <v>254105</v>
      </c>
      <c r="B1021" s="40" t="s">
        <v>168</v>
      </c>
      <c r="C1021" s="40"/>
      <c r="D1021" s="1" t="s">
        <v>245</v>
      </c>
      <c r="F1021" s="27">
        <v>0</v>
      </c>
      <c r="G1021" s="27">
        <v>0</v>
      </c>
      <c r="H1021" s="27">
        <v>0</v>
      </c>
      <c r="I1021" s="27">
        <v>0</v>
      </c>
      <c r="J1021" s="27">
        <v>0</v>
      </c>
      <c r="K1021" s="27">
        <v>0</v>
      </c>
      <c r="L1021" s="27">
        <v>0</v>
      </c>
      <c r="M1021" s="27">
        <v>0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13">
        <f t="shared" si="202"/>
        <v>0</v>
      </c>
      <c r="T1021" s="52">
        <f>'[2]Report'!K2608/1000</f>
        <v>0</v>
      </c>
      <c r="U1021" s="52">
        <f t="shared" si="201"/>
        <v>0</v>
      </c>
    </row>
    <row r="1022" spans="1:21" ht="11.25" customHeight="1">
      <c r="A1022" s="26">
        <v>254105</v>
      </c>
      <c r="B1022" s="40" t="s">
        <v>168</v>
      </c>
      <c r="C1022" s="40"/>
      <c r="D1022" s="1" t="s">
        <v>247</v>
      </c>
      <c r="F1022" s="27">
        <v>0</v>
      </c>
      <c r="G1022" s="27">
        <v>0</v>
      </c>
      <c r="H1022" s="27">
        <v>0</v>
      </c>
      <c r="I1022" s="27">
        <v>0</v>
      </c>
      <c r="J1022" s="27">
        <v>0</v>
      </c>
      <c r="K1022" s="27">
        <v>0</v>
      </c>
      <c r="L1022" s="27">
        <v>0</v>
      </c>
      <c r="M1022" s="27">
        <v>0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13">
        <f t="shared" si="202"/>
        <v>0</v>
      </c>
      <c r="T1022" s="52">
        <f>'[2]Report'!K2609/1000</f>
        <v>0</v>
      </c>
      <c r="U1022" s="52">
        <f t="shared" si="201"/>
        <v>0</v>
      </c>
    </row>
    <row r="1023" spans="1:21" ht="11.25" customHeight="1">
      <c r="A1023" s="26">
        <v>2533</v>
      </c>
      <c r="B1023" s="1" t="s">
        <v>169</v>
      </c>
      <c r="D1023" s="1" t="s">
        <v>247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13">
        <f t="shared" si="202"/>
        <v>0</v>
      </c>
      <c r="T1023" s="52">
        <f>'[2]Report'!K2610/1000</f>
        <v>0</v>
      </c>
      <c r="U1023" s="52">
        <f t="shared" si="201"/>
        <v>0</v>
      </c>
    </row>
    <row r="1024" spans="1:21" ht="11.25" customHeight="1">
      <c r="A1024" s="26"/>
      <c r="F1024" s="28">
        <f>SUBTOTAL(9,F1003:F1023)</f>
        <v>2159.291150673934</v>
      </c>
      <c r="G1024" s="28">
        <f aca="true" t="shared" si="203" ref="G1024:R1024">SUBTOTAL(9,G1003:G1023)</f>
        <v>2159.291150673934</v>
      </c>
      <c r="H1024" s="28">
        <f t="shared" si="203"/>
        <v>2159.291150673934</v>
      </c>
      <c r="I1024" s="28">
        <f t="shared" si="203"/>
        <v>2159.291150673934</v>
      </c>
      <c r="J1024" s="28">
        <f t="shared" si="203"/>
        <v>2159.291150673934</v>
      </c>
      <c r="K1024" s="28">
        <f t="shared" si="203"/>
        <v>2159.291150673934</v>
      </c>
      <c r="L1024" s="28">
        <f t="shared" si="203"/>
        <v>2159.291150673934</v>
      </c>
      <c r="M1024" s="28">
        <f t="shared" si="203"/>
        <v>2159.291150673934</v>
      </c>
      <c r="N1024" s="28">
        <f t="shared" si="203"/>
        <v>2159.291150673934</v>
      </c>
      <c r="O1024" s="28">
        <f t="shared" si="203"/>
        <v>2159.291150673934</v>
      </c>
      <c r="P1024" s="28">
        <f t="shared" si="203"/>
        <v>2159.291150673934</v>
      </c>
      <c r="Q1024" s="28">
        <f t="shared" si="203"/>
        <v>2159.291150673934</v>
      </c>
      <c r="R1024" s="28">
        <f t="shared" si="203"/>
        <v>2159.291150673934</v>
      </c>
      <c r="S1024" s="28">
        <f t="shared" si="202"/>
        <v>2159.2911506739338</v>
      </c>
      <c r="T1024" s="52">
        <f>'[2]Report'!K2611/1000</f>
        <v>2159.291150673934</v>
      </c>
      <c r="U1024" s="52">
        <f t="shared" si="201"/>
        <v>0</v>
      </c>
    </row>
    <row r="1025" spans="1:21" ht="15" customHeight="1">
      <c r="A1025" s="43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>
        <f t="shared" si="202"/>
        <v>0</v>
      </c>
      <c r="T1025" s="52">
        <f>'[2]Report'!K2612/1000</f>
        <v>0</v>
      </c>
      <c r="U1025" s="52">
        <f t="shared" si="201"/>
        <v>0</v>
      </c>
    </row>
    <row r="1026" spans="1:21" ht="11.25" customHeight="1" thickBot="1">
      <c r="A1026" s="26" t="s">
        <v>170</v>
      </c>
      <c r="F1026" s="44">
        <f>SUBTOTAL(9,F997:F1024)</f>
        <v>2159.291150673934</v>
      </c>
      <c r="G1026" s="44">
        <f aca="true" t="shared" si="204" ref="G1026:R1026">SUBTOTAL(9,G997:G1024)</f>
        <v>2159.291150673934</v>
      </c>
      <c r="H1026" s="44">
        <f t="shared" si="204"/>
        <v>2159.291150673934</v>
      </c>
      <c r="I1026" s="44">
        <f t="shared" si="204"/>
        <v>2159.291150673934</v>
      </c>
      <c r="J1026" s="44">
        <f t="shared" si="204"/>
        <v>2159.291150673934</v>
      </c>
      <c r="K1026" s="44">
        <f t="shared" si="204"/>
        <v>2159.291150673934</v>
      </c>
      <c r="L1026" s="44">
        <f t="shared" si="204"/>
        <v>2159.291150673934</v>
      </c>
      <c r="M1026" s="44">
        <f t="shared" si="204"/>
        <v>2159.291150673934</v>
      </c>
      <c r="N1026" s="44">
        <f t="shared" si="204"/>
        <v>2159.291150673934</v>
      </c>
      <c r="O1026" s="44">
        <f t="shared" si="204"/>
        <v>2159.291150673934</v>
      </c>
      <c r="P1026" s="44">
        <f t="shared" si="204"/>
        <v>2159.291150673934</v>
      </c>
      <c r="Q1026" s="44">
        <f t="shared" si="204"/>
        <v>2159.291150673934</v>
      </c>
      <c r="R1026" s="44">
        <f t="shared" si="204"/>
        <v>2159.291150673934</v>
      </c>
      <c r="S1026" s="44">
        <f t="shared" si="202"/>
        <v>2159.2911506739338</v>
      </c>
      <c r="T1026" s="52">
        <f>'[2]Report'!K2613/1000</f>
        <v>2159.291150673934</v>
      </c>
      <c r="U1026" s="52">
        <f t="shared" si="201"/>
        <v>0</v>
      </c>
    </row>
    <row r="1027" spans="1:21" ht="11.25" customHeight="1" thickTop="1">
      <c r="A1027" s="26" t="s">
        <v>12</v>
      </c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>
        <f t="shared" si="202"/>
        <v>0</v>
      </c>
      <c r="T1027" s="52">
        <f>'[2]Report'!K2614/1000</f>
        <v>0</v>
      </c>
      <c r="U1027" s="52">
        <f t="shared" si="201"/>
        <v>0</v>
      </c>
    </row>
    <row r="1028" spans="1:21" ht="11.25" customHeight="1">
      <c r="A1028" s="26">
        <v>18221</v>
      </c>
      <c r="B1028" s="1" t="s">
        <v>171</v>
      </c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>
        <f t="shared" si="202"/>
        <v>0</v>
      </c>
      <c r="T1028" s="52">
        <f>'[2]Report'!K2615/1000</f>
        <v>0</v>
      </c>
      <c r="U1028" s="52">
        <f t="shared" si="201"/>
        <v>0</v>
      </c>
    </row>
    <row r="1029" spans="1:21" ht="11.25" customHeight="1">
      <c r="A1029" s="26"/>
      <c r="D1029" s="1" t="s">
        <v>190</v>
      </c>
      <c r="F1029" s="27">
        <v>0</v>
      </c>
      <c r="G1029" s="27">
        <v>0</v>
      </c>
      <c r="H1029" s="27">
        <v>0</v>
      </c>
      <c r="I1029" s="27">
        <v>0</v>
      </c>
      <c r="J1029" s="27">
        <v>0</v>
      </c>
      <c r="K1029" s="27">
        <v>0</v>
      </c>
      <c r="L1029" s="27">
        <v>0</v>
      </c>
      <c r="M1029" s="27">
        <v>0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13">
        <f t="shared" si="202"/>
        <v>0</v>
      </c>
      <c r="T1029" s="52">
        <f>'[2]Report'!K2616/1000</f>
        <v>0</v>
      </c>
      <c r="U1029" s="52">
        <f t="shared" si="201"/>
        <v>0</v>
      </c>
    </row>
    <row r="1030" spans="1:21" ht="11.25" customHeight="1">
      <c r="A1030" s="26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>
        <f t="shared" si="202"/>
        <v>0</v>
      </c>
      <c r="T1030" s="52">
        <f>'[2]Report'!K2617/1000</f>
        <v>0</v>
      </c>
      <c r="U1030" s="52">
        <f t="shared" si="201"/>
        <v>0</v>
      </c>
    </row>
    <row r="1031" spans="1:21" ht="11.25" customHeight="1">
      <c r="A1031" s="26"/>
      <c r="F1031" s="28">
        <f aca="true" t="shared" si="205" ref="F1031:R1031">SUBTOTAL(9,F1029)</f>
        <v>0</v>
      </c>
      <c r="G1031" s="28">
        <f t="shared" si="205"/>
        <v>0</v>
      </c>
      <c r="H1031" s="28">
        <f t="shared" si="205"/>
        <v>0</v>
      </c>
      <c r="I1031" s="28">
        <f t="shared" si="205"/>
        <v>0</v>
      </c>
      <c r="J1031" s="28">
        <f t="shared" si="205"/>
        <v>0</v>
      </c>
      <c r="K1031" s="28">
        <f t="shared" si="205"/>
        <v>0</v>
      </c>
      <c r="L1031" s="28">
        <f t="shared" si="205"/>
        <v>0</v>
      </c>
      <c r="M1031" s="28">
        <f t="shared" si="205"/>
        <v>0</v>
      </c>
      <c r="N1031" s="28">
        <f t="shared" si="205"/>
        <v>0</v>
      </c>
      <c r="O1031" s="28">
        <f t="shared" si="205"/>
        <v>0</v>
      </c>
      <c r="P1031" s="28">
        <f t="shared" si="205"/>
        <v>0</v>
      </c>
      <c r="Q1031" s="28">
        <f t="shared" si="205"/>
        <v>0</v>
      </c>
      <c r="R1031" s="28">
        <f t="shared" si="205"/>
        <v>0</v>
      </c>
      <c r="S1031" s="28">
        <f t="shared" si="202"/>
        <v>0</v>
      </c>
      <c r="T1031" s="52">
        <f>'[2]Report'!K2618/1000</f>
        <v>0</v>
      </c>
      <c r="U1031" s="52">
        <f t="shared" si="201"/>
        <v>0</v>
      </c>
    </row>
    <row r="1032" spans="1:21" ht="11.25" customHeight="1">
      <c r="A1032" s="26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>
        <f t="shared" si="202"/>
        <v>0</v>
      </c>
      <c r="T1032" s="52">
        <f>'[2]Report'!K2619/1000</f>
        <v>0</v>
      </c>
      <c r="U1032" s="52">
        <f t="shared" si="201"/>
        <v>0</v>
      </c>
    </row>
    <row r="1033" spans="1:21" ht="11.25" customHeight="1">
      <c r="A1033" s="26">
        <v>18222</v>
      </c>
      <c r="B1033" s="1" t="s">
        <v>172</v>
      </c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>
        <f t="shared" si="202"/>
        <v>0</v>
      </c>
      <c r="T1033" s="52">
        <f>'[2]Report'!K2620/1000</f>
        <v>0</v>
      </c>
      <c r="U1033" s="52">
        <f t="shared" si="201"/>
        <v>0</v>
      </c>
    </row>
    <row r="1034" spans="1:21" ht="11.25" customHeight="1">
      <c r="A1034" s="26"/>
      <c r="D1034" s="1" t="s">
        <v>190</v>
      </c>
      <c r="F1034" s="27">
        <v>-574.51206</v>
      </c>
      <c r="G1034" s="27">
        <v>-551.53161</v>
      </c>
      <c r="H1034" s="27">
        <v>-528.55116</v>
      </c>
      <c r="I1034" s="27">
        <v>-505.57071</v>
      </c>
      <c r="J1034" s="27">
        <v>-482.59026</v>
      </c>
      <c r="K1034" s="27">
        <v>-459.60981</v>
      </c>
      <c r="L1034" s="27">
        <v>-436.62935999999996</v>
      </c>
      <c r="M1034" s="27">
        <v>-413.64891</v>
      </c>
      <c r="N1034" s="27">
        <v>-390.66846000000004</v>
      </c>
      <c r="O1034" s="27">
        <v>-367.68801</v>
      </c>
      <c r="P1034" s="27">
        <v>-344.70756</v>
      </c>
      <c r="Q1034" s="27">
        <v>-321.72711</v>
      </c>
      <c r="R1034" s="27">
        <v>-298.74665999999996</v>
      </c>
      <c r="S1034" s="13">
        <f t="shared" si="202"/>
        <v>-436.6293599999999</v>
      </c>
      <c r="T1034" s="52">
        <f>'[2]Report'!K2621/1000</f>
        <v>-436.62935999999996</v>
      </c>
      <c r="U1034" s="52">
        <f t="shared" si="201"/>
        <v>0</v>
      </c>
    </row>
    <row r="1035" spans="1:21" ht="11.25" customHeight="1">
      <c r="A1035" s="26"/>
      <c r="D1035" s="1" t="s">
        <v>253</v>
      </c>
      <c r="F1035" s="27">
        <v>376.49209590564436</v>
      </c>
      <c r="G1035" s="27">
        <v>361.4324109194411</v>
      </c>
      <c r="H1035" s="27">
        <v>346.3727259332378</v>
      </c>
      <c r="I1035" s="27">
        <v>331.31304094703455</v>
      </c>
      <c r="J1035" s="27">
        <v>316.2533559608313</v>
      </c>
      <c r="K1035" s="27">
        <v>301.19367097462805</v>
      </c>
      <c r="L1035" s="27">
        <v>286.1339859884248</v>
      </c>
      <c r="M1035" s="27">
        <v>271.07430100222155</v>
      </c>
      <c r="N1035" s="27">
        <v>256.01461601601824</v>
      </c>
      <c r="O1035" s="27">
        <v>240.95493102981496</v>
      </c>
      <c r="P1035" s="27">
        <v>225.89524604361173</v>
      </c>
      <c r="Q1035" s="27">
        <v>210.83556105740846</v>
      </c>
      <c r="R1035" s="27">
        <v>195.7758760712052</v>
      </c>
      <c r="S1035" s="13">
        <f t="shared" si="202"/>
        <v>286.1339859884248</v>
      </c>
      <c r="T1035" s="52">
        <f>'[2]Report'!K2622/1000</f>
        <v>286.1339859884248</v>
      </c>
      <c r="U1035" s="52">
        <f t="shared" si="201"/>
        <v>0</v>
      </c>
    </row>
    <row r="1036" spans="1:21" ht="11.25" customHeight="1">
      <c r="A1036" s="26"/>
      <c r="D1036" s="1" t="s">
        <v>263</v>
      </c>
      <c r="F1036" s="27">
        <v>551.4105083345368</v>
      </c>
      <c r="G1036" s="27">
        <v>529.3540872933193</v>
      </c>
      <c r="H1036" s="27">
        <v>507.2976662521019</v>
      </c>
      <c r="I1036" s="27">
        <v>485.2412452108845</v>
      </c>
      <c r="J1036" s="27">
        <v>463.184824169667</v>
      </c>
      <c r="K1036" s="27">
        <v>441.1284031284496</v>
      </c>
      <c r="L1036" s="27">
        <v>419.0719820872322</v>
      </c>
      <c r="M1036" s="27">
        <v>397.0155610460147</v>
      </c>
      <c r="N1036" s="27">
        <v>374.95914000479723</v>
      </c>
      <c r="O1036" s="27">
        <v>352.9027189635798</v>
      </c>
      <c r="P1036" s="27">
        <v>330.84629792236234</v>
      </c>
      <c r="Q1036" s="27">
        <v>308.7898768811449</v>
      </c>
      <c r="R1036" s="27">
        <v>286.7334558399275</v>
      </c>
      <c r="S1036" s="13">
        <f t="shared" si="202"/>
        <v>419.0719820872321</v>
      </c>
      <c r="T1036" s="52">
        <f>'[2]Report'!K2623/1000</f>
        <v>419.0719820872322</v>
      </c>
      <c r="U1036" s="52">
        <f t="shared" si="201"/>
        <v>0</v>
      </c>
    </row>
    <row r="1037" spans="1:21" ht="11.25" customHeight="1">
      <c r="A1037" s="26"/>
      <c r="F1037" s="28">
        <f aca="true" t="shared" si="206" ref="F1037:R1037">SUBTOTAL(9,F1034:F1036)</f>
        <v>353.3905442401811</v>
      </c>
      <c r="G1037" s="28">
        <f t="shared" si="206"/>
        <v>339.25488821276036</v>
      </c>
      <c r="H1037" s="28">
        <f t="shared" si="206"/>
        <v>325.11923218533974</v>
      </c>
      <c r="I1037" s="28">
        <f t="shared" si="206"/>
        <v>310.983576157919</v>
      </c>
      <c r="J1037" s="28">
        <f t="shared" si="206"/>
        <v>296.8479201304983</v>
      </c>
      <c r="K1037" s="28">
        <f t="shared" si="206"/>
        <v>282.71226410307764</v>
      </c>
      <c r="L1037" s="28">
        <f t="shared" si="206"/>
        <v>268.576608075657</v>
      </c>
      <c r="M1037" s="28">
        <f t="shared" si="206"/>
        <v>254.44095204823623</v>
      </c>
      <c r="N1037" s="28">
        <f t="shared" si="206"/>
        <v>240.30529602081543</v>
      </c>
      <c r="O1037" s="28">
        <f t="shared" si="206"/>
        <v>226.16963999339472</v>
      </c>
      <c r="P1037" s="28">
        <f t="shared" si="206"/>
        <v>212.03398396597407</v>
      </c>
      <c r="Q1037" s="28">
        <f t="shared" si="206"/>
        <v>197.89832793855336</v>
      </c>
      <c r="R1037" s="28">
        <f t="shared" si="206"/>
        <v>183.76267191113274</v>
      </c>
      <c r="S1037" s="28">
        <f t="shared" si="202"/>
        <v>268.57660807565696</v>
      </c>
      <c r="T1037" s="52">
        <f>'[2]Report'!K2624/1000</f>
        <v>268.57660807565696</v>
      </c>
      <c r="U1037" s="52">
        <f t="shared" si="201"/>
        <v>0</v>
      </c>
    </row>
    <row r="1038" spans="1:21" ht="11.25" customHeight="1">
      <c r="A1038" s="26"/>
      <c r="C1038" s="10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>
        <f t="shared" si="202"/>
        <v>0</v>
      </c>
      <c r="T1038" s="52">
        <f>'[2]Report'!K2625/1000</f>
        <v>0</v>
      </c>
      <c r="U1038" s="52">
        <f t="shared" si="201"/>
        <v>0</v>
      </c>
    </row>
    <row r="1039" spans="1:21" ht="11.25" customHeight="1">
      <c r="A1039" s="32"/>
      <c r="B1039" s="33"/>
      <c r="C1039" s="34"/>
      <c r="D1039" s="33"/>
      <c r="E1039" s="33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>
        <f t="shared" si="202"/>
        <v>0</v>
      </c>
      <c r="T1039" s="52">
        <f>'[2]Report'!K2626/1000</f>
        <v>0</v>
      </c>
      <c r="U1039" s="52">
        <f t="shared" si="201"/>
        <v>0</v>
      </c>
    </row>
    <row r="1040" spans="1:21" ht="11.25" customHeight="1">
      <c r="A1040" s="26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1">
        <f>(F1040+R1040+SUM(G1040:Q1040)*2)/24</f>
        <v>0</v>
      </c>
      <c r="T1040" s="52">
        <f>'[2]Report'!K2627/1000</f>
        <v>0</v>
      </c>
      <c r="U1040" s="52">
        <f t="shared" si="201"/>
        <v>0</v>
      </c>
    </row>
    <row r="1041" spans="1:21" ht="11.25" customHeight="1">
      <c r="A1041" s="26">
        <v>1869</v>
      </c>
      <c r="B1041" s="1" t="s">
        <v>173</v>
      </c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3">
        <f t="shared" si="202"/>
        <v>0</v>
      </c>
      <c r="T1041" s="52">
        <f>'[2]Report'!K2628/1000</f>
        <v>0</v>
      </c>
      <c r="U1041" s="52">
        <f t="shared" si="201"/>
        <v>0</v>
      </c>
    </row>
    <row r="1042" spans="1:21" ht="11.25" customHeight="1">
      <c r="A1042" s="26"/>
      <c r="D1042" s="1" t="s">
        <v>190</v>
      </c>
      <c r="F1042" s="27">
        <v>0</v>
      </c>
      <c r="G1042" s="27">
        <v>0</v>
      </c>
      <c r="H1042" s="27">
        <v>0</v>
      </c>
      <c r="I1042" s="27">
        <v>0</v>
      </c>
      <c r="J1042" s="27">
        <v>0</v>
      </c>
      <c r="K1042" s="27">
        <v>0</v>
      </c>
      <c r="L1042" s="27">
        <v>0</v>
      </c>
      <c r="M1042" s="27">
        <v>0</v>
      </c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13">
        <f t="shared" si="202"/>
        <v>0</v>
      </c>
      <c r="T1042" s="52">
        <f>'[2]Report'!K2629/1000</f>
        <v>0</v>
      </c>
      <c r="U1042" s="52">
        <f t="shared" si="201"/>
        <v>0</v>
      </c>
    </row>
    <row r="1043" spans="1:21" ht="11.25" customHeight="1">
      <c r="A1043" s="26"/>
      <c r="D1043" s="1" t="s">
        <v>270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13">
        <f t="shared" si="202"/>
        <v>0</v>
      </c>
      <c r="T1043" s="52">
        <f>'[2]Report'!K2630/1000</f>
        <v>0</v>
      </c>
      <c r="U1043" s="52">
        <f t="shared" si="201"/>
        <v>0</v>
      </c>
    </row>
    <row r="1044" spans="1:21" ht="11.25" customHeight="1">
      <c r="A1044" s="26"/>
      <c r="F1044" s="28">
        <f aca="true" t="shared" si="207" ref="F1044:R1044">SUBTOTAL(9,F1042:F1043)</f>
        <v>0</v>
      </c>
      <c r="G1044" s="28">
        <f t="shared" si="207"/>
        <v>0</v>
      </c>
      <c r="H1044" s="28">
        <f t="shared" si="207"/>
        <v>0</v>
      </c>
      <c r="I1044" s="28">
        <f t="shared" si="207"/>
        <v>0</v>
      </c>
      <c r="J1044" s="28">
        <f t="shared" si="207"/>
        <v>0</v>
      </c>
      <c r="K1044" s="28">
        <f t="shared" si="207"/>
        <v>0</v>
      </c>
      <c r="L1044" s="28">
        <f t="shared" si="207"/>
        <v>0</v>
      </c>
      <c r="M1044" s="28">
        <f t="shared" si="207"/>
        <v>0</v>
      </c>
      <c r="N1044" s="28">
        <f t="shared" si="207"/>
        <v>0</v>
      </c>
      <c r="O1044" s="28">
        <f t="shared" si="207"/>
        <v>0</v>
      </c>
      <c r="P1044" s="28">
        <f t="shared" si="207"/>
        <v>0</v>
      </c>
      <c r="Q1044" s="28">
        <f t="shared" si="207"/>
        <v>0</v>
      </c>
      <c r="R1044" s="28">
        <f t="shared" si="207"/>
        <v>0</v>
      </c>
      <c r="S1044" s="28">
        <f t="shared" si="202"/>
        <v>0</v>
      </c>
      <c r="T1044" s="52">
        <f>'[2]Report'!K2631/1000</f>
        <v>0</v>
      </c>
      <c r="U1044" s="52">
        <f t="shared" si="201"/>
        <v>0</v>
      </c>
    </row>
    <row r="1045" spans="1:21" ht="11.25" customHeight="1">
      <c r="A1045" s="43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>
        <f t="shared" si="202"/>
        <v>0</v>
      </c>
      <c r="T1045" s="52">
        <f>'[2]Report'!K2632/1000</f>
        <v>0</v>
      </c>
      <c r="U1045" s="52">
        <f t="shared" si="201"/>
        <v>0</v>
      </c>
    </row>
    <row r="1046" spans="1:21" ht="11.25" customHeight="1" thickBot="1">
      <c r="A1046" s="26" t="s">
        <v>174</v>
      </c>
      <c r="F1046" s="44">
        <f aca="true" t="shared" si="208" ref="F1046:R1046">SUBTOTAL(9,F1029:F1045)</f>
        <v>353.3905442401811</v>
      </c>
      <c r="G1046" s="44">
        <f t="shared" si="208"/>
        <v>339.25488821276036</v>
      </c>
      <c r="H1046" s="44">
        <f t="shared" si="208"/>
        <v>325.11923218533974</v>
      </c>
      <c r="I1046" s="44">
        <f t="shared" si="208"/>
        <v>310.983576157919</v>
      </c>
      <c r="J1046" s="44">
        <f t="shared" si="208"/>
        <v>296.8479201304983</v>
      </c>
      <c r="K1046" s="44">
        <f t="shared" si="208"/>
        <v>282.71226410307764</v>
      </c>
      <c r="L1046" s="44">
        <f t="shared" si="208"/>
        <v>268.576608075657</v>
      </c>
      <c r="M1046" s="44">
        <f t="shared" si="208"/>
        <v>254.44095204823623</v>
      </c>
      <c r="N1046" s="44">
        <f t="shared" si="208"/>
        <v>240.30529602081543</v>
      </c>
      <c r="O1046" s="44">
        <f t="shared" si="208"/>
        <v>226.16963999339472</v>
      </c>
      <c r="P1046" s="44">
        <f t="shared" si="208"/>
        <v>212.03398396597407</v>
      </c>
      <c r="Q1046" s="44">
        <f t="shared" si="208"/>
        <v>197.89832793855336</v>
      </c>
      <c r="R1046" s="44">
        <f t="shared" si="208"/>
        <v>183.76267191113274</v>
      </c>
      <c r="S1046" s="44">
        <f t="shared" si="202"/>
        <v>268.57660807565696</v>
      </c>
      <c r="T1046" s="52">
        <f>'[2]Report'!K2633/1000</f>
        <v>268.57660807565696</v>
      </c>
      <c r="U1046" s="52">
        <f t="shared" si="201"/>
        <v>0</v>
      </c>
    </row>
    <row r="1047" spans="1:21" ht="11.25" customHeight="1" thickTop="1">
      <c r="A1047" s="29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>
        <f t="shared" si="202"/>
        <v>0</v>
      </c>
      <c r="T1047" s="52">
        <f>'[2]Report'!K2634/1000</f>
        <v>0</v>
      </c>
      <c r="U1047" s="52">
        <f t="shared" si="201"/>
        <v>0</v>
      </c>
    </row>
    <row r="1048" spans="1:21" ht="11.25" customHeight="1" thickBot="1">
      <c r="A1048" s="26" t="s">
        <v>175</v>
      </c>
      <c r="F1048" s="61">
        <f aca="true" t="shared" si="209" ref="F1048:R1048">F1046+F1026+F993+F978+F965+F953+F920+F884+F862+F850+F858+F842</f>
        <v>24878.832793309844</v>
      </c>
      <c r="G1048" s="61">
        <f t="shared" si="209"/>
        <v>25187.311590795467</v>
      </c>
      <c r="H1048" s="61">
        <f t="shared" si="209"/>
        <v>26437.721087193797</v>
      </c>
      <c r="I1048" s="61">
        <f t="shared" si="209"/>
        <v>26506.77023437775</v>
      </c>
      <c r="J1048" s="61">
        <f t="shared" si="209"/>
        <v>27660.248356024946</v>
      </c>
      <c r="K1048" s="61">
        <f t="shared" si="209"/>
        <v>26722.361620242245</v>
      </c>
      <c r="L1048" s="61">
        <f t="shared" si="209"/>
        <v>24589.712043208536</v>
      </c>
      <c r="M1048" s="61">
        <f t="shared" si="209"/>
        <v>23631.334888008172</v>
      </c>
      <c r="N1048" s="61">
        <f t="shared" si="209"/>
        <v>22678.91951230564</v>
      </c>
      <c r="O1048" s="61">
        <f t="shared" si="209"/>
        <v>21841.53162725557</v>
      </c>
      <c r="P1048" s="61">
        <f t="shared" si="209"/>
        <v>22145.797110219482</v>
      </c>
      <c r="Q1048" s="61">
        <f t="shared" si="209"/>
        <v>23236.935040416443</v>
      </c>
      <c r="R1048" s="61">
        <f t="shared" si="209"/>
        <v>41566.35003922469</v>
      </c>
      <c r="S1048" s="30">
        <f t="shared" si="202"/>
        <v>25321.76954385961</v>
      </c>
      <c r="T1048" s="52">
        <f>'[2]Report'!K2635/1000</f>
        <v>25321.769543859555</v>
      </c>
      <c r="U1048" s="52">
        <f t="shared" si="201"/>
        <v>-5.4569682106375694E-11</v>
      </c>
    </row>
    <row r="1049" spans="1:21" ht="11.25" customHeight="1" thickTop="1">
      <c r="A1049" s="26">
        <v>235</v>
      </c>
      <c r="B1049" s="1" t="s">
        <v>20</v>
      </c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>
        <f t="shared" si="202"/>
        <v>0</v>
      </c>
      <c r="T1049" s="52">
        <f>'[2]Report'!K2636/1000</f>
        <v>0</v>
      </c>
      <c r="U1049" s="52">
        <f t="shared" si="201"/>
        <v>0</v>
      </c>
    </row>
    <row r="1050" spans="1:21" ht="11.25" customHeight="1">
      <c r="A1050" s="26"/>
      <c r="D1050" s="1" t="s">
        <v>190</v>
      </c>
      <c r="F1050" s="27">
        <v>0</v>
      </c>
      <c r="G1050" s="27">
        <v>0</v>
      </c>
      <c r="H1050" s="27">
        <v>0</v>
      </c>
      <c r="I1050" s="27">
        <v>0</v>
      </c>
      <c r="J1050" s="27">
        <v>0</v>
      </c>
      <c r="K1050" s="27">
        <v>0</v>
      </c>
      <c r="L1050" s="27">
        <v>0</v>
      </c>
      <c r="M1050" s="27">
        <v>0</v>
      </c>
      <c r="N1050" s="27">
        <v>0</v>
      </c>
      <c r="O1050" s="27">
        <v>0</v>
      </c>
      <c r="P1050" s="27">
        <v>0</v>
      </c>
      <c r="Q1050" s="27">
        <v>0</v>
      </c>
      <c r="R1050" s="27">
        <v>0</v>
      </c>
      <c r="S1050" s="13">
        <f t="shared" si="202"/>
        <v>0</v>
      </c>
      <c r="T1050" s="52">
        <f>'[2]Report'!K2637/1000</f>
        <v>0</v>
      </c>
      <c r="U1050" s="52">
        <f t="shared" si="201"/>
        <v>0</v>
      </c>
    </row>
    <row r="1051" spans="1:21" ht="11.25" customHeight="1">
      <c r="A1051" s="43"/>
      <c r="D1051" s="1" t="s">
        <v>250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13">
        <f t="shared" si="202"/>
        <v>0</v>
      </c>
      <c r="T1051" s="52">
        <f>'[2]Report'!K2638/1000</f>
        <v>0</v>
      </c>
      <c r="U1051" s="52">
        <f t="shared" si="201"/>
        <v>0</v>
      </c>
    </row>
    <row r="1052" spans="1:21" ht="11.25" customHeight="1" thickBot="1">
      <c r="A1052" s="26" t="s">
        <v>176</v>
      </c>
      <c r="F1052" s="37">
        <f aca="true" t="shared" si="210" ref="F1052:R1052">SUBTOTAL(9,F1050:F1051)</f>
        <v>0</v>
      </c>
      <c r="G1052" s="37">
        <f t="shared" si="210"/>
        <v>0</v>
      </c>
      <c r="H1052" s="37">
        <f t="shared" si="210"/>
        <v>0</v>
      </c>
      <c r="I1052" s="37">
        <f t="shared" si="210"/>
        <v>0</v>
      </c>
      <c r="J1052" s="37">
        <f t="shared" si="210"/>
        <v>0</v>
      </c>
      <c r="K1052" s="37">
        <f t="shared" si="210"/>
        <v>0</v>
      </c>
      <c r="L1052" s="37">
        <f t="shared" si="210"/>
        <v>0</v>
      </c>
      <c r="M1052" s="37">
        <f t="shared" si="210"/>
        <v>0</v>
      </c>
      <c r="N1052" s="37">
        <f t="shared" si="210"/>
        <v>0</v>
      </c>
      <c r="O1052" s="37">
        <f t="shared" si="210"/>
        <v>0</v>
      </c>
      <c r="P1052" s="37">
        <f t="shared" si="210"/>
        <v>0</v>
      </c>
      <c r="Q1052" s="37">
        <f t="shared" si="210"/>
        <v>0</v>
      </c>
      <c r="R1052" s="37">
        <f t="shared" si="210"/>
        <v>0</v>
      </c>
      <c r="S1052" s="37">
        <f t="shared" si="202"/>
        <v>0</v>
      </c>
      <c r="T1052" s="52">
        <f>'[2]Report'!K2639/1000</f>
        <v>0</v>
      </c>
      <c r="U1052" s="52">
        <f t="shared" si="201"/>
        <v>0</v>
      </c>
    </row>
    <row r="1053" spans="1:21" ht="11.25" customHeight="1" thickTop="1">
      <c r="A1053" s="26"/>
      <c r="C1053" s="40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>
        <f t="shared" si="202"/>
        <v>0</v>
      </c>
      <c r="T1053" s="52">
        <f>'[2]Report'!K2640/1000</f>
        <v>0</v>
      </c>
      <c r="U1053" s="52">
        <f t="shared" si="201"/>
        <v>0</v>
      </c>
    </row>
    <row r="1054" spans="1:21" ht="11.25" customHeight="1">
      <c r="A1054" s="26">
        <v>2281</v>
      </c>
      <c r="B1054" s="1" t="s">
        <v>177</v>
      </c>
      <c r="C1054" s="40"/>
      <c r="D1054" s="1" t="s">
        <v>242</v>
      </c>
      <c r="F1054" s="27">
        <v>0</v>
      </c>
      <c r="G1054" s="27">
        <v>0</v>
      </c>
      <c r="H1054" s="27">
        <v>0</v>
      </c>
      <c r="I1054" s="27">
        <v>0</v>
      </c>
      <c r="J1054" s="27">
        <v>0</v>
      </c>
      <c r="K1054" s="27">
        <v>0</v>
      </c>
      <c r="L1054" s="27">
        <v>0</v>
      </c>
      <c r="M1054" s="27">
        <v>0</v>
      </c>
      <c r="N1054" s="27">
        <v>0</v>
      </c>
      <c r="O1054" s="27">
        <v>0</v>
      </c>
      <c r="P1054" s="27">
        <v>0</v>
      </c>
      <c r="Q1054" s="27">
        <v>0</v>
      </c>
      <c r="R1054" s="27">
        <v>0</v>
      </c>
      <c r="S1054" s="13">
        <f t="shared" si="202"/>
        <v>0</v>
      </c>
      <c r="T1054" s="52">
        <f>'[2]Report'!K2641/1000</f>
        <v>0</v>
      </c>
      <c r="U1054" s="52">
        <f t="shared" si="201"/>
        <v>0</v>
      </c>
    </row>
    <row r="1055" spans="1:21" ht="11.25" customHeight="1">
      <c r="A1055" s="26">
        <v>2282</v>
      </c>
      <c r="B1055" s="1" t="s">
        <v>178</v>
      </c>
      <c r="C1055" s="40"/>
      <c r="D1055" s="1" t="s">
        <v>242</v>
      </c>
      <c r="F1055" s="27">
        <v>-629.8273528978613</v>
      </c>
      <c r="G1055" s="27">
        <v>-637.5856695623239</v>
      </c>
      <c r="H1055" s="27">
        <v>-614.1755983134994</v>
      </c>
      <c r="I1055" s="27">
        <v>-605.6930149769818</v>
      </c>
      <c r="J1055" s="27">
        <v>-603.6752973276436</v>
      </c>
      <c r="K1055" s="27">
        <v>-596.8654994276856</v>
      </c>
      <c r="L1055" s="27">
        <v>-633.2330804739943</v>
      </c>
      <c r="M1055" s="27">
        <v>-790.4948340984591</v>
      </c>
      <c r="N1055" s="27">
        <v>-789.083510772973</v>
      </c>
      <c r="O1055" s="27">
        <v>-674.1027989232739</v>
      </c>
      <c r="P1055" s="27">
        <v>-535.1279481047424</v>
      </c>
      <c r="Q1055" s="27">
        <v>-553.4433212755334</v>
      </c>
      <c r="R1055" s="27">
        <v>-554.7291757104994</v>
      </c>
      <c r="S1055" s="13">
        <f t="shared" si="202"/>
        <v>-635.4799031301076</v>
      </c>
      <c r="T1055" s="52">
        <f>'[2]Report'!K2642/1000</f>
        <v>-635.4799031301073</v>
      </c>
      <c r="U1055" s="52">
        <f t="shared" si="201"/>
        <v>0</v>
      </c>
    </row>
    <row r="1056" spans="1:21" ht="11.25" customHeight="1">
      <c r="A1056" s="26">
        <v>2283</v>
      </c>
      <c r="B1056" s="1" t="s">
        <v>179</v>
      </c>
      <c r="C1056" s="40"/>
      <c r="D1056" s="1" t="s">
        <v>242</v>
      </c>
      <c r="F1056" s="27">
        <v>-1544.2710474778282</v>
      </c>
      <c r="G1056" s="27">
        <v>-1518.9256700253372</v>
      </c>
      <c r="H1056" s="27">
        <v>-1527.821789300809</v>
      </c>
      <c r="I1056" s="27">
        <v>-1536.3710249989165</v>
      </c>
      <c r="J1056" s="27">
        <v>-1594.250659637726</v>
      </c>
      <c r="K1056" s="27">
        <v>-1609.1390987740428</v>
      </c>
      <c r="L1056" s="27">
        <v>-1624.1252002259496</v>
      </c>
      <c r="M1056" s="27">
        <v>-1618.2282045992088</v>
      </c>
      <c r="N1056" s="27">
        <v>-1627.8438854911228</v>
      </c>
      <c r="O1056" s="27">
        <v>-1644.0951868431987</v>
      </c>
      <c r="P1056" s="27">
        <v>-1609.994944759968</v>
      </c>
      <c r="Q1056" s="27">
        <v>-1682.832463852071</v>
      </c>
      <c r="R1056" s="27">
        <v>-1683.6157411523432</v>
      </c>
      <c r="S1056" s="13">
        <f t="shared" si="202"/>
        <v>-1600.6309602352867</v>
      </c>
      <c r="T1056" s="52">
        <f>'[2]Report'!K2643/1000</f>
        <v>-1600.630960235284</v>
      </c>
      <c r="U1056" s="52">
        <f t="shared" si="201"/>
        <v>2.7284841053187847E-12</v>
      </c>
    </row>
    <row r="1057" spans="1:21" ht="11.25" customHeight="1">
      <c r="A1057" s="26">
        <v>2283</v>
      </c>
      <c r="B1057" s="1" t="s">
        <v>179</v>
      </c>
      <c r="C1057" s="40"/>
      <c r="D1057" s="1" t="s">
        <v>190</v>
      </c>
      <c r="F1057" s="27">
        <v>0</v>
      </c>
      <c r="G1057" s="27">
        <v>0</v>
      </c>
      <c r="H1057" s="27">
        <v>0</v>
      </c>
      <c r="I1057" s="27">
        <v>0</v>
      </c>
      <c r="J1057" s="27">
        <v>0</v>
      </c>
      <c r="K1057" s="27">
        <v>0</v>
      </c>
      <c r="L1057" s="27">
        <v>0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0</v>
      </c>
      <c r="S1057" s="13">
        <f t="shared" si="202"/>
        <v>0</v>
      </c>
      <c r="T1057" s="52">
        <f>'[2]Report'!K2644/1000</f>
        <v>0</v>
      </c>
      <c r="U1057" s="52">
        <f t="shared" si="201"/>
        <v>0</v>
      </c>
    </row>
    <row r="1058" spans="1:21" ht="11.25" customHeight="1">
      <c r="A1058" s="43">
        <v>254</v>
      </c>
      <c r="B1058" s="1" t="s">
        <v>180</v>
      </c>
      <c r="D1058" s="1" t="s">
        <v>242</v>
      </c>
      <c r="F1058" s="27">
        <v>0</v>
      </c>
      <c r="G1058" s="27">
        <v>0</v>
      </c>
      <c r="H1058" s="27">
        <v>-35.61176360926371</v>
      </c>
      <c r="I1058" s="27">
        <v>-32.50672027604569</v>
      </c>
      <c r="J1058" s="27">
        <v>-12.025251663691817</v>
      </c>
      <c r="K1058" s="27">
        <v>-28.857541817317728</v>
      </c>
      <c r="L1058" s="27">
        <v>-7.7453557216266455</v>
      </c>
      <c r="M1058" s="27">
        <v>-22.814779107844057</v>
      </c>
      <c r="N1058" s="27">
        <v>-18.439598196034236</v>
      </c>
      <c r="O1058" s="27">
        <v>0</v>
      </c>
      <c r="P1058" s="27">
        <v>-3.1022051867759095</v>
      </c>
      <c r="Q1058" s="27">
        <v>-17.017780173993938</v>
      </c>
      <c r="R1058" s="27">
        <v>-8.116921023571077</v>
      </c>
      <c r="S1058" s="13">
        <f t="shared" si="202"/>
        <v>-15.181621355364939</v>
      </c>
      <c r="T1058" s="52">
        <f>'[2]Report'!K2645/1000</f>
        <v>-15.181621355364914</v>
      </c>
      <c r="U1058" s="52">
        <f t="shared" si="201"/>
        <v>2.4868995751603507E-14</v>
      </c>
    </row>
    <row r="1059" spans="1:21" ht="11.25" customHeight="1" thickBot="1">
      <c r="A1059" s="26"/>
      <c r="F1059" s="37">
        <f aca="true" t="shared" si="211" ref="F1059:R1059">SUBTOTAL(9,F1054:F1058)</f>
        <v>-2174.0984003756894</v>
      </c>
      <c r="G1059" s="37">
        <f t="shared" si="211"/>
        <v>-2156.511339587661</v>
      </c>
      <c r="H1059" s="37">
        <f t="shared" si="211"/>
        <v>-2177.609151223572</v>
      </c>
      <c r="I1059" s="37">
        <f t="shared" si="211"/>
        <v>-2174.5707602519437</v>
      </c>
      <c r="J1059" s="37">
        <f t="shared" si="211"/>
        <v>-2209.9512086290615</v>
      </c>
      <c r="K1059" s="37">
        <f t="shared" si="211"/>
        <v>-2234.862140019046</v>
      </c>
      <c r="L1059" s="37">
        <f t="shared" si="211"/>
        <v>-2265.1036364215706</v>
      </c>
      <c r="M1059" s="37">
        <f t="shared" si="211"/>
        <v>-2431.537817805512</v>
      </c>
      <c r="N1059" s="37">
        <f t="shared" si="211"/>
        <v>-2435.36699446013</v>
      </c>
      <c r="O1059" s="37">
        <f t="shared" si="211"/>
        <v>-2318.197985766473</v>
      </c>
      <c r="P1059" s="37">
        <f t="shared" si="211"/>
        <v>-2148.225098051486</v>
      </c>
      <c r="Q1059" s="37">
        <f t="shared" si="211"/>
        <v>-2253.2935653015984</v>
      </c>
      <c r="R1059" s="37">
        <f t="shared" si="211"/>
        <v>-2246.461837886414</v>
      </c>
      <c r="S1059" s="37">
        <f t="shared" si="202"/>
        <v>-2251.292484720759</v>
      </c>
      <c r="T1059" s="52">
        <f>'[2]Report'!K2646/1000</f>
        <v>-2251.2924847207564</v>
      </c>
      <c r="U1059" s="52">
        <f t="shared" si="201"/>
        <v>0</v>
      </c>
    </row>
    <row r="1060" spans="1:21" ht="11.25" customHeight="1" thickTop="1">
      <c r="A1060" s="26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>
        <f t="shared" si="202"/>
        <v>0</v>
      </c>
      <c r="T1060" s="52">
        <f>'[2]Report'!K2647/1000</f>
        <v>0</v>
      </c>
      <c r="U1060" s="52">
        <f t="shared" si="201"/>
        <v>0</v>
      </c>
    </row>
    <row r="1061" spans="1:21" ht="11.25" customHeight="1">
      <c r="A1061" s="26">
        <v>22844</v>
      </c>
      <c r="B1061" s="1" t="s">
        <v>181</v>
      </c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>
        <f t="shared" si="202"/>
        <v>0</v>
      </c>
      <c r="T1061" s="52">
        <f>'[2]Report'!K2648/1000</f>
        <v>0</v>
      </c>
      <c r="U1061" s="52">
        <f t="shared" si="201"/>
        <v>0</v>
      </c>
    </row>
    <row r="1062" spans="1:21" ht="11.25" customHeight="1">
      <c r="A1062" s="26"/>
      <c r="D1062" s="1" t="s">
        <v>190</v>
      </c>
      <c r="F1062" s="27">
        <v>0</v>
      </c>
      <c r="G1062" s="27">
        <v>0</v>
      </c>
      <c r="H1062" s="27">
        <v>0</v>
      </c>
      <c r="I1062" s="27">
        <v>0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13">
        <f t="shared" si="202"/>
        <v>0</v>
      </c>
      <c r="T1062" s="52">
        <f>'[2]Report'!K2649/1000</f>
        <v>0</v>
      </c>
      <c r="U1062" s="52">
        <f t="shared" si="201"/>
        <v>0</v>
      </c>
    </row>
    <row r="1063" spans="1:21" ht="11.25" customHeight="1">
      <c r="A1063" s="26"/>
      <c r="D1063" s="1" t="s">
        <v>244</v>
      </c>
      <c r="F1063" s="27">
        <v>-331.30622230685253</v>
      </c>
      <c r="G1063" s="27">
        <v>-331.30622230685253</v>
      </c>
      <c r="H1063" s="27">
        <v>-331.30622230685253</v>
      </c>
      <c r="I1063" s="27">
        <v>-331.30622230685253</v>
      </c>
      <c r="J1063" s="27">
        <v>-331.30622230685253</v>
      </c>
      <c r="K1063" s="27">
        <v>-331.30622230685253</v>
      </c>
      <c r="L1063" s="27">
        <v>-331.30622230685253</v>
      </c>
      <c r="M1063" s="27">
        <v>-331.30622230685253</v>
      </c>
      <c r="N1063" s="27">
        <v>-331.30622230685253</v>
      </c>
      <c r="O1063" s="27">
        <v>-331.30622230685253</v>
      </c>
      <c r="P1063" s="27">
        <v>-331.30622230685253</v>
      </c>
      <c r="Q1063" s="27">
        <v>-331.30622230685253</v>
      </c>
      <c r="R1063" s="27">
        <v>-331.30622230685253</v>
      </c>
      <c r="S1063" s="13">
        <f t="shared" si="202"/>
        <v>-331.3062223068526</v>
      </c>
      <c r="T1063" s="52">
        <f>'[2]Report'!K2650/1000</f>
        <v>-331.30622230685253</v>
      </c>
      <c r="U1063" s="52">
        <f t="shared" si="201"/>
        <v>0</v>
      </c>
    </row>
    <row r="1064" spans="1:21" ht="11.25" customHeight="1" thickBot="1">
      <c r="A1064" s="26"/>
      <c r="F1064" s="37">
        <f aca="true" t="shared" si="212" ref="F1064:R1064">SUBTOTAL(9,F1062:F1063)</f>
        <v>-331.30622230685253</v>
      </c>
      <c r="G1064" s="37">
        <f t="shared" si="212"/>
        <v>-331.30622230685253</v>
      </c>
      <c r="H1064" s="37">
        <f t="shared" si="212"/>
        <v>-331.30622230685253</v>
      </c>
      <c r="I1064" s="37">
        <f t="shared" si="212"/>
        <v>-331.30622230685253</v>
      </c>
      <c r="J1064" s="37">
        <f t="shared" si="212"/>
        <v>-331.30622230685253</v>
      </c>
      <c r="K1064" s="37">
        <f t="shared" si="212"/>
        <v>-331.30622230685253</v>
      </c>
      <c r="L1064" s="37">
        <f t="shared" si="212"/>
        <v>-331.30622230685253</v>
      </c>
      <c r="M1064" s="37">
        <f t="shared" si="212"/>
        <v>-331.30622230685253</v>
      </c>
      <c r="N1064" s="37">
        <f t="shared" si="212"/>
        <v>-331.30622230685253</v>
      </c>
      <c r="O1064" s="37">
        <f t="shared" si="212"/>
        <v>-331.30622230685253</v>
      </c>
      <c r="P1064" s="37">
        <f t="shared" si="212"/>
        <v>-331.30622230685253</v>
      </c>
      <c r="Q1064" s="37">
        <f t="shared" si="212"/>
        <v>-331.30622230685253</v>
      </c>
      <c r="R1064" s="37">
        <f t="shared" si="212"/>
        <v>-331.30622230685253</v>
      </c>
      <c r="S1064" s="37">
        <f t="shared" si="202"/>
        <v>-331.3062223068526</v>
      </c>
      <c r="T1064" s="52">
        <f>'[2]Report'!K2651/1000</f>
        <v>-331.30622230685253</v>
      </c>
      <c r="U1064" s="52">
        <f t="shared" si="201"/>
        <v>0</v>
      </c>
    </row>
    <row r="1065" spans="1:21" ht="11.25" customHeight="1" thickTop="1">
      <c r="A1065" s="26"/>
      <c r="C1065" s="40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>
        <f t="shared" si="202"/>
        <v>0</v>
      </c>
      <c r="T1065" s="52">
        <f>'[2]Report'!K2652/1000</f>
        <v>0</v>
      </c>
      <c r="U1065" s="52">
        <f t="shared" si="201"/>
        <v>0</v>
      </c>
    </row>
    <row r="1066" spans="1:21" ht="11.25" customHeight="1">
      <c r="A1066" s="26">
        <v>22842</v>
      </c>
      <c r="B1066" s="1" t="s">
        <v>182</v>
      </c>
      <c r="C1066" s="40"/>
      <c r="D1066" s="1" t="s">
        <v>263</v>
      </c>
      <c r="F1066" s="27">
        <v>0</v>
      </c>
      <c r="G1066" s="27">
        <v>0</v>
      </c>
      <c r="H1066" s="27">
        <v>0</v>
      </c>
      <c r="I1066" s="27">
        <v>0</v>
      </c>
      <c r="J1066" s="27">
        <v>0</v>
      </c>
      <c r="K1066" s="27">
        <v>0</v>
      </c>
      <c r="L1066" s="27">
        <v>0</v>
      </c>
      <c r="M1066" s="27">
        <v>0</v>
      </c>
      <c r="N1066" s="27">
        <v>0</v>
      </c>
      <c r="O1066" s="27">
        <v>0</v>
      </c>
      <c r="P1066" s="27">
        <v>0</v>
      </c>
      <c r="Q1066" s="27">
        <v>0</v>
      </c>
      <c r="R1066" s="27">
        <v>0</v>
      </c>
      <c r="S1066" s="13">
        <f t="shared" si="202"/>
        <v>0</v>
      </c>
      <c r="T1066" s="52">
        <f>'[2]Report'!K2653/1000</f>
        <v>0</v>
      </c>
      <c r="U1066" s="52">
        <f t="shared" si="201"/>
        <v>0</v>
      </c>
    </row>
    <row r="1067" spans="1:21" ht="11.25" customHeight="1">
      <c r="A1067" s="26">
        <v>230</v>
      </c>
      <c r="B1067" s="1" t="s">
        <v>183</v>
      </c>
      <c r="C1067" s="40"/>
      <c r="D1067" s="1" t="s">
        <v>253</v>
      </c>
      <c r="F1067" s="27">
        <v>-452.2206566467172</v>
      </c>
      <c r="G1067" s="27">
        <v>-448.1499574921099</v>
      </c>
      <c r="H1067" s="27">
        <v>-445.3183590797888</v>
      </c>
      <c r="I1067" s="27">
        <v>-450.99675993370664</v>
      </c>
      <c r="J1067" s="27">
        <v>-447.5297989597957</v>
      </c>
      <c r="K1067" s="27">
        <v>-445.631893807145</v>
      </c>
      <c r="L1067" s="27">
        <v>-449.0974725965764</v>
      </c>
      <c r="M1067" s="27">
        <v>-447.679019596215</v>
      </c>
      <c r="N1067" s="27">
        <v>-445.47504351239814</v>
      </c>
      <c r="O1067" s="27">
        <v>-451.15344436631597</v>
      </c>
      <c r="P1067" s="27">
        <v>-450.7361352282302</v>
      </c>
      <c r="Q1067" s="27">
        <v>-448.2028675139896</v>
      </c>
      <c r="R1067" s="27">
        <v>-378.44893740450584</v>
      </c>
      <c r="S1067" s="13">
        <f t="shared" si="202"/>
        <v>-445.4421290926569</v>
      </c>
      <c r="T1067" s="52">
        <f>'[2]Report'!K2654/1000</f>
        <v>-445.4421290926554</v>
      </c>
      <c r="U1067" s="52">
        <f t="shared" si="201"/>
        <v>1.4779288903810084E-12</v>
      </c>
    </row>
    <row r="1068" spans="1:21" ht="11.25" customHeight="1">
      <c r="A1068" s="26">
        <v>254105</v>
      </c>
      <c r="B1068" s="1" t="s">
        <v>183</v>
      </c>
      <c r="D1068" s="1" t="s">
        <v>253</v>
      </c>
      <c r="F1068" s="27">
        <v>-746.013278183802</v>
      </c>
      <c r="G1068" s="27">
        <v>-746.013278183802</v>
      </c>
      <c r="H1068" s="27">
        <v>-746.013278183802</v>
      </c>
      <c r="I1068" s="27">
        <v>-740.3348773298841</v>
      </c>
      <c r="J1068" s="27">
        <v>-740.3348773298841</v>
      </c>
      <c r="K1068" s="27">
        <v>-740.3348773298841</v>
      </c>
      <c r="L1068" s="27">
        <v>-734.6564764759663</v>
      </c>
      <c r="M1068" s="27">
        <v>-734.6564764759663</v>
      </c>
      <c r="N1068" s="27">
        <v>-734.6564764759663</v>
      </c>
      <c r="O1068" s="27">
        <v>-728.9780756220486</v>
      </c>
      <c r="P1068" s="27">
        <v>-728.9780756220486</v>
      </c>
      <c r="Q1068" s="27">
        <v>-728.9780756220486</v>
      </c>
      <c r="R1068" s="27">
        <v>-798.1169889254822</v>
      </c>
      <c r="S1068" s="13">
        <f t="shared" si="202"/>
        <v>-739.6666648504952</v>
      </c>
      <c r="T1068" s="52">
        <f>'[2]Report'!K2655/1000</f>
        <v>-739.6666648504945</v>
      </c>
      <c r="U1068" s="52">
        <f t="shared" si="201"/>
        <v>0</v>
      </c>
    </row>
    <row r="1069" spans="1:21" ht="11.25" customHeight="1">
      <c r="A1069" s="26">
        <v>254</v>
      </c>
      <c r="B1069" s="1" t="s">
        <v>280</v>
      </c>
      <c r="D1069" s="1" t="s">
        <v>247</v>
      </c>
      <c r="F1069" s="27">
        <v>0</v>
      </c>
      <c r="G1069" s="27">
        <v>0</v>
      </c>
      <c r="H1069" s="27">
        <v>0</v>
      </c>
      <c r="I1069" s="27">
        <v>0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13">
        <f t="shared" si="202"/>
        <v>0</v>
      </c>
      <c r="T1069" s="52">
        <f>'[2]Report'!K2656/1000</f>
        <v>0</v>
      </c>
      <c r="U1069" s="52">
        <f t="shared" si="201"/>
        <v>0</v>
      </c>
    </row>
    <row r="1070" spans="1:21" ht="11.25" customHeight="1">
      <c r="A1070" s="26">
        <v>254</v>
      </c>
      <c r="B1070" s="1" t="s">
        <v>280</v>
      </c>
      <c r="D1070" s="1" t="s">
        <v>241</v>
      </c>
      <c r="F1070" s="27">
        <v>141.4976106448688</v>
      </c>
      <c r="G1070" s="27">
        <v>155.17928841711284</v>
      </c>
      <c r="H1070" s="27">
        <v>166.82004284747467</v>
      </c>
      <c r="I1070" s="27">
        <v>175.62792449602904</v>
      </c>
      <c r="J1070" s="27">
        <v>185.1135598299182</v>
      </c>
      <c r="K1070" s="27">
        <v>195.00080120230675</v>
      </c>
      <c r="L1070" s="27">
        <v>208.32715279558025</v>
      </c>
      <c r="M1070" s="27">
        <v>224.33422347283832</v>
      </c>
      <c r="N1070" s="27">
        <v>238.9730589106701</v>
      </c>
      <c r="O1070" s="27">
        <v>250.16852020084477</v>
      </c>
      <c r="P1070" s="27">
        <v>262.00790860258496</v>
      </c>
      <c r="Q1070" s="27">
        <v>275.48863580666995</v>
      </c>
      <c r="R1070" s="27">
        <v>286.40913141934766</v>
      </c>
      <c r="S1070" s="13">
        <f t="shared" si="202"/>
        <v>212.58287396784488</v>
      </c>
      <c r="T1070" s="52">
        <f>'[2]Report'!K2657/1000</f>
        <v>212.58287396784434</v>
      </c>
      <c r="U1070" s="52">
        <f t="shared" si="201"/>
        <v>-5.400124791776761E-13</v>
      </c>
    </row>
    <row r="1071" spans="1:21" ht="11.25" customHeight="1">
      <c r="A1071" s="26">
        <v>254</v>
      </c>
      <c r="D1071" s="1" t="s">
        <v>190</v>
      </c>
      <c r="F1071" s="27">
        <v>-0.47973000000000005</v>
      </c>
      <c r="G1071" s="27">
        <v>-0.31607999999999997</v>
      </c>
      <c r="H1071" s="27">
        <v>-0.21194</v>
      </c>
      <c r="I1071" s="27">
        <v>-0.11156999999999999</v>
      </c>
      <c r="J1071" s="27">
        <v>-0.06648</v>
      </c>
      <c r="K1071" s="27">
        <v>-0.00936</v>
      </c>
      <c r="L1071" s="27">
        <v>0.01743</v>
      </c>
      <c r="M1071" s="27">
        <v>0.012</v>
      </c>
      <c r="N1071" s="27">
        <v>-0.00079</v>
      </c>
      <c r="O1071" s="27">
        <v>-0.016739999999999998</v>
      </c>
      <c r="P1071" s="27">
        <v>0.0008</v>
      </c>
      <c r="Q1071" s="27">
        <v>-0.00204</v>
      </c>
      <c r="R1071" s="27">
        <v>0.00323</v>
      </c>
      <c r="S1071" s="15">
        <f t="shared" si="202"/>
        <v>-0.078585</v>
      </c>
      <c r="T1071" s="52">
        <f>'[2]Report'!K2658/1000</f>
        <v>-0.07858499999999999</v>
      </c>
      <c r="U1071" s="52">
        <f aca="true" t="shared" si="213" ref="U1071:U1134">T1071-S1071</f>
        <v>0</v>
      </c>
    </row>
    <row r="1072" spans="1:21" ht="11.25" customHeight="1" thickBot="1">
      <c r="A1072" s="26"/>
      <c r="F1072" s="37">
        <f aca="true" t="shared" si="214" ref="F1072:R1072">SUBTOTAL(9,F1066:F1071)</f>
        <v>-1057.2160541856504</v>
      </c>
      <c r="G1072" s="37">
        <f t="shared" si="214"/>
        <v>-1039.3000272587992</v>
      </c>
      <c r="H1072" s="37">
        <f t="shared" si="214"/>
        <v>-1024.723534416116</v>
      </c>
      <c r="I1072" s="37">
        <f t="shared" si="214"/>
        <v>-1015.8152827675617</v>
      </c>
      <c r="J1072" s="37">
        <f t="shared" si="214"/>
        <v>-1002.8175964597615</v>
      </c>
      <c r="K1072" s="37">
        <f t="shared" si="214"/>
        <v>-990.9753299347224</v>
      </c>
      <c r="L1072" s="37">
        <f t="shared" si="214"/>
        <v>-975.4093662769624</v>
      </c>
      <c r="M1072" s="37">
        <f t="shared" si="214"/>
        <v>-957.989272599343</v>
      </c>
      <c r="N1072" s="37">
        <f t="shared" si="214"/>
        <v>-941.1592510776945</v>
      </c>
      <c r="O1072" s="37">
        <f t="shared" si="214"/>
        <v>-929.9797397875197</v>
      </c>
      <c r="P1072" s="37">
        <f t="shared" si="214"/>
        <v>-917.7055022476937</v>
      </c>
      <c r="Q1072" s="37">
        <f t="shared" si="214"/>
        <v>-901.6943473293683</v>
      </c>
      <c r="R1072" s="37">
        <f t="shared" si="214"/>
        <v>-890.1535649106404</v>
      </c>
      <c r="S1072" s="37">
        <f t="shared" si="202"/>
        <v>-972.6045049753075</v>
      </c>
      <c r="T1072" s="52">
        <f>'[2]Report'!K2659/1000</f>
        <v>-972.6045049753056</v>
      </c>
      <c r="U1072" s="52">
        <f t="shared" si="213"/>
        <v>1.8189894035458565E-12</v>
      </c>
    </row>
    <row r="1073" spans="1:21" ht="11.25" customHeight="1" thickTop="1">
      <c r="A1073" s="26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3">
        <f t="shared" si="202"/>
        <v>0</v>
      </c>
      <c r="T1073" s="52">
        <f>'[2]Report'!K2660/1000</f>
        <v>0</v>
      </c>
      <c r="U1073" s="52">
        <f t="shared" si="213"/>
        <v>0</v>
      </c>
    </row>
    <row r="1074" spans="1:21" ht="11.25" customHeight="1">
      <c r="A1074" s="26">
        <v>252</v>
      </c>
      <c r="B1074" s="1" t="s">
        <v>184</v>
      </c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3">
        <f t="shared" si="202"/>
        <v>0</v>
      </c>
      <c r="T1074" s="52">
        <f>'[2]Report'!K2661/1000</f>
        <v>0</v>
      </c>
      <c r="U1074" s="52">
        <f t="shared" si="213"/>
        <v>0</v>
      </c>
    </row>
    <row r="1075" spans="1:21" ht="11.25" customHeight="1">
      <c r="A1075" s="26"/>
      <c r="D1075" s="1" t="s">
        <v>190</v>
      </c>
      <c r="F1075" s="27">
        <v>-4.4645</v>
      </c>
      <c r="G1075" s="27">
        <v>-7.7555</v>
      </c>
      <c r="H1075" s="27">
        <v>-7.7555</v>
      </c>
      <c r="I1075" s="27">
        <v>-9.5955</v>
      </c>
      <c r="J1075" s="27">
        <v>-6.79497</v>
      </c>
      <c r="K1075" s="27">
        <v>-16.287969999999998</v>
      </c>
      <c r="L1075" s="27">
        <v>-14.795969999999999</v>
      </c>
      <c r="M1075" s="27">
        <v>-14.795969999999999</v>
      </c>
      <c r="N1075" s="27">
        <v>-19.493</v>
      </c>
      <c r="O1075" s="27">
        <v>-72.12992</v>
      </c>
      <c r="P1075" s="27">
        <v>-72.12992</v>
      </c>
      <c r="Q1075" s="27">
        <v>-72.12992</v>
      </c>
      <c r="R1075" s="27">
        <v>-72.12992</v>
      </c>
      <c r="S1075" s="13">
        <f t="shared" si="202"/>
        <v>-29.3301125</v>
      </c>
      <c r="T1075" s="52">
        <f>'[2]Report'!K2662/1000</f>
        <v>-29.3301125</v>
      </c>
      <c r="U1075" s="52">
        <f t="shared" si="213"/>
        <v>0</v>
      </c>
    </row>
    <row r="1076" spans="1:21" ht="11.25" customHeight="1">
      <c r="A1076" s="26"/>
      <c r="D1076" s="1" t="s">
        <v>29</v>
      </c>
      <c r="F1076" s="27">
        <v>0</v>
      </c>
      <c r="G1076" s="27">
        <v>0</v>
      </c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-406.2568315786564</v>
      </c>
      <c r="O1076" s="27">
        <v>-388.9518475556119</v>
      </c>
      <c r="P1076" s="27">
        <v>-357.1005237680483</v>
      </c>
      <c r="Q1076" s="27">
        <v>-309.33303409269587</v>
      </c>
      <c r="R1076" s="27">
        <v>-619.5141409130624</v>
      </c>
      <c r="S1076" s="13">
        <f t="shared" si="202"/>
        <v>-147.61660895429532</v>
      </c>
      <c r="T1076" s="52">
        <f>'[2]Report'!K2663/1000</f>
        <v>-147.61660895429475</v>
      </c>
      <c r="U1076" s="52">
        <f t="shared" si="213"/>
        <v>5.684341886080801E-13</v>
      </c>
    </row>
    <row r="1077" spans="1:21" ht="11.25" customHeight="1">
      <c r="A1077" s="43"/>
      <c r="D1077" s="1" t="s">
        <v>245</v>
      </c>
      <c r="F1077" s="27">
        <v>0</v>
      </c>
      <c r="G1077" s="27">
        <v>0</v>
      </c>
      <c r="H1077" s="27">
        <v>0</v>
      </c>
      <c r="I1077" s="27">
        <v>0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13">
        <f t="shared" si="202"/>
        <v>0</v>
      </c>
      <c r="T1077" s="52">
        <f>'[2]Report'!K2664/1000</f>
        <v>0</v>
      </c>
      <c r="U1077" s="52">
        <f t="shared" si="213"/>
        <v>0</v>
      </c>
    </row>
    <row r="1078" spans="1:21" ht="11.25" customHeight="1">
      <c r="A1078" s="26"/>
      <c r="D1078" s="1" t="s">
        <v>242</v>
      </c>
      <c r="F1078" s="27">
        <v>0</v>
      </c>
      <c r="G1078" s="27">
        <v>0</v>
      </c>
      <c r="H1078" s="27">
        <v>0</v>
      </c>
      <c r="I1078" s="27">
        <v>0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13">
        <f t="shared" si="202"/>
        <v>0</v>
      </c>
      <c r="T1078" s="52">
        <f>'[2]Report'!K2665/1000</f>
        <v>0</v>
      </c>
      <c r="U1078" s="52">
        <f t="shared" si="213"/>
        <v>0</v>
      </c>
    </row>
    <row r="1079" spans="1:21" ht="11.25" customHeight="1">
      <c r="A1079" s="26"/>
      <c r="D1079" s="1" t="s">
        <v>250</v>
      </c>
      <c r="F1079" s="27">
        <v>-280.0376672347634</v>
      </c>
      <c r="G1079" s="27">
        <v>-228.7755243182573</v>
      </c>
      <c r="H1079" s="27">
        <v>-262.05220656352594</v>
      </c>
      <c r="I1079" s="27">
        <v>-213.24076348573095</v>
      </c>
      <c r="J1079" s="27">
        <v>-195.63260250256843</v>
      </c>
      <c r="K1079" s="27">
        <v>-289.58620941617755</v>
      </c>
      <c r="L1079" s="27">
        <v>-271.95604017711247</v>
      </c>
      <c r="M1079" s="27">
        <v>-289.37699585851175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15">
        <f t="shared" si="202"/>
        <v>-157.5532646616055</v>
      </c>
      <c r="T1079" s="52">
        <f>'[2]Report'!K2666/1000</f>
        <v>-157.55326466160525</v>
      </c>
      <c r="U1079" s="52">
        <f t="shared" si="213"/>
        <v>2.5579538487363607E-13</v>
      </c>
    </row>
    <row r="1080" spans="1:21" ht="11.25" customHeight="1" thickBot="1">
      <c r="A1080" s="26" t="s">
        <v>185</v>
      </c>
      <c r="F1080" s="37">
        <f aca="true" t="shared" si="215" ref="F1080:R1080">SUBTOTAL(9,F1075:F1079)</f>
        <v>-284.50216723476336</v>
      </c>
      <c r="G1080" s="37">
        <f t="shared" si="215"/>
        <v>-236.53102431825732</v>
      </c>
      <c r="H1080" s="37">
        <f t="shared" si="215"/>
        <v>-269.8077065635259</v>
      </c>
      <c r="I1080" s="37">
        <f t="shared" si="215"/>
        <v>-222.83626348573094</v>
      </c>
      <c r="J1080" s="37">
        <f t="shared" si="215"/>
        <v>-202.42757250256844</v>
      </c>
      <c r="K1080" s="37">
        <f t="shared" si="215"/>
        <v>-305.8741794161775</v>
      </c>
      <c r="L1080" s="37">
        <f t="shared" si="215"/>
        <v>-286.7520101771125</v>
      </c>
      <c r="M1080" s="37">
        <f t="shared" si="215"/>
        <v>-304.17296585851176</v>
      </c>
      <c r="N1080" s="37">
        <f t="shared" si="215"/>
        <v>-425.74983157865637</v>
      </c>
      <c r="O1080" s="37">
        <f t="shared" si="215"/>
        <v>-461.0817675556119</v>
      </c>
      <c r="P1080" s="37">
        <f t="shared" si="215"/>
        <v>-429.2304437680483</v>
      </c>
      <c r="Q1080" s="37">
        <f t="shared" si="215"/>
        <v>-381.4629540926959</v>
      </c>
      <c r="R1080" s="37">
        <f t="shared" si="215"/>
        <v>-691.6440609130624</v>
      </c>
      <c r="S1080" s="37">
        <f t="shared" si="202"/>
        <v>-334.4999861159008</v>
      </c>
      <c r="T1080" s="52">
        <f>'[2]Report'!K2667/1000</f>
        <v>-334.49998611589996</v>
      </c>
      <c r="U1080" s="52">
        <f t="shared" si="213"/>
        <v>8.526512829121202E-13</v>
      </c>
    </row>
    <row r="1081" spans="1:21" ht="11.25" customHeight="1" thickTop="1">
      <c r="A1081" s="26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3">
        <f t="shared" si="202"/>
        <v>0</v>
      </c>
      <c r="T1081" s="52">
        <f>'[2]Report'!K2668/1000</f>
        <v>0</v>
      </c>
      <c r="U1081" s="52">
        <f t="shared" si="213"/>
        <v>0</v>
      </c>
    </row>
    <row r="1082" spans="1:21" ht="11.25" customHeight="1">
      <c r="A1082" s="26">
        <v>25398</v>
      </c>
      <c r="B1082" s="1" t="s">
        <v>186</v>
      </c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3">
        <f t="shared" si="202"/>
        <v>0</v>
      </c>
      <c r="T1082" s="52">
        <f>'[2]Report'!K2669/1000</f>
        <v>0</v>
      </c>
      <c r="U1082" s="52">
        <f t="shared" si="213"/>
        <v>0</v>
      </c>
    </row>
    <row r="1083" spans="1:21" ht="11.25" customHeight="1">
      <c r="A1083" s="26"/>
      <c r="D1083" s="1" t="s">
        <v>190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15">
        <f aca="true" t="shared" si="216" ref="S1083:S1146">(F1083+R1083+SUM(G1083:Q1083)*2)/24</f>
        <v>0</v>
      </c>
      <c r="T1083" s="52">
        <f>'[2]Report'!K2670/1000</f>
        <v>0</v>
      </c>
      <c r="U1083" s="52">
        <f t="shared" si="213"/>
        <v>0</v>
      </c>
    </row>
    <row r="1084" spans="1:21" ht="11.25" customHeight="1" thickBot="1">
      <c r="A1084" s="26"/>
      <c r="F1084" s="37">
        <f aca="true" t="shared" si="217" ref="F1084:R1084">SUBTOTAL(9,F1082:F1083)</f>
        <v>0</v>
      </c>
      <c r="G1084" s="37">
        <f t="shared" si="217"/>
        <v>0</v>
      </c>
      <c r="H1084" s="37">
        <f t="shared" si="217"/>
        <v>0</v>
      </c>
      <c r="I1084" s="37">
        <f t="shared" si="217"/>
        <v>0</v>
      </c>
      <c r="J1084" s="37">
        <f t="shared" si="217"/>
        <v>0</v>
      </c>
      <c r="K1084" s="37">
        <f t="shared" si="217"/>
        <v>0</v>
      </c>
      <c r="L1084" s="37">
        <f t="shared" si="217"/>
        <v>0</v>
      </c>
      <c r="M1084" s="37">
        <f t="shared" si="217"/>
        <v>0</v>
      </c>
      <c r="N1084" s="37">
        <f t="shared" si="217"/>
        <v>0</v>
      </c>
      <c r="O1084" s="37">
        <f t="shared" si="217"/>
        <v>0</v>
      </c>
      <c r="P1084" s="37">
        <f t="shared" si="217"/>
        <v>0</v>
      </c>
      <c r="Q1084" s="37">
        <f t="shared" si="217"/>
        <v>0</v>
      </c>
      <c r="R1084" s="37">
        <f t="shared" si="217"/>
        <v>0</v>
      </c>
      <c r="S1084" s="37">
        <f t="shared" si="216"/>
        <v>0</v>
      </c>
      <c r="T1084" s="52">
        <f>'[2]Report'!K2671/1000</f>
        <v>0</v>
      </c>
      <c r="U1084" s="52">
        <f t="shared" si="213"/>
        <v>0</v>
      </c>
    </row>
    <row r="1085" spans="1:21" ht="11.25" customHeight="1" thickTop="1">
      <c r="A1085" s="26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3">
        <f t="shared" si="216"/>
        <v>0</v>
      </c>
      <c r="T1085" s="52">
        <f>'[2]Report'!K2672/1000</f>
        <v>0</v>
      </c>
      <c r="U1085" s="52">
        <f t="shared" si="213"/>
        <v>0</v>
      </c>
    </row>
    <row r="1086" spans="1:21" ht="11.25" customHeight="1">
      <c r="A1086" s="26">
        <v>25399</v>
      </c>
      <c r="B1086" s="1" t="s">
        <v>187</v>
      </c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3">
        <f t="shared" si="216"/>
        <v>0</v>
      </c>
      <c r="T1086" s="52">
        <f>'[2]Report'!K2673/1000</f>
        <v>0</v>
      </c>
      <c r="U1086" s="52">
        <f t="shared" si="213"/>
        <v>0</v>
      </c>
    </row>
    <row r="1087" spans="1:21" ht="11.25" customHeight="1">
      <c r="A1087" s="26"/>
      <c r="D1087" s="1" t="s">
        <v>190</v>
      </c>
      <c r="F1087" s="27">
        <v>-389.36313</v>
      </c>
      <c r="G1087" s="27">
        <v>-328.02543</v>
      </c>
      <c r="H1087" s="27">
        <v>-247.12702</v>
      </c>
      <c r="I1087" s="27">
        <v>-166.2286</v>
      </c>
      <c r="J1087" s="27">
        <v>-257.11755</v>
      </c>
      <c r="K1087" s="27">
        <v>-174.82926</v>
      </c>
      <c r="L1087" s="27">
        <v>-92.54096000000001</v>
      </c>
      <c r="M1087" s="27">
        <v>-624.32665</v>
      </c>
      <c r="N1087" s="27">
        <v>-542.34315</v>
      </c>
      <c r="O1087" s="27">
        <v>-460.35962</v>
      </c>
      <c r="P1087" s="27">
        <v>-535.9974599999999</v>
      </c>
      <c r="Q1087" s="27">
        <v>-458.09576</v>
      </c>
      <c r="R1087" s="27">
        <v>-377.48838</v>
      </c>
      <c r="S1087" s="13">
        <f t="shared" si="216"/>
        <v>-355.86810125000005</v>
      </c>
      <c r="T1087" s="52">
        <f>'[2]Report'!K2674/1000</f>
        <v>-355.86810125</v>
      </c>
      <c r="U1087" s="52">
        <f t="shared" si="213"/>
        <v>0</v>
      </c>
    </row>
    <row r="1088" spans="1:21" ht="11.25" customHeight="1">
      <c r="A1088" s="26"/>
      <c r="D1088" s="1" t="s">
        <v>259</v>
      </c>
      <c r="F1088" s="27">
        <v>0</v>
      </c>
      <c r="G1088" s="27">
        <v>0</v>
      </c>
      <c r="H1088" s="27">
        <v>0</v>
      </c>
      <c r="I1088" s="27">
        <v>0</v>
      </c>
      <c r="J1088" s="27">
        <v>0</v>
      </c>
      <c r="K1088" s="27">
        <v>0</v>
      </c>
      <c r="L1088" s="27">
        <v>0</v>
      </c>
      <c r="M1088" s="27">
        <v>0</v>
      </c>
      <c r="N1088" s="27">
        <v>0</v>
      </c>
      <c r="O1088" s="27">
        <v>0</v>
      </c>
      <c r="P1088" s="27">
        <v>0</v>
      </c>
      <c r="Q1088" s="27">
        <v>0</v>
      </c>
      <c r="R1088" s="27">
        <v>0</v>
      </c>
      <c r="S1088" s="13">
        <f t="shared" si="216"/>
        <v>0</v>
      </c>
      <c r="T1088" s="52">
        <f>'[2]Report'!K2675/1000</f>
        <v>0</v>
      </c>
      <c r="U1088" s="52">
        <f t="shared" si="213"/>
        <v>0</v>
      </c>
    </row>
    <row r="1089" spans="1:21" ht="11.25" customHeight="1">
      <c r="A1089" s="26"/>
      <c r="D1089" s="1" t="s">
        <v>242</v>
      </c>
      <c r="F1089" s="27">
        <v>0</v>
      </c>
      <c r="G1089" s="27">
        <v>0</v>
      </c>
      <c r="H1089" s="27">
        <v>0</v>
      </c>
      <c r="I1089" s="27">
        <v>0</v>
      </c>
      <c r="J1089" s="27">
        <v>0</v>
      </c>
      <c r="K1089" s="27">
        <v>0</v>
      </c>
      <c r="L1089" s="27">
        <v>0</v>
      </c>
      <c r="M1089" s="27">
        <v>0</v>
      </c>
      <c r="N1089" s="27">
        <v>0</v>
      </c>
      <c r="O1089" s="27">
        <v>0</v>
      </c>
      <c r="P1089" s="27">
        <v>0</v>
      </c>
      <c r="Q1089" s="27">
        <v>0</v>
      </c>
      <c r="R1089" s="27">
        <v>0</v>
      </c>
      <c r="S1089" s="13">
        <f t="shared" si="216"/>
        <v>0</v>
      </c>
      <c r="T1089" s="52">
        <f>'[2]Report'!K2676/1000</f>
        <v>0</v>
      </c>
      <c r="U1089" s="52">
        <f t="shared" si="213"/>
        <v>0</v>
      </c>
    </row>
    <row r="1090" spans="1:21" ht="11.25" customHeight="1">
      <c r="A1090" s="26"/>
      <c r="D1090" s="1" t="s">
        <v>244</v>
      </c>
      <c r="F1090" s="27">
        <v>0</v>
      </c>
      <c r="G1090" s="27">
        <v>0</v>
      </c>
      <c r="H1090" s="27">
        <v>-0.132522488922741</v>
      </c>
      <c r="I1090" s="27">
        <v>-0.265044977845482</v>
      </c>
      <c r="J1090" s="27">
        <v>-0.265044977845482</v>
      </c>
      <c r="K1090" s="27">
        <v>-0.265044977845482</v>
      </c>
      <c r="L1090" s="27">
        <v>-0.265044977845482</v>
      </c>
      <c r="M1090" s="27">
        <v>-0.37548038528109945</v>
      </c>
      <c r="N1090" s="27">
        <v>-0.37548038528109945</v>
      </c>
      <c r="O1090" s="27">
        <v>-0.37548038528109945</v>
      </c>
      <c r="P1090" s="27">
        <v>-0.37548038528109945</v>
      </c>
      <c r="Q1090" s="27">
        <v>-0.37548038528109945</v>
      </c>
      <c r="R1090" s="27">
        <v>-0.37548038528109945</v>
      </c>
      <c r="S1090" s="13">
        <f t="shared" si="216"/>
        <v>-0.2714870432792263</v>
      </c>
      <c r="T1090" s="52">
        <f>'[2]Report'!K2677/1000</f>
        <v>-0.2714870432793</v>
      </c>
      <c r="U1090" s="52">
        <f t="shared" si="213"/>
        <v>-7.37188088351104E-14</v>
      </c>
    </row>
    <row r="1091" spans="1:21" ht="11.25" customHeight="1">
      <c r="A1091" s="26"/>
      <c r="D1091" s="1" t="s">
        <v>245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13">
        <f t="shared" si="216"/>
        <v>0</v>
      </c>
      <c r="T1091" s="52">
        <f>'[2]Report'!K2678/1000</f>
        <v>0</v>
      </c>
      <c r="U1091" s="52">
        <f t="shared" si="213"/>
        <v>0</v>
      </c>
    </row>
    <row r="1092" spans="1:21" ht="11.25" customHeight="1">
      <c r="A1092" s="26"/>
      <c r="D1092" s="1" t="s">
        <v>29</v>
      </c>
      <c r="F1092" s="27">
        <v>-983.132440449614</v>
      </c>
      <c r="G1092" s="27">
        <v>-978.3810793370535</v>
      </c>
      <c r="H1092" s="27">
        <v>-973.6297182244929</v>
      </c>
      <c r="I1092" s="27">
        <v>-968.8783571119321</v>
      </c>
      <c r="J1092" s="27">
        <v>-964.1269959993715</v>
      </c>
      <c r="K1092" s="27">
        <v>-959.3756348868109</v>
      </c>
      <c r="L1092" s="27">
        <v>-954.6242737742502</v>
      </c>
      <c r="M1092" s="27">
        <v>-949.8729126616897</v>
      </c>
      <c r="N1092" s="27">
        <v>-945.1215515491291</v>
      </c>
      <c r="O1092" s="27">
        <v>-940.3701904365685</v>
      </c>
      <c r="P1092" s="27">
        <v>-935.6188293240078</v>
      </c>
      <c r="Q1092" s="27">
        <v>-930.8674682114472</v>
      </c>
      <c r="R1092" s="27">
        <v>-926.1161070988865</v>
      </c>
      <c r="S1092" s="13">
        <f t="shared" si="216"/>
        <v>-954.6242737742505</v>
      </c>
      <c r="T1092" s="52">
        <f>'[2]Report'!K2679/1000</f>
        <v>-954.6242737742422</v>
      </c>
      <c r="U1092" s="52">
        <f t="shared" si="213"/>
        <v>8.29913915367797E-12</v>
      </c>
    </row>
    <row r="1093" spans="1:21" ht="11.25" customHeight="1">
      <c r="A1093" s="26"/>
      <c r="D1093" s="1" t="s">
        <v>246</v>
      </c>
      <c r="F1093" s="27">
        <v>0</v>
      </c>
      <c r="G1093" s="27">
        <v>0</v>
      </c>
      <c r="H1093" s="27">
        <v>0</v>
      </c>
      <c r="I1093" s="27">
        <v>0</v>
      </c>
      <c r="J1093" s="27">
        <v>0</v>
      </c>
      <c r="K1093" s="27">
        <v>0</v>
      </c>
      <c r="L1093" s="27">
        <v>0</v>
      </c>
      <c r="M1093" s="27">
        <v>0</v>
      </c>
      <c r="N1093" s="27">
        <v>0</v>
      </c>
      <c r="O1093" s="27">
        <v>0</v>
      </c>
      <c r="P1093" s="27">
        <v>0</v>
      </c>
      <c r="Q1093" s="27">
        <v>0</v>
      </c>
      <c r="R1093" s="27">
        <v>0</v>
      </c>
      <c r="S1093" s="13">
        <f t="shared" si="216"/>
        <v>0</v>
      </c>
      <c r="T1093" s="52">
        <f>'[2]Report'!K2680/1000</f>
        <v>0</v>
      </c>
      <c r="U1093" s="52">
        <f t="shared" si="213"/>
        <v>0</v>
      </c>
    </row>
    <row r="1094" spans="1:21" ht="11.25" customHeight="1">
      <c r="A1094" s="26"/>
      <c r="D1094" s="1" t="s">
        <v>247</v>
      </c>
      <c r="F1094" s="27">
        <v>0</v>
      </c>
      <c r="G1094" s="27">
        <v>0</v>
      </c>
      <c r="H1094" s="27">
        <v>0</v>
      </c>
      <c r="I1094" s="27">
        <v>0</v>
      </c>
      <c r="J1094" s="27">
        <v>0</v>
      </c>
      <c r="K1094" s="27">
        <v>0</v>
      </c>
      <c r="L1094" s="27">
        <v>0</v>
      </c>
      <c r="M1094" s="27">
        <v>0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13">
        <f t="shared" si="216"/>
        <v>0</v>
      </c>
      <c r="T1094" s="52">
        <f>'[2]Report'!K2681/1000</f>
        <v>0</v>
      </c>
      <c r="U1094" s="52">
        <f t="shared" si="213"/>
        <v>0</v>
      </c>
    </row>
    <row r="1095" spans="1:21" ht="11.25" customHeight="1">
      <c r="A1095" s="26"/>
      <c r="D1095" s="1" t="s">
        <v>241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15">
        <f t="shared" si="216"/>
        <v>0</v>
      </c>
      <c r="T1095" s="52">
        <f>'[2]Report'!K2682/1000</f>
        <v>0</v>
      </c>
      <c r="U1095" s="52">
        <f t="shared" si="213"/>
        <v>0</v>
      </c>
    </row>
    <row r="1096" spans="1:21" ht="11.25" customHeight="1" thickBot="1">
      <c r="A1096" s="26"/>
      <c r="F1096" s="37">
        <f aca="true" t="shared" si="218" ref="F1096:R1096">SUBTOTAL(9,F1087:F1095)</f>
        <v>-1372.495570449614</v>
      </c>
      <c r="G1096" s="37">
        <f t="shared" si="218"/>
        <v>-1306.4065093370534</v>
      </c>
      <c r="H1096" s="37">
        <f t="shared" si="218"/>
        <v>-1220.8892607134155</v>
      </c>
      <c r="I1096" s="37">
        <f t="shared" si="218"/>
        <v>-1135.3720020897777</v>
      </c>
      <c r="J1096" s="37">
        <f t="shared" si="218"/>
        <v>-1221.509590977217</v>
      </c>
      <c r="K1096" s="37">
        <f t="shared" si="218"/>
        <v>-1134.4699398646565</v>
      </c>
      <c r="L1096" s="37">
        <f t="shared" si="218"/>
        <v>-1047.4302787520958</v>
      </c>
      <c r="M1096" s="37">
        <f t="shared" si="218"/>
        <v>-1574.5750430469707</v>
      </c>
      <c r="N1096" s="37">
        <f t="shared" si="218"/>
        <v>-1487.8401819344103</v>
      </c>
      <c r="O1096" s="37">
        <f t="shared" si="218"/>
        <v>-1401.1052908218496</v>
      </c>
      <c r="P1096" s="37">
        <f t="shared" si="218"/>
        <v>-1471.9917697092887</v>
      </c>
      <c r="Q1096" s="37">
        <f t="shared" si="218"/>
        <v>-1389.3387085967283</v>
      </c>
      <c r="R1096" s="37">
        <f t="shared" si="218"/>
        <v>-1303.9799674841674</v>
      </c>
      <c r="S1096" s="37">
        <f t="shared" si="216"/>
        <v>-1310.7638620675293</v>
      </c>
      <c r="T1096" s="52">
        <f>'[2]Report'!K2683/1000</f>
        <v>-1310.7638620675216</v>
      </c>
      <c r="U1096" s="52">
        <f t="shared" si="213"/>
        <v>7.73070496506989E-12</v>
      </c>
    </row>
    <row r="1097" spans="1:21" ht="11.25" customHeight="1" thickTop="1">
      <c r="A1097" s="26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27">
        <f t="shared" si="216"/>
        <v>0</v>
      </c>
      <c r="T1097" s="52">
        <f>'[2]Report'!K2684/1000</f>
        <v>0</v>
      </c>
      <c r="U1097" s="52">
        <f t="shared" si="213"/>
        <v>0</v>
      </c>
    </row>
    <row r="1098" spans="1:21" ht="11.25" customHeight="1">
      <c r="A1098" s="26">
        <v>190</v>
      </c>
      <c r="B1098" s="1" t="s">
        <v>188</v>
      </c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3">
        <f t="shared" si="216"/>
        <v>0</v>
      </c>
      <c r="T1098" s="52">
        <f>'[2]Report'!K2685/1000</f>
        <v>0</v>
      </c>
      <c r="U1098" s="52">
        <f t="shared" si="213"/>
        <v>0</v>
      </c>
    </row>
    <row r="1099" spans="1:21" ht="11.25" customHeight="1">
      <c r="A1099" s="26"/>
      <c r="D1099" s="1" t="s">
        <v>190</v>
      </c>
      <c r="F1099" s="27">
        <v>208.00945000000002</v>
      </c>
      <c r="G1099" s="27">
        <v>208.00945000000002</v>
      </c>
      <c r="H1099" s="27">
        <v>208.00945000000002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39.93</v>
      </c>
      <c r="S1099" s="13">
        <f t="shared" si="216"/>
        <v>44.99905208333334</v>
      </c>
      <c r="T1099" s="52">
        <f>'[2]Report'!K2686/1000</f>
        <v>44.999052083333</v>
      </c>
      <c r="U1099" s="52">
        <f t="shared" si="213"/>
        <v>-3.410605131648481E-13</v>
      </c>
    </row>
    <row r="1100" spans="1:21" ht="11.25" customHeight="1">
      <c r="A1100" s="26"/>
      <c r="D1100" s="1" t="s">
        <v>250</v>
      </c>
      <c r="F1100" s="27">
        <v>6.269070171786637</v>
      </c>
      <c r="G1100" s="27">
        <v>6.269070171786637</v>
      </c>
      <c r="H1100" s="27">
        <v>6.269070171786637</v>
      </c>
      <c r="I1100" s="27">
        <v>6.269093579542616</v>
      </c>
      <c r="J1100" s="27">
        <v>6.269093579542616</v>
      </c>
      <c r="K1100" s="27">
        <v>6.269093579542616</v>
      </c>
      <c r="L1100" s="27">
        <v>6.269093579542616</v>
      </c>
      <c r="M1100" s="27">
        <v>6.269093579542616</v>
      </c>
      <c r="N1100" s="27">
        <v>6.269093579542616</v>
      </c>
      <c r="O1100" s="27">
        <v>6.269093579542616</v>
      </c>
      <c r="P1100" s="27">
        <v>6.269093579542616</v>
      </c>
      <c r="Q1100" s="27">
        <v>6.269093579542616</v>
      </c>
      <c r="R1100" s="27">
        <v>4.645233707890688</v>
      </c>
      <c r="S1100" s="13">
        <f t="shared" si="216"/>
        <v>6.201427874941289</v>
      </c>
      <c r="T1100" s="52">
        <f>'[2]Report'!K2687/1000</f>
        <v>6.20142787494129</v>
      </c>
      <c r="U1100" s="52">
        <f t="shared" si="213"/>
        <v>0</v>
      </c>
    </row>
    <row r="1101" spans="1:21" ht="11.25" customHeight="1">
      <c r="A1101" s="26"/>
      <c r="D1101" s="1" t="s">
        <v>242</v>
      </c>
      <c r="F1101" s="27">
        <v>3065.888321947072</v>
      </c>
      <c r="G1101" s="27">
        <v>3065.888321947072</v>
      </c>
      <c r="H1101" s="27">
        <v>3065.888321947072</v>
      </c>
      <c r="I1101" s="27">
        <v>3006.6229191541474</v>
      </c>
      <c r="J1101" s="27">
        <v>3006.6229191541474</v>
      </c>
      <c r="K1101" s="27">
        <v>3006.6229191541474</v>
      </c>
      <c r="L1101" s="27">
        <v>3490.760177097172</v>
      </c>
      <c r="M1101" s="27">
        <v>3490.760177097172</v>
      </c>
      <c r="N1101" s="27">
        <v>3490.760177097172</v>
      </c>
      <c r="O1101" s="27">
        <v>3991.077536773344</v>
      </c>
      <c r="P1101" s="27">
        <v>3991.077536773344</v>
      </c>
      <c r="Q1101" s="27">
        <v>3991.077536773344</v>
      </c>
      <c r="R1101" s="27">
        <v>2703.3652308474384</v>
      </c>
      <c r="S1101" s="13">
        <f t="shared" si="216"/>
        <v>3373.4821099471155</v>
      </c>
      <c r="T1101" s="52">
        <f>'[2]Report'!K2688/1000</f>
        <v>3373.4821099471137</v>
      </c>
      <c r="U1101" s="52">
        <f t="shared" si="213"/>
        <v>0</v>
      </c>
    </row>
    <row r="1102" spans="1:21" ht="11.25" customHeight="1">
      <c r="A1102" s="26"/>
      <c r="D1102" s="1" t="s">
        <v>243</v>
      </c>
      <c r="F1102" s="27">
        <v>0</v>
      </c>
      <c r="G1102" s="27">
        <v>0</v>
      </c>
      <c r="H1102" s="27">
        <v>0</v>
      </c>
      <c r="I1102" s="27">
        <v>0</v>
      </c>
      <c r="J1102" s="27">
        <v>0</v>
      </c>
      <c r="K1102" s="27">
        <v>0</v>
      </c>
      <c r="L1102" s="27">
        <v>0</v>
      </c>
      <c r="M1102" s="27">
        <v>0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13">
        <f t="shared" si="216"/>
        <v>0</v>
      </c>
      <c r="T1102" s="52">
        <f>'[2]Report'!K2689/1000</f>
        <v>0</v>
      </c>
      <c r="U1102" s="52">
        <f t="shared" si="213"/>
        <v>0</v>
      </c>
    </row>
    <row r="1103" spans="1:21" ht="11.25" customHeight="1">
      <c r="A1103" s="26"/>
      <c r="D1103" s="1" t="s">
        <v>264</v>
      </c>
      <c r="F1103" s="27">
        <v>397.62345167855426</v>
      </c>
      <c r="G1103" s="27">
        <v>397.62345167855426</v>
      </c>
      <c r="H1103" s="27">
        <v>397.62345167855426</v>
      </c>
      <c r="I1103" s="27">
        <v>397.62348424738695</v>
      </c>
      <c r="J1103" s="27">
        <v>397.62348424738695</v>
      </c>
      <c r="K1103" s="27">
        <v>397.62348424738695</v>
      </c>
      <c r="L1103" s="27">
        <v>397.62348424738695</v>
      </c>
      <c r="M1103" s="27">
        <v>397.62348424738695</v>
      </c>
      <c r="N1103" s="27">
        <v>397.62348424738695</v>
      </c>
      <c r="O1103" s="27">
        <v>397.62348424738695</v>
      </c>
      <c r="P1103" s="27">
        <v>397.62348424738695</v>
      </c>
      <c r="Q1103" s="27">
        <v>397.62348424738695</v>
      </c>
      <c r="R1103" s="27">
        <v>419.0274706043392</v>
      </c>
      <c r="S1103" s="13">
        <f t="shared" si="216"/>
        <v>398.51531022708645</v>
      </c>
      <c r="T1103" s="52">
        <f>'[2]Report'!K2690/1000</f>
        <v>398.5153102270856</v>
      </c>
      <c r="U1103" s="52">
        <f t="shared" si="213"/>
        <v>-8.526512829121202E-13</v>
      </c>
    </row>
    <row r="1104" spans="1:21" ht="11.25" customHeight="1">
      <c r="A1104" s="26"/>
      <c r="D1104" s="1" t="s">
        <v>263</v>
      </c>
      <c r="F1104" s="27">
        <v>0.030240079898645623</v>
      </c>
      <c r="G1104" s="27">
        <v>0.030240079898645623</v>
      </c>
      <c r="H1104" s="27">
        <v>0.030240079898645623</v>
      </c>
      <c r="I1104" s="27">
        <v>162.77595081482875</v>
      </c>
      <c r="J1104" s="27">
        <v>162.77595081482875</v>
      </c>
      <c r="K1104" s="27">
        <v>162.77595081482875</v>
      </c>
      <c r="L1104" s="27">
        <v>162.77595081482875</v>
      </c>
      <c r="M1104" s="27">
        <v>162.77595081482875</v>
      </c>
      <c r="N1104" s="27">
        <v>162.77595081482875</v>
      </c>
      <c r="O1104" s="27">
        <v>162.77595081482875</v>
      </c>
      <c r="P1104" s="27">
        <v>162.77595081482875</v>
      </c>
      <c r="Q1104" s="27">
        <v>162.77595081482875</v>
      </c>
      <c r="R1104" s="27">
        <v>294.7431197675899</v>
      </c>
      <c r="S1104" s="13">
        <f t="shared" si="216"/>
        <v>134.3692264514167</v>
      </c>
      <c r="T1104" s="52">
        <f>'[2]Report'!K2691/1000</f>
        <v>134.36922645141678</v>
      </c>
      <c r="U1104" s="52">
        <f t="shared" si="213"/>
        <v>0</v>
      </c>
    </row>
    <row r="1105" spans="1:21" ht="11.25" customHeight="1">
      <c r="A1105" s="26"/>
      <c r="D1105" s="1" t="s">
        <v>29</v>
      </c>
      <c r="F1105" s="27">
        <v>130.35126092721777</v>
      </c>
      <c r="G1105" s="27">
        <v>130.35126092721777</v>
      </c>
      <c r="H1105" s="27">
        <v>130.35126092721777</v>
      </c>
      <c r="I1105" s="27">
        <v>130.35120371486997</v>
      </c>
      <c r="J1105" s="27">
        <v>130.35120371486997</v>
      </c>
      <c r="K1105" s="27">
        <v>130.35120371486997</v>
      </c>
      <c r="L1105" s="27">
        <v>130.35120371486997</v>
      </c>
      <c r="M1105" s="27">
        <v>130.35120371486997</v>
      </c>
      <c r="N1105" s="27">
        <v>130.35120371486997</v>
      </c>
      <c r="O1105" s="27">
        <v>130.35120371486997</v>
      </c>
      <c r="P1105" s="27">
        <v>130.35120371486997</v>
      </c>
      <c r="Q1105" s="27">
        <v>130.35120371486997</v>
      </c>
      <c r="R1105" s="27">
        <v>77.13202901464443</v>
      </c>
      <c r="S1105" s="13">
        <f t="shared" si="216"/>
        <v>128.1337500215997</v>
      </c>
      <c r="T1105" s="52">
        <f>'[2]Report'!K2692/1000</f>
        <v>128.1337500215997</v>
      </c>
      <c r="U1105" s="52">
        <f t="shared" si="213"/>
        <v>0</v>
      </c>
    </row>
    <row r="1106" spans="1:21" ht="11.25" customHeight="1">
      <c r="A1106" s="26"/>
      <c r="D1106" s="1" t="s">
        <v>241</v>
      </c>
      <c r="F1106" s="27">
        <v>696.9332650794121</v>
      </c>
      <c r="G1106" s="27">
        <v>696.9332650794121</v>
      </c>
      <c r="H1106" s="27">
        <v>696.9332650794121</v>
      </c>
      <c r="I1106" s="27">
        <v>524.0659522731016</v>
      </c>
      <c r="J1106" s="27">
        <v>524.0659522731016</v>
      </c>
      <c r="K1106" s="27">
        <v>524.0659522731016</v>
      </c>
      <c r="L1106" s="27">
        <v>469.1934597055127</v>
      </c>
      <c r="M1106" s="27">
        <v>469.1934597055127</v>
      </c>
      <c r="N1106" s="27">
        <v>469.1934597055127</v>
      </c>
      <c r="O1106" s="27">
        <v>147.9485539049986</v>
      </c>
      <c r="P1106" s="27">
        <v>147.9485539049986</v>
      </c>
      <c r="Q1106" s="27">
        <v>147.9485539049986</v>
      </c>
      <c r="R1106" s="27">
        <v>293.9387432116291</v>
      </c>
      <c r="S1106" s="13">
        <f t="shared" si="216"/>
        <v>442.74386932959857</v>
      </c>
      <c r="T1106" s="52">
        <f>'[2]Report'!K2693/1000</f>
        <v>442.74386932959857</v>
      </c>
      <c r="U1106" s="52">
        <f t="shared" si="213"/>
        <v>0</v>
      </c>
    </row>
    <row r="1107" spans="1:21" ht="11.25" customHeight="1">
      <c r="A1107" s="26"/>
      <c r="D1107" s="1" t="s">
        <v>261</v>
      </c>
      <c r="F1107" s="27">
        <v>-2.6611132022659667E-05</v>
      </c>
      <c r="G1107" s="27">
        <v>-2.6611132022659667E-05</v>
      </c>
      <c r="H1107" s="27">
        <v>-2.6611132022659667E-05</v>
      </c>
      <c r="I1107" s="27">
        <v>0</v>
      </c>
      <c r="J1107" s="27">
        <v>0</v>
      </c>
      <c r="K1107" s="27">
        <v>0</v>
      </c>
      <c r="L1107" s="27">
        <v>0</v>
      </c>
      <c r="M1107" s="27">
        <v>0</v>
      </c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13">
        <f t="shared" si="216"/>
        <v>-5.543985838054098E-06</v>
      </c>
      <c r="T1107" s="52">
        <f>'[2]Report'!K2694/1000</f>
        <v>-5.543985814080105E-06</v>
      </c>
      <c r="U1107" s="52">
        <f t="shared" si="213"/>
        <v>2.3973992787447353E-14</v>
      </c>
    </row>
    <row r="1108" spans="1:21" ht="11.25" customHeight="1">
      <c r="A1108" s="26"/>
      <c r="D1108" s="1" t="s">
        <v>244</v>
      </c>
      <c r="F1108" s="27">
        <v>496.8550934792002</v>
      </c>
      <c r="G1108" s="27">
        <v>496.8550934792002</v>
      </c>
      <c r="H1108" s="27">
        <v>496.8550934792002</v>
      </c>
      <c r="I1108" s="27">
        <v>496.85508243565954</v>
      </c>
      <c r="J1108" s="27">
        <v>496.85508243565954</v>
      </c>
      <c r="K1108" s="27">
        <v>496.85508243565954</v>
      </c>
      <c r="L1108" s="27">
        <v>496.85508243565954</v>
      </c>
      <c r="M1108" s="27">
        <v>496.85508243565954</v>
      </c>
      <c r="N1108" s="27">
        <v>496.85508243565954</v>
      </c>
      <c r="O1108" s="27">
        <v>496.85508243565954</v>
      </c>
      <c r="P1108" s="27">
        <v>496.85508243565954</v>
      </c>
      <c r="Q1108" s="27">
        <v>496.85508243565954</v>
      </c>
      <c r="R1108" s="27">
        <v>405.04283949753994</v>
      </c>
      <c r="S1108" s="13">
        <f t="shared" si="216"/>
        <v>493.0295746139755</v>
      </c>
      <c r="T1108" s="52">
        <f>'[2]Report'!K2695/1000</f>
        <v>493.0295746139741</v>
      </c>
      <c r="U1108" s="52">
        <f t="shared" si="213"/>
        <v>-1.4210854715202004E-12</v>
      </c>
    </row>
    <row r="1109" spans="1:21" ht="11.25" customHeight="1">
      <c r="A1109" s="26"/>
      <c r="D1109" s="1" t="s">
        <v>245</v>
      </c>
      <c r="F1109" s="27">
        <v>0</v>
      </c>
      <c r="G1109" s="27">
        <v>0</v>
      </c>
      <c r="H1109" s="27">
        <v>0</v>
      </c>
      <c r="I1109" s="27">
        <v>0</v>
      </c>
      <c r="J1109" s="27">
        <v>0</v>
      </c>
      <c r="K1109" s="27">
        <v>0</v>
      </c>
      <c r="L1109" s="27">
        <v>0</v>
      </c>
      <c r="M1109" s="27">
        <v>0</v>
      </c>
      <c r="N1109" s="27">
        <v>0</v>
      </c>
      <c r="O1109" s="27">
        <v>0</v>
      </c>
      <c r="P1109" s="27">
        <v>0</v>
      </c>
      <c r="Q1109" s="27">
        <v>0</v>
      </c>
      <c r="R1109" s="27">
        <v>0</v>
      </c>
      <c r="S1109" s="13">
        <f t="shared" si="216"/>
        <v>0</v>
      </c>
      <c r="T1109" s="52">
        <f>'[2]Report'!K2696/1000</f>
        <v>0</v>
      </c>
      <c r="U1109" s="52">
        <f t="shared" si="213"/>
        <v>0</v>
      </c>
    </row>
    <row r="1110" spans="1:21" ht="11.25" customHeight="1">
      <c r="A1110" s="26"/>
      <c r="D1110" s="1" t="s">
        <v>246</v>
      </c>
      <c r="F1110" s="27">
        <v>58.495553468612115</v>
      </c>
      <c r="G1110" s="27">
        <v>58.495553468612115</v>
      </c>
      <c r="H1110" s="27">
        <v>58.495553468612115</v>
      </c>
      <c r="I1110" s="27">
        <v>58.495602463820894</v>
      </c>
      <c r="J1110" s="27">
        <v>58.495602463820894</v>
      </c>
      <c r="K1110" s="27">
        <v>58.495602463820894</v>
      </c>
      <c r="L1110" s="27">
        <v>58.495602463820894</v>
      </c>
      <c r="M1110" s="27">
        <v>58.495602463820894</v>
      </c>
      <c r="N1110" s="27">
        <v>58.495602463820894</v>
      </c>
      <c r="O1110" s="27">
        <v>58.495602463820894</v>
      </c>
      <c r="P1110" s="27">
        <v>58.495602463820894</v>
      </c>
      <c r="Q1110" s="27">
        <v>58.495602463820894</v>
      </c>
      <c r="R1110" s="27">
        <v>58.495602463820894</v>
      </c>
      <c r="S1110" s="13">
        <f t="shared" si="216"/>
        <v>58.49559225648573</v>
      </c>
      <c r="T1110" s="52">
        <f>'[2]Report'!K2697/1000</f>
        <v>58.49559225648581</v>
      </c>
      <c r="U1110" s="52">
        <f t="shared" si="213"/>
        <v>7.815970093361102E-14</v>
      </c>
    </row>
    <row r="1111" spans="1:21" ht="11.25" customHeight="1">
      <c r="A1111" s="26"/>
      <c r="D1111" s="1" t="s">
        <v>247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13">
        <f t="shared" si="216"/>
        <v>0</v>
      </c>
      <c r="T1111" s="52">
        <f>'[2]Report'!K2698/1000</f>
        <v>0</v>
      </c>
      <c r="U1111" s="52">
        <f t="shared" si="213"/>
        <v>0</v>
      </c>
    </row>
    <row r="1112" spans="1:21" ht="11.25" customHeight="1">
      <c r="A1112" s="43"/>
      <c r="D1112" s="1" t="s">
        <v>251</v>
      </c>
      <c r="F1112" s="27">
        <v>61.7149474700749</v>
      </c>
      <c r="G1112" s="27">
        <v>61.7149474700749</v>
      </c>
      <c r="H1112" s="27">
        <v>61.7149474700749</v>
      </c>
      <c r="I1112" s="27">
        <v>61.71493465560075</v>
      </c>
      <c r="J1112" s="27">
        <v>61.71493465560075</v>
      </c>
      <c r="K1112" s="27">
        <v>61.71493465560075</v>
      </c>
      <c r="L1112" s="27">
        <v>61.71493465560075</v>
      </c>
      <c r="M1112" s="27">
        <v>61.71493465560075</v>
      </c>
      <c r="N1112" s="27">
        <v>61.71493465560075</v>
      </c>
      <c r="O1112" s="27">
        <v>61.71493465560075</v>
      </c>
      <c r="P1112" s="27">
        <v>61.71493465560075</v>
      </c>
      <c r="Q1112" s="27">
        <v>61.71493465560075</v>
      </c>
      <c r="R1112" s="27">
        <v>-496.4961602185447</v>
      </c>
      <c r="S1112" s="13">
        <f t="shared" si="216"/>
        <v>38.4561417055268</v>
      </c>
      <c r="T1112" s="52">
        <f>'[2]Report'!K2699/1000</f>
        <v>38.456141705526875</v>
      </c>
      <c r="U1112" s="52">
        <f t="shared" si="213"/>
        <v>7.815970093361102E-14</v>
      </c>
    </row>
    <row r="1113" spans="1:21" ht="11.25" customHeight="1">
      <c r="A1113" s="26"/>
      <c r="D1113" s="1" t="s">
        <v>258</v>
      </c>
      <c r="F1113" s="27">
        <v>46.74743602819003</v>
      </c>
      <c r="G1113" s="27">
        <v>46.74743602819003</v>
      </c>
      <c r="H1113" s="27">
        <v>46.74743602819003</v>
      </c>
      <c r="I1113" s="27">
        <v>46.74741675041134</v>
      </c>
      <c r="J1113" s="27">
        <v>46.74741675041134</v>
      </c>
      <c r="K1113" s="27">
        <v>46.74741675041134</v>
      </c>
      <c r="L1113" s="27">
        <v>46.74741675041134</v>
      </c>
      <c r="M1113" s="27">
        <v>46.74741675041134</v>
      </c>
      <c r="N1113" s="27">
        <v>46.74741675041134</v>
      </c>
      <c r="O1113" s="27">
        <v>46.74741675041134</v>
      </c>
      <c r="P1113" s="27">
        <v>46.74741675041134</v>
      </c>
      <c r="Q1113" s="27">
        <v>46.74741675041134</v>
      </c>
      <c r="R1113" s="27">
        <v>46.764766751224535</v>
      </c>
      <c r="S1113" s="13">
        <f t="shared" si="216"/>
        <v>46.74814368331578</v>
      </c>
      <c r="T1113" s="52">
        <f>'[2]Report'!K2700/1000</f>
        <v>46.74814368331581</v>
      </c>
      <c r="U1113" s="52">
        <f t="shared" si="213"/>
        <v>0</v>
      </c>
    </row>
    <row r="1114" spans="1:21" ht="11.25" customHeight="1">
      <c r="A1114" s="26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>
        <f t="shared" si="216"/>
        <v>0</v>
      </c>
      <c r="T1114" s="52">
        <f>'[2]Report'!K2701/1000</f>
        <v>0</v>
      </c>
      <c r="U1114" s="52">
        <f t="shared" si="213"/>
        <v>0</v>
      </c>
    </row>
    <row r="1115" spans="1:21" ht="11.25" customHeight="1">
      <c r="A1115" s="26" t="s">
        <v>189</v>
      </c>
      <c r="F1115" s="28">
        <f aca="true" t="shared" si="219" ref="F1115:R1115">SUBTOTAL(9,F1099:F1114)</f>
        <v>5168.918063718887</v>
      </c>
      <c r="G1115" s="28">
        <f t="shared" si="219"/>
        <v>5168.918063718887</v>
      </c>
      <c r="H1115" s="28">
        <f t="shared" si="219"/>
        <v>5168.918063718887</v>
      </c>
      <c r="I1115" s="28">
        <f t="shared" si="219"/>
        <v>4891.5216400893705</v>
      </c>
      <c r="J1115" s="28">
        <f t="shared" si="219"/>
        <v>4891.5216400893705</v>
      </c>
      <c r="K1115" s="28">
        <f t="shared" si="219"/>
        <v>4891.5216400893705</v>
      </c>
      <c r="L1115" s="28">
        <f t="shared" si="219"/>
        <v>5320.786405464806</v>
      </c>
      <c r="M1115" s="28">
        <f t="shared" si="219"/>
        <v>5320.786405464806</v>
      </c>
      <c r="N1115" s="28">
        <f t="shared" si="219"/>
        <v>5320.786405464806</v>
      </c>
      <c r="O1115" s="28">
        <f t="shared" si="219"/>
        <v>5499.858859340464</v>
      </c>
      <c r="P1115" s="28">
        <f t="shared" si="219"/>
        <v>5499.858859340464</v>
      </c>
      <c r="Q1115" s="28">
        <f t="shared" si="219"/>
        <v>5499.858859340464</v>
      </c>
      <c r="R1115" s="28">
        <f t="shared" si="219"/>
        <v>3846.5888756475733</v>
      </c>
      <c r="S1115" s="28">
        <f t="shared" si="216"/>
        <v>5165.17419265041</v>
      </c>
      <c r="T1115" s="52">
        <f>'[2]Report'!K2702/1000</f>
        <v>5165.174192650406</v>
      </c>
      <c r="U1115" s="52">
        <f t="shared" si="213"/>
        <v>0</v>
      </c>
    </row>
    <row r="1116" spans="1:21" ht="11.25" customHeight="1">
      <c r="A1116" s="26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3">
        <f t="shared" si="216"/>
        <v>0</v>
      </c>
      <c r="T1116" s="52">
        <f>'[2]Report'!K2703/1000</f>
        <v>0</v>
      </c>
      <c r="U1116" s="52">
        <f t="shared" si="213"/>
        <v>0</v>
      </c>
    </row>
    <row r="1117" spans="1:21" ht="11.25" customHeight="1">
      <c r="A1117" s="26">
        <v>281</v>
      </c>
      <c r="B1117" s="1" t="s">
        <v>188</v>
      </c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3">
        <f t="shared" si="216"/>
        <v>0</v>
      </c>
      <c r="T1117" s="52">
        <f>'[2]Report'!K2704/1000</f>
        <v>0</v>
      </c>
      <c r="U1117" s="52">
        <f t="shared" si="213"/>
        <v>0</v>
      </c>
    </row>
    <row r="1118" spans="1:21" ht="11.25" customHeight="1">
      <c r="A1118" s="26"/>
      <c r="D1118" s="1" t="s">
        <v>190</v>
      </c>
      <c r="F1118" s="27">
        <v>0</v>
      </c>
      <c r="G1118" s="27">
        <v>0</v>
      </c>
      <c r="H1118" s="27">
        <v>0</v>
      </c>
      <c r="I1118" s="27">
        <v>0</v>
      </c>
      <c r="J1118" s="27">
        <v>0</v>
      </c>
      <c r="K1118" s="27">
        <v>0</v>
      </c>
      <c r="L1118" s="27">
        <v>0</v>
      </c>
      <c r="M1118" s="27">
        <v>0</v>
      </c>
      <c r="N1118" s="27">
        <v>0</v>
      </c>
      <c r="O1118" s="27">
        <v>0</v>
      </c>
      <c r="P1118" s="27">
        <v>0</v>
      </c>
      <c r="Q1118" s="27">
        <v>0</v>
      </c>
      <c r="R1118" s="27">
        <v>0</v>
      </c>
      <c r="S1118" s="13">
        <f t="shared" si="216"/>
        <v>0</v>
      </c>
      <c r="T1118" s="52">
        <f>'[2]Report'!K2705/1000</f>
        <v>0</v>
      </c>
      <c r="U1118" s="52">
        <f t="shared" si="213"/>
        <v>0</v>
      </c>
    </row>
    <row r="1119" spans="1:21" ht="11.25" customHeight="1">
      <c r="A1119" s="26"/>
      <c r="D1119" s="1" t="s">
        <v>29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13">
        <f t="shared" si="216"/>
        <v>0</v>
      </c>
      <c r="T1119" s="52">
        <f>'[2]Report'!K2706/1000</f>
        <v>0</v>
      </c>
      <c r="U1119" s="52">
        <f t="shared" si="213"/>
        <v>0</v>
      </c>
    </row>
    <row r="1120" spans="1:21" ht="11.25" customHeight="1">
      <c r="A1120" s="26"/>
      <c r="D1120" s="1" t="s">
        <v>244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13">
        <f t="shared" si="216"/>
        <v>0</v>
      </c>
      <c r="T1120" s="52">
        <f>'[2]Report'!K2707/1000</f>
        <v>0</v>
      </c>
      <c r="U1120" s="52">
        <f t="shared" si="213"/>
        <v>0</v>
      </c>
    </row>
    <row r="1121" spans="1:21" ht="11.25" customHeight="1">
      <c r="A1121" s="26"/>
      <c r="D1121" s="1" t="s">
        <v>245</v>
      </c>
      <c r="F1121" s="27">
        <v>0</v>
      </c>
      <c r="G1121" s="27">
        <v>0</v>
      </c>
      <c r="H1121" s="27">
        <v>0</v>
      </c>
      <c r="I1121" s="27">
        <v>0</v>
      </c>
      <c r="J1121" s="27">
        <v>0</v>
      </c>
      <c r="K1121" s="27">
        <v>0</v>
      </c>
      <c r="L1121" s="27">
        <v>0</v>
      </c>
      <c r="M1121" s="27">
        <v>0</v>
      </c>
      <c r="N1121" s="27">
        <v>0</v>
      </c>
      <c r="O1121" s="27">
        <v>0</v>
      </c>
      <c r="P1121" s="27">
        <v>0</v>
      </c>
      <c r="Q1121" s="27">
        <v>0</v>
      </c>
      <c r="R1121" s="27">
        <v>0</v>
      </c>
      <c r="S1121" s="13">
        <f t="shared" si="216"/>
        <v>0</v>
      </c>
      <c r="T1121" s="52">
        <f>'[2]Report'!K2708/1000</f>
        <v>0</v>
      </c>
      <c r="U1121" s="52">
        <f t="shared" si="213"/>
        <v>0</v>
      </c>
    </row>
    <row r="1122" spans="1:21" ht="11.25" customHeight="1">
      <c r="A1122" s="26"/>
      <c r="D1122" s="1" t="s">
        <v>268</v>
      </c>
      <c r="F1122" s="27">
        <v>0</v>
      </c>
      <c r="G1122" s="27">
        <v>0</v>
      </c>
      <c r="H1122" s="27">
        <v>0</v>
      </c>
      <c r="I1122" s="27">
        <v>0</v>
      </c>
      <c r="J1122" s="27">
        <v>0</v>
      </c>
      <c r="K1122" s="27">
        <v>0</v>
      </c>
      <c r="L1122" s="27">
        <v>0</v>
      </c>
      <c r="M1122" s="27">
        <v>0</v>
      </c>
      <c r="N1122" s="27">
        <v>0</v>
      </c>
      <c r="O1122" s="27">
        <v>0</v>
      </c>
      <c r="P1122" s="27">
        <v>0</v>
      </c>
      <c r="Q1122" s="27">
        <v>0</v>
      </c>
      <c r="R1122" s="27">
        <v>0</v>
      </c>
      <c r="S1122" s="15">
        <f t="shared" si="216"/>
        <v>0</v>
      </c>
      <c r="T1122" s="52">
        <f>'[2]Report'!K2709/1000</f>
        <v>0</v>
      </c>
      <c r="U1122" s="52">
        <f t="shared" si="213"/>
        <v>0</v>
      </c>
    </row>
    <row r="1123" spans="1:21" ht="11.25" customHeight="1">
      <c r="A1123" s="26"/>
      <c r="F1123" s="28">
        <f aca="true" t="shared" si="220" ref="F1123:R1123">SUBTOTAL(9,F1118:F1122)</f>
        <v>0</v>
      </c>
      <c r="G1123" s="28">
        <f t="shared" si="220"/>
        <v>0</v>
      </c>
      <c r="H1123" s="28">
        <f t="shared" si="220"/>
        <v>0</v>
      </c>
      <c r="I1123" s="28">
        <f t="shared" si="220"/>
        <v>0</v>
      </c>
      <c r="J1123" s="28">
        <f t="shared" si="220"/>
        <v>0</v>
      </c>
      <c r="K1123" s="28">
        <f t="shared" si="220"/>
        <v>0</v>
      </c>
      <c r="L1123" s="28">
        <f t="shared" si="220"/>
        <v>0</v>
      </c>
      <c r="M1123" s="28">
        <f t="shared" si="220"/>
        <v>0</v>
      </c>
      <c r="N1123" s="28">
        <f t="shared" si="220"/>
        <v>0</v>
      </c>
      <c r="O1123" s="28">
        <f t="shared" si="220"/>
        <v>0</v>
      </c>
      <c r="P1123" s="28">
        <f t="shared" si="220"/>
        <v>0</v>
      </c>
      <c r="Q1123" s="28">
        <f t="shared" si="220"/>
        <v>0</v>
      </c>
      <c r="R1123" s="28">
        <f t="shared" si="220"/>
        <v>0</v>
      </c>
      <c r="S1123" s="28">
        <f t="shared" si="216"/>
        <v>0</v>
      </c>
      <c r="T1123" s="52">
        <f>'[2]Report'!K2710/1000</f>
        <v>0</v>
      </c>
      <c r="U1123" s="52">
        <f t="shared" si="213"/>
        <v>0</v>
      </c>
    </row>
    <row r="1124" spans="1:21" ht="11.25" customHeight="1">
      <c r="A1124" s="26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3">
        <f t="shared" si="216"/>
        <v>0</v>
      </c>
      <c r="T1124" s="52">
        <f>'[2]Report'!K2711/1000</f>
        <v>0</v>
      </c>
      <c r="U1124" s="52">
        <f t="shared" si="213"/>
        <v>0</v>
      </c>
    </row>
    <row r="1125" spans="1:21" ht="11.25" customHeight="1">
      <c r="A1125" s="26">
        <v>282</v>
      </c>
      <c r="B1125" s="1" t="s">
        <v>191</v>
      </c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3">
        <f t="shared" si="216"/>
        <v>0</v>
      </c>
      <c r="T1125" s="52">
        <f>'[2]Report'!K2712/1000</f>
        <v>0</v>
      </c>
      <c r="U1125" s="52">
        <f t="shared" si="213"/>
        <v>0</v>
      </c>
    </row>
    <row r="1126" spans="1:21" ht="11.25" customHeight="1">
      <c r="A1126" s="26"/>
      <c r="D1126" s="1" t="s">
        <v>190</v>
      </c>
      <c r="F1126" s="27">
        <v>0</v>
      </c>
      <c r="G1126" s="27">
        <v>0</v>
      </c>
      <c r="H1126" s="27">
        <v>0</v>
      </c>
      <c r="I1126" s="27">
        <v>0</v>
      </c>
      <c r="J1126" s="27">
        <v>0</v>
      </c>
      <c r="K1126" s="27">
        <v>0</v>
      </c>
      <c r="L1126" s="27">
        <v>0</v>
      </c>
      <c r="M1126" s="27">
        <v>0</v>
      </c>
      <c r="N1126" s="27">
        <v>0</v>
      </c>
      <c r="O1126" s="27">
        <v>0</v>
      </c>
      <c r="P1126" s="27">
        <v>0</v>
      </c>
      <c r="Q1126" s="27">
        <v>0</v>
      </c>
      <c r="R1126" s="27">
        <v>0</v>
      </c>
      <c r="S1126" s="13">
        <f t="shared" si="216"/>
        <v>0</v>
      </c>
      <c r="T1126" s="52">
        <f>'[2]Report'!K2713/1000</f>
        <v>0</v>
      </c>
      <c r="U1126" s="52">
        <f t="shared" si="213"/>
        <v>0</v>
      </c>
    </row>
    <row r="1127" spans="1:21" ht="11.25" customHeight="1">
      <c r="A1127" s="26"/>
      <c r="D1127" s="1" t="s">
        <v>271</v>
      </c>
      <c r="F1127" s="27">
        <v>-110831.88319274576</v>
      </c>
      <c r="G1127" s="27">
        <v>-110831.88319274576</v>
      </c>
      <c r="H1127" s="27">
        <v>-110831.88319274576</v>
      </c>
      <c r="I1127" s="27">
        <v>-116500.33673848923</v>
      </c>
      <c r="J1127" s="27">
        <v>-116500.33673848923</v>
      </c>
      <c r="K1127" s="27">
        <v>-116500.33673848923</v>
      </c>
      <c r="L1127" s="27">
        <v>-123678.63988959782</v>
      </c>
      <c r="M1127" s="27">
        <v>-123951.70610167341</v>
      </c>
      <c r="N1127" s="27">
        <v>-123951.70610167341</v>
      </c>
      <c r="O1127" s="27">
        <v>-151994.03260940866</v>
      </c>
      <c r="P1127" s="27">
        <v>-151994.03260940866</v>
      </c>
      <c r="Q1127" s="27">
        <v>-151994.03260940866</v>
      </c>
      <c r="R1127" s="27">
        <v>-161952.84110973493</v>
      </c>
      <c r="S1127" s="13">
        <f t="shared" si="216"/>
        <v>-127926.77405611418</v>
      </c>
      <c r="T1127" s="52">
        <f>'[2]Report'!K2714/1000</f>
        <v>-127926.7740561135</v>
      </c>
      <c r="U1127" s="52">
        <f t="shared" si="213"/>
        <v>6.83940015733242E-10</v>
      </c>
    </row>
    <row r="1128" spans="1:21" ht="11.25" customHeight="1">
      <c r="A1128" s="26"/>
      <c r="D1128" s="1" t="s">
        <v>243</v>
      </c>
      <c r="F1128" s="27">
        <v>0</v>
      </c>
      <c r="G1128" s="27">
        <v>0</v>
      </c>
      <c r="H1128" s="27">
        <v>0</v>
      </c>
      <c r="I1128" s="27">
        <v>0</v>
      </c>
      <c r="J1128" s="27">
        <v>0</v>
      </c>
      <c r="K1128" s="27">
        <v>0</v>
      </c>
      <c r="L1128" s="27">
        <v>0</v>
      </c>
      <c r="M1128" s="27">
        <v>0</v>
      </c>
      <c r="N1128" s="27">
        <v>0</v>
      </c>
      <c r="O1128" s="27">
        <v>0</v>
      </c>
      <c r="P1128" s="27">
        <v>0</v>
      </c>
      <c r="Q1128" s="27">
        <v>0</v>
      </c>
      <c r="R1128" s="27">
        <v>0</v>
      </c>
      <c r="S1128" s="13">
        <f t="shared" si="216"/>
        <v>0</v>
      </c>
      <c r="T1128" s="52">
        <f>'[2]Report'!K2715/1000</f>
        <v>0</v>
      </c>
      <c r="U1128" s="52">
        <f t="shared" si="213"/>
        <v>0</v>
      </c>
    </row>
    <row r="1129" spans="1:21" ht="11.25" customHeight="1">
      <c r="A1129" s="26"/>
      <c r="D1129" s="1" t="s">
        <v>242</v>
      </c>
      <c r="F1129" s="27">
        <v>-913.2269639387316</v>
      </c>
      <c r="G1129" s="27">
        <v>-913.2269639387316</v>
      </c>
      <c r="H1129" s="27">
        <v>-913.2269639387316</v>
      </c>
      <c r="I1129" s="27">
        <v>-913.2269209701872</v>
      </c>
      <c r="J1129" s="27">
        <v>-913.2269209701872</v>
      </c>
      <c r="K1129" s="27">
        <v>-913.2269209701872</v>
      </c>
      <c r="L1129" s="27">
        <v>-913.2269209701872</v>
      </c>
      <c r="M1129" s="27">
        <v>-913.2269209701872</v>
      </c>
      <c r="N1129" s="27">
        <v>-913.2269209701872</v>
      </c>
      <c r="O1129" s="27">
        <v>-414.79528772412596</v>
      </c>
      <c r="P1129" s="27">
        <v>-414.79528772412596</v>
      </c>
      <c r="Q1129" s="27">
        <v>-414.79528772412596</v>
      </c>
      <c r="R1129" s="27">
        <v>-511.884936334081</v>
      </c>
      <c r="S1129" s="13">
        <f t="shared" si="216"/>
        <v>-771.8964389172808</v>
      </c>
      <c r="T1129" s="52">
        <f>'[2]Report'!K2716/1000</f>
        <v>-771.896438917276</v>
      </c>
      <c r="U1129" s="52">
        <f t="shared" si="213"/>
        <v>4.774847184307873E-12</v>
      </c>
    </row>
    <row r="1130" spans="1:21" ht="11.25" customHeight="1">
      <c r="A1130" s="26"/>
      <c r="D1130" s="1" t="s">
        <v>261</v>
      </c>
      <c r="F1130" s="27">
        <v>0</v>
      </c>
      <c r="G1130" s="27">
        <v>0</v>
      </c>
      <c r="H1130" s="27">
        <v>0</v>
      </c>
      <c r="I1130" s="27">
        <v>0</v>
      </c>
      <c r="J1130" s="27">
        <v>0</v>
      </c>
      <c r="K1130" s="27">
        <v>0</v>
      </c>
      <c r="L1130" s="27">
        <v>0</v>
      </c>
      <c r="M1130" s="27">
        <v>0</v>
      </c>
      <c r="N1130" s="27">
        <v>0</v>
      </c>
      <c r="O1130" s="27">
        <v>0</v>
      </c>
      <c r="P1130" s="27">
        <v>0</v>
      </c>
      <c r="Q1130" s="27">
        <v>0</v>
      </c>
      <c r="R1130" s="27">
        <v>0</v>
      </c>
      <c r="S1130" s="13">
        <f t="shared" si="216"/>
        <v>0</v>
      </c>
      <c r="T1130" s="52">
        <f>'[2]Report'!K2717/1000</f>
        <v>0</v>
      </c>
      <c r="U1130" s="52">
        <f t="shared" si="213"/>
        <v>0</v>
      </c>
    </row>
    <row r="1131" spans="1:21" ht="11.25" customHeight="1">
      <c r="A1131" s="26"/>
      <c r="D1131" s="1" t="s">
        <v>244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13">
        <f t="shared" si="216"/>
        <v>0</v>
      </c>
      <c r="T1131" s="52">
        <f>'[2]Report'!K2718/1000</f>
        <v>0</v>
      </c>
      <c r="U1131" s="52">
        <f t="shared" si="213"/>
        <v>0</v>
      </c>
    </row>
    <row r="1132" spans="1:21" ht="11.25" customHeight="1">
      <c r="A1132" s="26"/>
      <c r="D1132" s="1" t="s">
        <v>245</v>
      </c>
      <c r="F1132" s="27">
        <v>0</v>
      </c>
      <c r="G1132" s="27">
        <v>0</v>
      </c>
      <c r="H1132" s="27">
        <v>0</v>
      </c>
      <c r="I1132" s="27">
        <v>0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13">
        <f t="shared" si="216"/>
        <v>0</v>
      </c>
      <c r="T1132" s="52">
        <f>'[2]Report'!K2719/1000</f>
        <v>0</v>
      </c>
      <c r="U1132" s="52">
        <f t="shared" si="213"/>
        <v>0</v>
      </c>
    </row>
    <row r="1133" spans="1:21" ht="11.25" customHeight="1">
      <c r="A1133" s="26"/>
      <c r="D1133" s="1" t="s">
        <v>246</v>
      </c>
      <c r="F1133" s="27">
        <v>0</v>
      </c>
      <c r="G1133" s="27">
        <v>0</v>
      </c>
      <c r="H1133" s="27">
        <v>0</v>
      </c>
      <c r="I1133" s="27">
        <v>0</v>
      </c>
      <c r="J1133" s="27">
        <v>0</v>
      </c>
      <c r="K1133" s="27">
        <v>0</v>
      </c>
      <c r="L1133" s="27">
        <v>0</v>
      </c>
      <c r="M1133" s="27">
        <v>0</v>
      </c>
      <c r="N1133" s="27">
        <v>0</v>
      </c>
      <c r="O1133" s="27">
        <v>0</v>
      </c>
      <c r="P1133" s="27">
        <v>0</v>
      </c>
      <c r="Q1133" s="27">
        <v>0</v>
      </c>
      <c r="R1133" s="27">
        <v>0</v>
      </c>
      <c r="S1133" s="13">
        <f t="shared" si="216"/>
        <v>0</v>
      </c>
      <c r="T1133" s="52">
        <f>'[2]Report'!K2720/1000</f>
        <v>0</v>
      </c>
      <c r="U1133" s="52">
        <f t="shared" si="213"/>
        <v>0</v>
      </c>
    </row>
    <row r="1134" spans="1:21" ht="11.25" customHeight="1">
      <c r="A1134" s="26"/>
      <c r="D1134" s="1" t="s">
        <v>247</v>
      </c>
      <c r="F1134" s="27">
        <v>0</v>
      </c>
      <c r="G1134" s="27">
        <v>0</v>
      </c>
      <c r="H1134" s="27">
        <v>0</v>
      </c>
      <c r="I1134" s="27">
        <v>0</v>
      </c>
      <c r="J1134" s="27">
        <v>0</v>
      </c>
      <c r="K1134" s="27">
        <v>0</v>
      </c>
      <c r="L1134" s="27">
        <v>0</v>
      </c>
      <c r="M1134" s="27">
        <v>0</v>
      </c>
      <c r="N1134" s="27">
        <v>0</v>
      </c>
      <c r="O1134" s="27">
        <v>0</v>
      </c>
      <c r="P1134" s="27">
        <v>0</v>
      </c>
      <c r="Q1134" s="27">
        <v>0</v>
      </c>
      <c r="R1134" s="27">
        <v>0</v>
      </c>
      <c r="S1134" s="13">
        <f t="shared" si="216"/>
        <v>0</v>
      </c>
      <c r="T1134" s="52">
        <f>'[2]Report'!K2721/1000</f>
        <v>0</v>
      </c>
      <c r="U1134" s="52">
        <f t="shared" si="213"/>
        <v>0</v>
      </c>
    </row>
    <row r="1135" spans="1:21" ht="11.25" customHeight="1">
      <c r="A1135" s="26"/>
      <c r="D1135" s="1" t="s">
        <v>241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13">
        <f t="shared" si="216"/>
        <v>0</v>
      </c>
      <c r="T1135" s="52">
        <f>'[2]Report'!K2722/1000</f>
        <v>0</v>
      </c>
      <c r="U1135" s="52">
        <f aca="true" t="shared" si="221" ref="U1135:U1198">T1135-S1135</f>
        <v>0</v>
      </c>
    </row>
    <row r="1136" spans="1:21" ht="11.25" customHeight="1">
      <c r="A1136" s="26"/>
      <c r="D1136" s="1" t="s">
        <v>248</v>
      </c>
      <c r="F1136" s="27">
        <v>0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13">
        <f t="shared" si="216"/>
        <v>0</v>
      </c>
      <c r="T1136" s="52">
        <f>'[2]Report'!K2723/1000</f>
        <v>0</v>
      </c>
      <c r="U1136" s="52">
        <f t="shared" si="221"/>
        <v>0</v>
      </c>
    </row>
    <row r="1137" spans="1:21" ht="11.25" customHeight="1">
      <c r="A1137" s="26"/>
      <c r="D1137" s="1" t="s">
        <v>29</v>
      </c>
      <c r="F1137" s="27">
        <v>-351.8523090686613</v>
      </c>
      <c r="G1137" s="27">
        <v>-351.8523090686613</v>
      </c>
      <c r="H1137" s="27">
        <v>-351.8523090686613</v>
      </c>
      <c r="I1137" s="27">
        <v>-351.8522908270432</v>
      </c>
      <c r="J1137" s="27">
        <v>-351.8522908270432</v>
      </c>
      <c r="K1137" s="27">
        <v>-351.8522908270432</v>
      </c>
      <c r="L1137" s="27">
        <v>-350.66260565797666</v>
      </c>
      <c r="M1137" s="27">
        <v>-350.66260565797666</v>
      </c>
      <c r="N1137" s="27">
        <v>-350.66260565797666</v>
      </c>
      <c r="O1137" s="27">
        <v>-350.66260565797666</v>
      </c>
      <c r="P1137" s="27">
        <v>-350.66260565797666</v>
      </c>
      <c r="Q1137" s="27">
        <v>-350.66260565797666</v>
      </c>
      <c r="R1137" s="27">
        <v>0</v>
      </c>
      <c r="S1137" s="15">
        <f t="shared" si="216"/>
        <v>-336.59693992505356</v>
      </c>
      <c r="T1137" s="52">
        <f>'[2]Report'!K2724/1000</f>
        <v>-336.596939925053</v>
      </c>
      <c r="U1137" s="52">
        <f t="shared" si="221"/>
        <v>5.684341886080801E-13</v>
      </c>
    </row>
    <row r="1138" spans="1:21" ht="11.25" customHeight="1">
      <c r="A1138" s="26"/>
      <c r="F1138" s="28">
        <f aca="true" t="shared" si="222" ref="F1138:R1138">SUBTOTAL(9,F1126:F1137)</f>
        <v>-112096.96246575317</v>
      </c>
      <c r="G1138" s="28">
        <f t="shared" si="222"/>
        <v>-112096.96246575317</v>
      </c>
      <c r="H1138" s="28">
        <f t="shared" si="222"/>
        <v>-112096.96246575317</v>
      </c>
      <c r="I1138" s="28">
        <f t="shared" si="222"/>
        <v>-117765.41595028646</v>
      </c>
      <c r="J1138" s="28">
        <f t="shared" si="222"/>
        <v>-117765.41595028646</v>
      </c>
      <c r="K1138" s="28">
        <f t="shared" si="222"/>
        <v>-117765.41595028646</v>
      </c>
      <c r="L1138" s="28">
        <f t="shared" si="222"/>
        <v>-124942.52941622598</v>
      </c>
      <c r="M1138" s="28">
        <f t="shared" si="222"/>
        <v>-125215.59562830157</v>
      </c>
      <c r="N1138" s="28">
        <f t="shared" si="222"/>
        <v>-125215.59562830157</v>
      </c>
      <c r="O1138" s="28">
        <f t="shared" si="222"/>
        <v>-152759.49050279075</v>
      </c>
      <c r="P1138" s="28">
        <f t="shared" si="222"/>
        <v>-152759.49050279075</v>
      </c>
      <c r="Q1138" s="28">
        <f t="shared" si="222"/>
        <v>-152759.49050279075</v>
      </c>
      <c r="R1138" s="28">
        <f t="shared" si="222"/>
        <v>-162464.726046069</v>
      </c>
      <c r="S1138" s="28">
        <f t="shared" si="216"/>
        <v>-129035.2674349565</v>
      </c>
      <c r="T1138" s="52">
        <f>'[2]Report'!K2725/1000</f>
        <v>-129035.26743495584</v>
      </c>
      <c r="U1138" s="52">
        <f t="shared" si="221"/>
        <v>6.693881005048752E-10</v>
      </c>
    </row>
    <row r="1139" spans="1:21" ht="11.25" customHeight="1">
      <c r="A1139" s="26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27"/>
      <c r="T1139" s="52">
        <f>'[2]Report'!K2726/1000</f>
        <v>0</v>
      </c>
      <c r="U1139" s="52">
        <f t="shared" si="221"/>
        <v>0</v>
      </c>
    </row>
    <row r="1140" spans="1:21" ht="11.25" customHeight="1">
      <c r="A1140" s="26">
        <v>283</v>
      </c>
      <c r="B1140" s="1" t="s">
        <v>191</v>
      </c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3"/>
      <c r="T1140" s="52">
        <f>'[2]Report'!K2727/1000</f>
        <v>0</v>
      </c>
      <c r="U1140" s="52">
        <f t="shared" si="221"/>
        <v>0</v>
      </c>
    </row>
    <row r="1141" spans="1:21" ht="11.25" customHeight="1">
      <c r="A1141" s="26"/>
      <c r="D1141" s="1" t="s">
        <v>190</v>
      </c>
      <c r="F1141" s="27">
        <v>-2309.1941</v>
      </c>
      <c r="G1141" s="27">
        <v>-2309.1941</v>
      </c>
      <c r="H1141" s="27">
        <v>-2309.1941</v>
      </c>
      <c r="I1141" s="27">
        <v>-2031.299</v>
      </c>
      <c r="J1141" s="27">
        <v>-2031.299</v>
      </c>
      <c r="K1141" s="27">
        <v>-2031.299</v>
      </c>
      <c r="L1141" s="27">
        <v>-2031.299</v>
      </c>
      <c r="M1141" s="27">
        <v>-2031.299</v>
      </c>
      <c r="N1141" s="27">
        <v>-2031.299</v>
      </c>
      <c r="O1141" s="27">
        <v>-2031.299</v>
      </c>
      <c r="P1141" s="27">
        <v>-2031.299</v>
      </c>
      <c r="Q1141" s="27">
        <v>-2031.299</v>
      </c>
      <c r="R1141" s="27">
        <v>-697.894</v>
      </c>
      <c r="S1141" s="13">
        <f>(F1141+R1141+SUM(G1141:Q1141)*2)/24</f>
        <v>-2033.6352708333327</v>
      </c>
      <c r="T1141" s="52">
        <f>'[2]Report'!K2728/1000</f>
        <v>-2033.6352708333302</v>
      </c>
      <c r="U1141" s="52">
        <f t="shared" si="221"/>
        <v>2.5011104298755527E-12</v>
      </c>
    </row>
    <row r="1142" spans="1:21" ht="11.25" customHeight="1">
      <c r="A1142" s="26"/>
      <c r="D1142" s="1" t="s">
        <v>29</v>
      </c>
      <c r="F1142" s="27">
        <v>-328.32182643306214</v>
      </c>
      <c r="G1142" s="27">
        <v>-328.32182643306214</v>
      </c>
      <c r="H1142" s="27">
        <v>-328.32182643306214</v>
      </c>
      <c r="I1142" s="27">
        <v>-362.26120689191407</v>
      </c>
      <c r="J1142" s="27">
        <v>-362.26120689191407</v>
      </c>
      <c r="K1142" s="27">
        <v>-362.26120689191407</v>
      </c>
      <c r="L1142" s="27">
        <v>-362.26120689191407</v>
      </c>
      <c r="M1142" s="27">
        <v>-362.26120689191407</v>
      </c>
      <c r="N1142" s="27">
        <v>-362.26120689191407</v>
      </c>
      <c r="O1142" s="27">
        <v>-362.26120689191407</v>
      </c>
      <c r="P1142" s="27">
        <v>-362.26120689191407</v>
      </c>
      <c r="Q1142" s="27">
        <v>-362.26120689191407</v>
      </c>
      <c r="R1142" s="27">
        <v>-309.19468136901304</v>
      </c>
      <c r="S1142" s="13">
        <f t="shared" si="216"/>
        <v>-352.97939739953244</v>
      </c>
      <c r="T1142" s="52">
        <f>'[2]Report'!K2729/1000</f>
        <v>-352.9793973995324</v>
      </c>
      <c r="U1142" s="52">
        <f t="shared" si="221"/>
        <v>0</v>
      </c>
    </row>
    <row r="1143" spans="1:21" ht="11.25" customHeight="1">
      <c r="A1143" s="26"/>
      <c r="D1143" s="1" t="s">
        <v>241</v>
      </c>
      <c r="F1143" s="27">
        <v>-416.446391819122</v>
      </c>
      <c r="G1143" s="27">
        <v>-416.446391819122</v>
      </c>
      <c r="H1143" s="27">
        <v>-416.446391819122</v>
      </c>
      <c r="I1143" s="27">
        <v>-243.57910505085454</v>
      </c>
      <c r="J1143" s="27">
        <v>-243.57910505085454</v>
      </c>
      <c r="K1143" s="27">
        <v>-243.57910505085454</v>
      </c>
      <c r="L1143" s="27">
        <v>-188.70661248326562</v>
      </c>
      <c r="M1143" s="27">
        <v>-188.70661248326562</v>
      </c>
      <c r="N1143" s="27">
        <v>-188.70661248326562</v>
      </c>
      <c r="O1143" s="27">
        <v>-58.67254766147561</v>
      </c>
      <c r="P1143" s="27">
        <v>-58.67254766147561</v>
      </c>
      <c r="Q1143" s="27">
        <v>-58.67254766147561</v>
      </c>
      <c r="R1143" s="27">
        <v>-241.06431536741582</v>
      </c>
      <c r="S1143" s="13">
        <f t="shared" si="216"/>
        <v>-219.54357773485836</v>
      </c>
      <c r="T1143" s="52">
        <f>'[2]Report'!K2730/1000</f>
        <v>-219.54357773485808</v>
      </c>
      <c r="U1143" s="52">
        <f t="shared" si="221"/>
        <v>2.8421709430404007E-13</v>
      </c>
    </row>
    <row r="1144" spans="1:21" ht="11.25" customHeight="1">
      <c r="A1144" s="26"/>
      <c r="D1144" s="1" t="s">
        <v>242</v>
      </c>
      <c r="F1144" s="27">
        <v>-570.2202057136509</v>
      </c>
      <c r="G1144" s="27">
        <v>-570.2202057136509</v>
      </c>
      <c r="H1144" s="27">
        <v>-570.2202057136509</v>
      </c>
      <c r="I1144" s="27">
        <v>-33.9881927136324</v>
      </c>
      <c r="J1144" s="27">
        <v>-33.9881927136324</v>
      </c>
      <c r="K1144" s="27">
        <v>-33.9881927136324</v>
      </c>
      <c r="L1144" s="27">
        <v>457.9336319703053</v>
      </c>
      <c r="M1144" s="27">
        <v>457.9336319703053</v>
      </c>
      <c r="N1144" s="27">
        <v>457.9336319703053</v>
      </c>
      <c r="O1144" s="27">
        <v>707.1186668171235</v>
      </c>
      <c r="P1144" s="27">
        <v>707.1186668171235</v>
      </c>
      <c r="Q1144" s="27">
        <v>707.1186668171235</v>
      </c>
      <c r="R1144" s="27">
        <v>-1241.7704123242345</v>
      </c>
      <c r="S1144" s="13">
        <f t="shared" si="216"/>
        <v>112.22971648126212</v>
      </c>
      <c r="T1144" s="52">
        <f>'[2]Report'!K2731/1000</f>
        <v>112.22971648126159</v>
      </c>
      <c r="U1144" s="52">
        <f t="shared" si="221"/>
        <v>-5.258016244624741E-13</v>
      </c>
    </row>
    <row r="1145" spans="1:21" ht="11.25" customHeight="1">
      <c r="A1145" s="26"/>
      <c r="D1145" s="1" t="s">
        <v>259</v>
      </c>
      <c r="F1145" s="27">
        <v>-1176.0148457431894</v>
      </c>
      <c r="G1145" s="27">
        <v>-1176.0148457431894</v>
      </c>
      <c r="H1145" s="27">
        <v>-1176.0148457431894</v>
      </c>
      <c r="I1145" s="27">
        <v>-1176.0148338897977</v>
      </c>
      <c r="J1145" s="27">
        <v>-1176.0148338897977</v>
      </c>
      <c r="K1145" s="27">
        <v>-1176.0148338897977</v>
      </c>
      <c r="L1145" s="27">
        <v>-1236.9606764468833</v>
      </c>
      <c r="M1145" s="27">
        <v>-1236.9606764468833</v>
      </c>
      <c r="N1145" s="27">
        <v>-1236.9606764468833</v>
      </c>
      <c r="O1145" s="27">
        <v>-1127.8992505267572</v>
      </c>
      <c r="P1145" s="27">
        <v>-1127.8992505267572</v>
      </c>
      <c r="Q1145" s="27">
        <v>-1127.8992505267572</v>
      </c>
      <c r="R1145" s="27">
        <v>-421.31806093327043</v>
      </c>
      <c r="S1145" s="13">
        <f t="shared" si="216"/>
        <v>-1147.7767022845771</v>
      </c>
      <c r="T1145" s="52">
        <f>'[2]Report'!K2732/1000</f>
        <v>-1147.776702284572</v>
      </c>
      <c r="U1145" s="52">
        <f t="shared" si="221"/>
        <v>5.229594535194337E-12</v>
      </c>
    </row>
    <row r="1146" spans="1:21" ht="11.25" customHeight="1">
      <c r="A1146" s="26"/>
      <c r="D1146" s="1" t="s">
        <v>261</v>
      </c>
      <c r="F1146" s="27">
        <v>-456.06348078301176</v>
      </c>
      <c r="G1146" s="27">
        <v>-456.06348078301176</v>
      </c>
      <c r="H1146" s="27">
        <v>-456.06348078301176</v>
      </c>
      <c r="I1146" s="27">
        <v>-456.06345057578085</v>
      </c>
      <c r="J1146" s="27">
        <v>-456.06345057578085</v>
      </c>
      <c r="K1146" s="27">
        <v>-456.06345057578085</v>
      </c>
      <c r="L1146" s="27">
        <v>-456.06345057578085</v>
      </c>
      <c r="M1146" s="27">
        <v>-456.06345057578085</v>
      </c>
      <c r="N1146" s="27">
        <v>-456.06345057578085</v>
      </c>
      <c r="O1146" s="27">
        <v>-456.06345057578085</v>
      </c>
      <c r="P1146" s="27">
        <v>-456.06345057578085</v>
      </c>
      <c r="Q1146" s="27">
        <v>-456.06345057578085</v>
      </c>
      <c r="R1146" s="27">
        <v>-376.07383997063096</v>
      </c>
      <c r="S1146" s="13">
        <f t="shared" si="216"/>
        <v>-452.7305564270727</v>
      </c>
      <c r="T1146" s="52">
        <f>'[2]Report'!K2733/1000</f>
        <v>-452.730556427072</v>
      </c>
      <c r="U1146" s="52">
        <f t="shared" si="221"/>
        <v>7.389644451905042E-13</v>
      </c>
    </row>
    <row r="1147" spans="1:21" ht="11.25" customHeight="1">
      <c r="A1147" s="26"/>
      <c r="D1147" s="1" t="s">
        <v>263</v>
      </c>
      <c r="F1147" s="27">
        <v>162.77576721987364</v>
      </c>
      <c r="G1147" s="27">
        <v>162.77576721987364</v>
      </c>
      <c r="H1147" s="27">
        <v>162.77576721987364</v>
      </c>
      <c r="I1147" s="27">
        <v>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13">
        <f aca="true" t="shared" si="223" ref="S1147:S1210">(F1147+R1147+SUM(G1147:Q1147)*2)/24</f>
        <v>33.91161817080701</v>
      </c>
      <c r="T1147" s="52">
        <f>'[2]Report'!K2734/1000</f>
        <v>33.911618170807</v>
      </c>
      <c r="U1147" s="52">
        <f t="shared" si="221"/>
        <v>0</v>
      </c>
    </row>
    <row r="1148" spans="1:21" ht="11.25" customHeight="1">
      <c r="A1148" s="26"/>
      <c r="D1148" s="1" t="s">
        <v>258</v>
      </c>
      <c r="F1148" s="27">
        <v>0</v>
      </c>
      <c r="G1148" s="27">
        <v>0</v>
      </c>
      <c r="H1148" s="27">
        <v>0</v>
      </c>
      <c r="I1148" s="27">
        <v>0</v>
      </c>
      <c r="J1148" s="27">
        <v>0</v>
      </c>
      <c r="K1148" s="27">
        <v>0</v>
      </c>
      <c r="L1148" s="27">
        <v>0</v>
      </c>
      <c r="M1148" s="27">
        <v>0</v>
      </c>
      <c r="N1148" s="27">
        <v>0</v>
      </c>
      <c r="O1148" s="27">
        <v>0</v>
      </c>
      <c r="P1148" s="27">
        <v>0</v>
      </c>
      <c r="Q1148" s="27">
        <v>0</v>
      </c>
      <c r="R1148" s="27">
        <v>0</v>
      </c>
      <c r="S1148" s="13">
        <f t="shared" si="223"/>
        <v>0</v>
      </c>
      <c r="T1148" s="52">
        <f>'[2]Report'!K2735/1000</f>
        <v>0</v>
      </c>
      <c r="U1148" s="52">
        <f t="shared" si="221"/>
        <v>0</v>
      </c>
    </row>
    <row r="1149" spans="1:21" ht="11.25" customHeight="1">
      <c r="A1149" s="26"/>
      <c r="D1149" s="1" t="s">
        <v>244</v>
      </c>
      <c r="F1149" s="27">
        <v>-1014.2197671202589</v>
      </c>
      <c r="G1149" s="27">
        <v>-1014.2197671202589</v>
      </c>
      <c r="H1149" s="27">
        <v>-1014.2197671202589</v>
      </c>
      <c r="I1149" s="27">
        <v>-1014.2193452570024</v>
      </c>
      <c r="J1149" s="27">
        <v>-1014.2193452570024</v>
      </c>
      <c r="K1149" s="27">
        <v>-1014.2193452570024</v>
      </c>
      <c r="L1149" s="27">
        <v>-1014.2193452570024</v>
      </c>
      <c r="M1149" s="27">
        <v>-1014.2193452570024</v>
      </c>
      <c r="N1149" s="27">
        <v>-1014.2193452570024</v>
      </c>
      <c r="O1149" s="27">
        <v>-1014.2193452570024</v>
      </c>
      <c r="P1149" s="27">
        <v>-1014.2193452570024</v>
      </c>
      <c r="Q1149" s="27">
        <v>-1014.2193452570024</v>
      </c>
      <c r="R1149" s="27">
        <v>-646.8380718864163</v>
      </c>
      <c r="S1149" s="13">
        <f t="shared" si="223"/>
        <v>-998.9118800880733</v>
      </c>
      <c r="T1149" s="52">
        <f>'[2]Report'!K2736/1000</f>
        <v>-998.9118800880725</v>
      </c>
      <c r="U1149" s="52">
        <f t="shared" si="221"/>
        <v>0</v>
      </c>
    </row>
    <row r="1150" spans="1:21" ht="11.25" customHeight="1">
      <c r="A1150" s="26"/>
      <c r="D1150" s="1" t="s">
        <v>245</v>
      </c>
      <c r="F1150" s="27">
        <v>0</v>
      </c>
      <c r="G1150" s="27">
        <v>0</v>
      </c>
      <c r="H1150" s="27">
        <v>0</v>
      </c>
      <c r="I1150" s="27">
        <v>0</v>
      </c>
      <c r="J1150" s="27">
        <v>0</v>
      </c>
      <c r="K1150" s="27">
        <v>0</v>
      </c>
      <c r="L1150" s="27">
        <v>0</v>
      </c>
      <c r="M1150" s="27">
        <v>0</v>
      </c>
      <c r="N1150" s="27">
        <v>0</v>
      </c>
      <c r="O1150" s="27">
        <v>0</v>
      </c>
      <c r="P1150" s="27">
        <v>0</v>
      </c>
      <c r="Q1150" s="27">
        <v>0</v>
      </c>
      <c r="R1150" s="27">
        <v>0</v>
      </c>
      <c r="S1150" s="13">
        <f t="shared" si="223"/>
        <v>0</v>
      </c>
      <c r="T1150" s="52">
        <f>'[2]Report'!K2737/1000</f>
        <v>0</v>
      </c>
      <c r="U1150" s="52">
        <f t="shared" si="221"/>
        <v>0</v>
      </c>
    </row>
    <row r="1151" spans="1:21" ht="11.25" customHeight="1">
      <c r="A1151" s="26"/>
      <c r="D1151" s="1" t="s">
        <v>246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13">
        <f t="shared" si="223"/>
        <v>0</v>
      </c>
      <c r="T1151" s="52">
        <f>'[2]Report'!K2738/1000</f>
        <v>0</v>
      </c>
      <c r="U1151" s="52">
        <f t="shared" si="221"/>
        <v>0</v>
      </c>
    </row>
    <row r="1152" spans="1:21" ht="11.25" customHeight="1">
      <c r="A1152" s="26"/>
      <c r="D1152" s="1" t="s">
        <v>247</v>
      </c>
      <c r="F1152" s="27">
        <v>0</v>
      </c>
      <c r="G1152" s="27">
        <v>0</v>
      </c>
      <c r="H1152" s="27">
        <v>0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13">
        <f t="shared" si="223"/>
        <v>0</v>
      </c>
      <c r="T1152" s="52">
        <f>'[2]Report'!K2739/1000</f>
        <v>0</v>
      </c>
      <c r="U1152" s="52">
        <f t="shared" si="221"/>
        <v>0</v>
      </c>
    </row>
    <row r="1153" spans="1:21" ht="11.25" customHeight="1">
      <c r="A1153" s="26"/>
      <c r="D1153" s="1" t="s">
        <v>251</v>
      </c>
      <c r="F1153" s="27">
        <v>500.498630938814</v>
      </c>
      <c r="G1153" s="27">
        <v>500.498630938814</v>
      </c>
      <c r="H1153" s="27">
        <v>500.498630938814</v>
      </c>
      <c r="I1153" s="27">
        <v>500.4981204955937</v>
      </c>
      <c r="J1153" s="27">
        <v>500.4981204955937</v>
      </c>
      <c r="K1153" s="27">
        <v>500.4981204955937</v>
      </c>
      <c r="L1153" s="27">
        <v>351.9693949650385</v>
      </c>
      <c r="M1153" s="27">
        <v>351.9693949650385</v>
      </c>
      <c r="N1153" s="27">
        <v>351.9693949650385</v>
      </c>
      <c r="O1153" s="27">
        <v>170.27104382088223</v>
      </c>
      <c r="P1153" s="27">
        <v>170.27104382088223</v>
      </c>
      <c r="Q1153" s="27">
        <v>170.27104382088223</v>
      </c>
      <c r="R1153" s="27">
        <v>0</v>
      </c>
      <c r="S1153" s="13">
        <f t="shared" si="223"/>
        <v>359.9551879326316</v>
      </c>
      <c r="T1153" s="52">
        <f>'[2]Report'!K2740/1000</f>
        <v>359.95518793263005</v>
      </c>
      <c r="U1153" s="52">
        <f t="shared" si="221"/>
        <v>-1.5347723092418164E-12</v>
      </c>
    </row>
    <row r="1154" spans="1:21" ht="11.25" customHeight="1">
      <c r="A1154" s="26"/>
      <c r="D1154" s="1" t="s">
        <v>252</v>
      </c>
      <c r="F1154" s="27">
        <v>0</v>
      </c>
      <c r="G1154" s="27">
        <v>0</v>
      </c>
      <c r="H1154" s="27">
        <v>0</v>
      </c>
      <c r="I1154" s="27">
        <v>0</v>
      </c>
      <c r="J1154" s="27">
        <v>0</v>
      </c>
      <c r="K1154" s="27">
        <v>0</v>
      </c>
      <c r="L1154" s="27">
        <v>0</v>
      </c>
      <c r="M1154" s="27">
        <v>0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13">
        <f t="shared" si="223"/>
        <v>0</v>
      </c>
      <c r="T1154" s="52">
        <f>'[2]Report'!K2741/1000</f>
        <v>0</v>
      </c>
      <c r="U1154" s="52">
        <f t="shared" si="221"/>
        <v>0</v>
      </c>
    </row>
    <row r="1155" spans="1:21" ht="11.25" customHeight="1">
      <c r="A1155" s="43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>
        <f t="shared" si="223"/>
        <v>0</v>
      </c>
      <c r="T1155" s="52">
        <f>'[2]Report'!K2742/1000</f>
        <v>0</v>
      </c>
      <c r="U1155" s="52">
        <f t="shared" si="221"/>
        <v>0</v>
      </c>
    </row>
    <row r="1156" spans="1:21" ht="11.25" customHeight="1">
      <c r="A1156" s="26"/>
      <c r="F1156" s="28">
        <f aca="true" t="shared" si="224" ref="F1156:R1156">SUBTOTAL(9,F1141:F1155)</f>
        <v>-5607.206219453607</v>
      </c>
      <c r="G1156" s="28">
        <f t="shared" si="224"/>
        <v>-5607.206219453607</v>
      </c>
      <c r="H1156" s="28">
        <f t="shared" si="224"/>
        <v>-5607.206219453607</v>
      </c>
      <c r="I1156" s="28">
        <f t="shared" si="224"/>
        <v>-4816.927013883389</v>
      </c>
      <c r="J1156" s="28">
        <f t="shared" si="224"/>
        <v>-4816.927013883389</v>
      </c>
      <c r="K1156" s="28">
        <f t="shared" si="224"/>
        <v>-4816.927013883389</v>
      </c>
      <c r="L1156" s="28">
        <f t="shared" si="224"/>
        <v>-4479.607264719503</v>
      </c>
      <c r="M1156" s="28">
        <f t="shared" si="224"/>
        <v>-4479.607264719503</v>
      </c>
      <c r="N1156" s="28">
        <f t="shared" si="224"/>
        <v>-4479.607264719503</v>
      </c>
      <c r="O1156" s="28">
        <f t="shared" si="224"/>
        <v>-4173.025090274925</v>
      </c>
      <c r="P1156" s="28">
        <f t="shared" si="224"/>
        <v>-4173.025090274925</v>
      </c>
      <c r="Q1156" s="28">
        <f t="shared" si="224"/>
        <v>-4173.025090274925</v>
      </c>
      <c r="R1156" s="28">
        <f t="shared" si="224"/>
        <v>-3934.153381850981</v>
      </c>
      <c r="S1156" s="28">
        <f t="shared" si="223"/>
        <v>-4699.480862182747</v>
      </c>
      <c r="T1156" s="52">
        <f>'[2]Report'!K2743/1000</f>
        <v>-4699.480862182738</v>
      </c>
      <c r="U1156" s="52">
        <f t="shared" si="221"/>
        <v>9.094947017729282E-12</v>
      </c>
    </row>
    <row r="1157" spans="1:21" ht="11.25" customHeight="1">
      <c r="A1157" s="26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>
        <f t="shared" si="223"/>
        <v>0</v>
      </c>
      <c r="T1157" s="52">
        <f>'[2]Report'!K2744/1000</f>
        <v>0</v>
      </c>
      <c r="U1157" s="52">
        <f t="shared" si="221"/>
        <v>0</v>
      </c>
    </row>
    <row r="1158" spans="1:21" ht="11.25" customHeight="1" thickBot="1">
      <c r="A1158" s="26" t="s">
        <v>192</v>
      </c>
      <c r="F1158" s="44">
        <f aca="true" t="shared" si="225" ref="F1158:R1158">SUBTOTAL(9,F1099:F1156)</f>
        <v>-112535.25062148787</v>
      </c>
      <c r="G1158" s="44">
        <f t="shared" si="225"/>
        <v>-112535.25062148787</v>
      </c>
      <c r="H1158" s="44">
        <f t="shared" si="225"/>
        <v>-112535.25062148787</v>
      </c>
      <c r="I1158" s="44">
        <f t="shared" si="225"/>
        <v>-117690.82132408048</v>
      </c>
      <c r="J1158" s="44">
        <f t="shared" si="225"/>
        <v>-117690.82132408048</v>
      </c>
      <c r="K1158" s="44">
        <f t="shared" si="225"/>
        <v>-117690.82132408048</v>
      </c>
      <c r="L1158" s="44">
        <f t="shared" si="225"/>
        <v>-124101.35027548067</v>
      </c>
      <c r="M1158" s="44">
        <f t="shared" si="225"/>
        <v>-124374.41648755626</v>
      </c>
      <c r="N1158" s="44">
        <f t="shared" si="225"/>
        <v>-124374.41648755626</v>
      </c>
      <c r="O1158" s="44">
        <f t="shared" si="225"/>
        <v>-151432.65673372522</v>
      </c>
      <c r="P1158" s="44">
        <f t="shared" si="225"/>
        <v>-151432.65673372522</v>
      </c>
      <c r="Q1158" s="44">
        <f t="shared" si="225"/>
        <v>-151432.65673372522</v>
      </c>
      <c r="R1158" s="44">
        <f t="shared" si="225"/>
        <v>-162552.29055227237</v>
      </c>
      <c r="S1158" s="44">
        <f t="shared" si="223"/>
        <v>-128569.57410448884</v>
      </c>
      <c r="T1158" s="52">
        <f>'[2]Report'!K2745/1000</f>
        <v>-128569.57410448816</v>
      </c>
      <c r="U1158" s="52">
        <f t="shared" si="221"/>
        <v>6.83940015733242E-10</v>
      </c>
    </row>
    <row r="1159" spans="1:21" ht="11.25" customHeight="1" thickTop="1">
      <c r="A1159" s="26">
        <v>255</v>
      </c>
      <c r="B1159" s="1" t="s">
        <v>193</v>
      </c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3"/>
      <c r="T1159" s="52">
        <f>'[2]Report'!K2746/1000</f>
        <v>0</v>
      </c>
      <c r="U1159" s="52">
        <f t="shared" si="221"/>
        <v>0</v>
      </c>
    </row>
    <row r="1160" spans="1:21" ht="11.25" customHeight="1">
      <c r="A1160" s="26"/>
      <c r="D1160" s="1" t="s">
        <v>190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13"/>
      <c r="T1160" s="52">
        <f>'[2]Report'!K2747/1000</f>
        <v>0</v>
      </c>
      <c r="U1160" s="52">
        <f t="shared" si="221"/>
        <v>0</v>
      </c>
    </row>
    <row r="1161" spans="1:21" ht="11.25" customHeight="1">
      <c r="A1161" s="26"/>
      <c r="D1161" s="1" t="s">
        <v>272</v>
      </c>
      <c r="F1161" s="27">
        <v>-329.9800858</v>
      </c>
      <c r="G1161" s="27">
        <v>-329.9800858</v>
      </c>
      <c r="H1161" s="27">
        <v>-329.9800858</v>
      </c>
      <c r="I1161" s="27">
        <v>-309.355843</v>
      </c>
      <c r="J1161" s="27">
        <v>-309.355843</v>
      </c>
      <c r="K1161" s="27">
        <v>-309.355843</v>
      </c>
      <c r="L1161" s="27">
        <v>-288.73160020000006</v>
      </c>
      <c r="M1161" s="27">
        <v>-288.73160020000006</v>
      </c>
      <c r="N1161" s="27">
        <v>-288.73160020000006</v>
      </c>
      <c r="O1161" s="27">
        <v>-268.1073574</v>
      </c>
      <c r="P1161" s="27">
        <v>-268.1073574</v>
      </c>
      <c r="Q1161" s="27">
        <v>-268.1073574</v>
      </c>
      <c r="R1161" s="27">
        <v>-247.48311460000002</v>
      </c>
      <c r="S1161" s="13">
        <f t="shared" si="223"/>
        <v>-295.6063478000001</v>
      </c>
      <c r="T1161" s="52">
        <f>'[2]Report'!K2748/1000</f>
        <v>-295.60634780000004</v>
      </c>
      <c r="U1161" s="52">
        <f t="shared" si="221"/>
        <v>0</v>
      </c>
    </row>
    <row r="1162" spans="1:21" ht="11.25" customHeight="1">
      <c r="A1162" s="26"/>
      <c r="D1162" s="1" t="s">
        <v>273</v>
      </c>
      <c r="F1162" s="27">
        <v>-497.38932639999996</v>
      </c>
      <c r="G1162" s="27">
        <v>-497.38932639999996</v>
      </c>
      <c r="H1162" s="27">
        <v>-497.38932639999996</v>
      </c>
      <c r="I1162" s="27">
        <v>-474.7196776</v>
      </c>
      <c r="J1162" s="27">
        <v>-474.7196776</v>
      </c>
      <c r="K1162" s="27">
        <v>-474.7196776</v>
      </c>
      <c r="L1162" s="27">
        <v>-452.05002879999995</v>
      </c>
      <c r="M1162" s="27">
        <v>-452.05002879999995</v>
      </c>
      <c r="N1162" s="27">
        <v>-452.05002879999995</v>
      </c>
      <c r="O1162" s="27">
        <v>-429.38038</v>
      </c>
      <c r="P1162" s="27">
        <v>-429.38038</v>
      </c>
      <c r="Q1162" s="27">
        <v>-429.38038</v>
      </c>
      <c r="R1162" s="27">
        <v>-406.7107312</v>
      </c>
      <c r="S1162" s="13">
        <f t="shared" si="223"/>
        <v>-459.60657839999993</v>
      </c>
      <c r="T1162" s="52">
        <f>'[2]Report'!K2749/1000</f>
        <v>-459.6065784</v>
      </c>
      <c r="U1162" s="52">
        <f t="shared" si="221"/>
        <v>0</v>
      </c>
    </row>
    <row r="1163" spans="1:21" ht="11.25" customHeight="1">
      <c r="A1163" s="26"/>
      <c r="D1163" s="1" t="s">
        <v>274</v>
      </c>
      <c r="F1163" s="27">
        <v>-226.60503257999997</v>
      </c>
      <c r="G1163" s="27">
        <v>-226.60503257999997</v>
      </c>
      <c r="H1163" s="27">
        <v>-226.60503257999997</v>
      </c>
      <c r="I1163" s="27">
        <v>-218.51206601999996</v>
      </c>
      <c r="J1163" s="27">
        <v>-218.51206601999996</v>
      </c>
      <c r="K1163" s="27">
        <v>-218.51206601999996</v>
      </c>
      <c r="L1163" s="27">
        <v>-210.41909945999996</v>
      </c>
      <c r="M1163" s="27">
        <v>-210.41909945999996</v>
      </c>
      <c r="N1163" s="27">
        <v>-210.41909945999996</v>
      </c>
      <c r="O1163" s="27">
        <v>-202.32613289999998</v>
      </c>
      <c r="P1163" s="27">
        <v>-202.32613289999998</v>
      </c>
      <c r="Q1163" s="27">
        <v>-202.32613289999998</v>
      </c>
      <c r="R1163" s="27">
        <v>-194.23316634</v>
      </c>
      <c r="S1163" s="13">
        <f t="shared" si="223"/>
        <v>-213.11675497999997</v>
      </c>
      <c r="T1163" s="52">
        <f>'[2]Report'!K2750/1000</f>
        <v>-213.11675497999997</v>
      </c>
      <c r="U1163" s="52">
        <f t="shared" si="221"/>
        <v>0</v>
      </c>
    </row>
    <row r="1164" spans="1:21" ht="11.25" customHeight="1">
      <c r="A1164" s="26"/>
      <c r="D1164" s="1" t="s">
        <v>275</v>
      </c>
      <c r="F1164" s="27">
        <v>-37.6803504</v>
      </c>
      <c r="G1164" s="27">
        <v>-37.6803504</v>
      </c>
      <c r="H1164" s="27">
        <v>-37.6803504</v>
      </c>
      <c r="I1164" s="27">
        <v>-36.5722632</v>
      </c>
      <c r="J1164" s="27">
        <v>-36.5722632</v>
      </c>
      <c r="K1164" s="27">
        <v>-36.5722632</v>
      </c>
      <c r="L1164" s="27">
        <v>-35.464176</v>
      </c>
      <c r="M1164" s="27">
        <v>-35.464176</v>
      </c>
      <c r="N1164" s="27">
        <v>-35.464176</v>
      </c>
      <c r="O1164" s="27">
        <v>-34.3560888</v>
      </c>
      <c r="P1164" s="27">
        <v>-34.3560888</v>
      </c>
      <c r="Q1164" s="27">
        <v>-34.3560888</v>
      </c>
      <c r="R1164" s="27">
        <v>-33.2480016</v>
      </c>
      <c r="S1164" s="13">
        <f t="shared" si="223"/>
        <v>-35.8335384</v>
      </c>
      <c r="T1164" s="52">
        <f>'[2]Report'!K2751/1000</f>
        <v>-35.8335384</v>
      </c>
      <c r="U1164" s="52">
        <f t="shared" si="221"/>
        <v>0</v>
      </c>
    </row>
    <row r="1165" spans="1:21" ht="11.25" customHeight="1">
      <c r="A1165" s="43"/>
      <c r="D1165" s="1" t="s">
        <v>276</v>
      </c>
      <c r="F1165" s="27">
        <v>-83.31878783999998</v>
      </c>
      <c r="G1165" s="27">
        <v>-83.31878783999998</v>
      </c>
      <c r="H1165" s="27">
        <v>-83.31878783999998</v>
      </c>
      <c r="I1165" s="27">
        <v>-81.070151664</v>
      </c>
      <c r="J1165" s="27">
        <v>-81.070151664</v>
      </c>
      <c r="K1165" s="27">
        <v>-81.070151664</v>
      </c>
      <c r="L1165" s="27">
        <v>-78.82151548799999</v>
      </c>
      <c r="M1165" s="27">
        <v>-78.82151548799999</v>
      </c>
      <c r="N1165" s="27">
        <v>-78.82151548799999</v>
      </c>
      <c r="O1165" s="27">
        <v>-76.57287931199998</v>
      </c>
      <c r="P1165" s="27">
        <v>-76.57287931199998</v>
      </c>
      <c r="Q1165" s="27">
        <v>-76.57287931199998</v>
      </c>
      <c r="R1165" s="27">
        <v>-74.32424313599999</v>
      </c>
      <c r="S1165" s="13">
        <f t="shared" si="223"/>
        <v>-79.57106087999996</v>
      </c>
      <c r="T1165" s="52">
        <f>'[2]Report'!K2752/1000</f>
        <v>-79.57106087999999</v>
      </c>
      <c r="U1165" s="52">
        <f t="shared" si="221"/>
        <v>0</v>
      </c>
    </row>
    <row r="1166" spans="1:21" ht="11.25" customHeight="1">
      <c r="A1166" s="26"/>
      <c r="D1166" s="1" t="s">
        <v>277</v>
      </c>
      <c r="F1166" s="27">
        <v>-13.488096024</v>
      </c>
      <c r="G1166" s="27">
        <v>-13.488096024</v>
      </c>
      <c r="H1166" s="27">
        <v>-13.488096024</v>
      </c>
      <c r="I1166" s="27">
        <v>-13.206580416000001</v>
      </c>
      <c r="J1166" s="27">
        <v>-13.206580416000001</v>
      </c>
      <c r="K1166" s="27">
        <v>-13.206580416000001</v>
      </c>
      <c r="L1166" s="27">
        <v>-12.925064807999998</v>
      </c>
      <c r="M1166" s="27">
        <v>-12.925064807999998</v>
      </c>
      <c r="N1166" s="27">
        <v>-12.925064807999998</v>
      </c>
      <c r="O1166" s="27">
        <v>-12.643549199999999</v>
      </c>
      <c r="P1166" s="27">
        <v>-12.643549199999999</v>
      </c>
      <c r="Q1166" s="27">
        <v>-12.643549199999999</v>
      </c>
      <c r="R1166" s="27">
        <v>-12.362033592</v>
      </c>
      <c r="S1166" s="13">
        <f t="shared" si="223"/>
        <v>-13.018903344</v>
      </c>
      <c r="T1166" s="52">
        <f>'[2]Report'!K2753/1000</f>
        <v>-13.018903344</v>
      </c>
      <c r="U1166" s="52">
        <f t="shared" si="221"/>
        <v>0</v>
      </c>
    </row>
    <row r="1167" spans="1:21" ht="11.25" customHeight="1">
      <c r="A1167" s="29"/>
      <c r="D1167" s="1" t="s">
        <v>245</v>
      </c>
      <c r="F1167" s="27">
        <v>0</v>
      </c>
      <c r="G1167" s="27">
        <v>0</v>
      </c>
      <c r="H1167" s="27">
        <v>0</v>
      </c>
      <c r="I1167" s="27">
        <v>0</v>
      </c>
      <c r="J1167" s="27">
        <v>0</v>
      </c>
      <c r="K1167" s="27">
        <v>0</v>
      </c>
      <c r="L1167" s="27">
        <v>0</v>
      </c>
      <c r="M1167" s="27">
        <v>0</v>
      </c>
      <c r="N1167" s="27">
        <v>0</v>
      </c>
      <c r="O1167" s="27">
        <v>0</v>
      </c>
      <c r="P1167" s="27">
        <v>0</v>
      </c>
      <c r="Q1167" s="27">
        <v>0</v>
      </c>
      <c r="R1167" s="27">
        <v>0</v>
      </c>
      <c r="S1167" s="15">
        <f t="shared" si="223"/>
        <v>0</v>
      </c>
      <c r="T1167" s="52">
        <f>'[2]Report'!K2754/1000</f>
        <v>0</v>
      </c>
      <c r="U1167" s="52">
        <f t="shared" si="221"/>
        <v>0</v>
      </c>
    </row>
    <row r="1168" spans="1:21" ht="11.25" customHeight="1" thickBot="1">
      <c r="A1168" s="26" t="s">
        <v>194</v>
      </c>
      <c r="F1168" s="37">
        <f aca="true" t="shared" si="226" ref="F1168:R1168">SUBTOTAL(9,F1160:F1167)</f>
        <v>-1188.4616790439998</v>
      </c>
      <c r="G1168" s="37">
        <f t="shared" si="226"/>
        <v>-1188.4616790439998</v>
      </c>
      <c r="H1168" s="37">
        <f t="shared" si="226"/>
        <v>-1188.4616790439998</v>
      </c>
      <c r="I1168" s="37">
        <f t="shared" si="226"/>
        <v>-1133.4365818999997</v>
      </c>
      <c r="J1168" s="37">
        <f t="shared" si="226"/>
        <v>-1133.4365818999997</v>
      </c>
      <c r="K1168" s="37">
        <f t="shared" si="226"/>
        <v>-1133.4365818999997</v>
      </c>
      <c r="L1168" s="37">
        <f t="shared" si="226"/>
        <v>-1078.411484756</v>
      </c>
      <c r="M1168" s="37">
        <f t="shared" si="226"/>
        <v>-1078.411484756</v>
      </c>
      <c r="N1168" s="37">
        <f t="shared" si="226"/>
        <v>-1078.411484756</v>
      </c>
      <c r="O1168" s="37">
        <f t="shared" si="226"/>
        <v>-1023.3863876119999</v>
      </c>
      <c r="P1168" s="37">
        <f t="shared" si="226"/>
        <v>-1023.3863876119999</v>
      </c>
      <c r="Q1168" s="37">
        <f t="shared" si="226"/>
        <v>-1023.3863876119999</v>
      </c>
      <c r="R1168" s="37">
        <f t="shared" si="226"/>
        <v>-968.3612904679999</v>
      </c>
      <c r="S1168" s="37">
        <f t="shared" si="223"/>
        <v>-1096.7531838039997</v>
      </c>
      <c r="T1168" s="52">
        <f>'[2]Report'!K2755/1000</f>
        <v>-1096.753183804</v>
      </c>
      <c r="U1168" s="52">
        <f t="shared" si="221"/>
        <v>0</v>
      </c>
    </row>
    <row r="1169" spans="1:21" ht="15" customHeight="1" thickTop="1">
      <c r="A1169" s="26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>
        <f t="shared" si="223"/>
        <v>0</v>
      </c>
      <c r="T1169" s="52">
        <f>'[2]Report'!K2756/1000</f>
        <v>0</v>
      </c>
      <c r="U1169" s="52">
        <f t="shared" si="221"/>
        <v>0</v>
      </c>
    </row>
    <row r="1170" spans="1:21" ht="15" customHeight="1" thickBot="1">
      <c r="A1170" s="26" t="s">
        <v>195</v>
      </c>
      <c r="F1170" s="61">
        <f aca="true" t="shared" si="227" ref="F1170:R1170">F1168+F1158+F1084+F1096+F1080+F1072+F1064+F1059+F1052</f>
        <v>-118943.33071508445</v>
      </c>
      <c r="G1170" s="61">
        <f t="shared" si="227"/>
        <v>-118793.7674233405</v>
      </c>
      <c r="H1170" s="61">
        <f t="shared" si="227"/>
        <v>-118748.04817575536</v>
      </c>
      <c r="I1170" s="61">
        <f t="shared" si="227"/>
        <v>-123704.15843688234</v>
      </c>
      <c r="J1170" s="61">
        <f t="shared" si="227"/>
        <v>-123792.27009685594</v>
      </c>
      <c r="K1170" s="61">
        <f t="shared" si="227"/>
        <v>-123821.74571752193</v>
      </c>
      <c r="L1170" s="61">
        <f t="shared" si="227"/>
        <v>-130085.76327417126</v>
      </c>
      <c r="M1170" s="61">
        <f t="shared" si="227"/>
        <v>-131052.40929392944</v>
      </c>
      <c r="N1170" s="61">
        <f t="shared" si="227"/>
        <v>-131074.25045367</v>
      </c>
      <c r="O1170" s="61">
        <f t="shared" si="227"/>
        <v>-157897.71412757554</v>
      </c>
      <c r="P1170" s="61">
        <f t="shared" si="227"/>
        <v>-157754.5021574206</v>
      </c>
      <c r="Q1170" s="61">
        <f t="shared" si="227"/>
        <v>-157713.13891896448</v>
      </c>
      <c r="R1170" s="61">
        <f t="shared" si="227"/>
        <v>-168984.1974962415</v>
      </c>
      <c r="S1170" s="30">
        <f t="shared" si="223"/>
        <v>-134866.7943484792</v>
      </c>
      <c r="T1170" s="52">
        <f>'[2]Report'!K2757/1000</f>
        <v>-134866.7943484785</v>
      </c>
      <c r="U1170" s="52">
        <f t="shared" si="221"/>
        <v>6.984919309616089E-10</v>
      </c>
    </row>
    <row r="1171" spans="1:21" ht="11.25" customHeight="1" thickTop="1">
      <c r="A1171" s="26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>
        <f t="shared" si="223"/>
        <v>0</v>
      </c>
      <c r="T1171" s="52">
        <f>'[2]Report'!K2758/1000</f>
        <v>0</v>
      </c>
      <c r="U1171" s="52">
        <f t="shared" si="221"/>
        <v>0</v>
      </c>
    </row>
    <row r="1172" spans="1:21" ht="11.25" customHeight="1">
      <c r="A1172" s="26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>
        <f t="shared" si="223"/>
        <v>0</v>
      </c>
      <c r="T1172" s="52">
        <f>'[2]Report'!K2759/1000</f>
        <v>0</v>
      </c>
      <c r="U1172" s="52">
        <f t="shared" si="221"/>
        <v>0</v>
      </c>
    </row>
    <row r="1173" spans="1:21" ht="11.25" customHeight="1">
      <c r="A1173" s="26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3">
        <f t="shared" si="223"/>
        <v>0</v>
      </c>
      <c r="T1173" s="52">
        <f>'[2]Report'!K2760/1000</f>
        <v>0</v>
      </c>
      <c r="U1173" s="52">
        <f t="shared" si="221"/>
        <v>0</v>
      </c>
    </row>
    <row r="1174" spans="1:21" ht="11.25" customHeight="1">
      <c r="A1174" s="26" t="s">
        <v>196</v>
      </c>
      <c r="B1174" s="1" t="s">
        <v>197</v>
      </c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3">
        <f t="shared" si="223"/>
        <v>0</v>
      </c>
      <c r="T1174" s="52">
        <f>'[2]Report'!K2761/1000</f>
        <v>0</v>
      </c>
      <c r="U1174" s="52">
        <f t="shared" si="221"/>
        <v>0</v>
      </c>
    </row>
    <row r="1175" spans="1:21" ht="11.25" customHeight="1">
      <c r="A1175" s="26"/>
      <c r="D1175" s="1" t="s">
        <v>190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13">
        <f t="shared" si="223"/>
        <v>0</v>
      </c>
      <c r="T1175" s="52">
        <f>'[2]Report'!K2762/1000</f>
        <v>0</v>
      </c>
      <c r="U1175" s="52">
        <f t="shared" si="221"/>
        <v>0</v>
      </c>
    </row>
    <row r="1176" spans="1:21" ht="11.25" customHeight="1">
      <c r="A1176" s="26"/>
      <c r="D1176" s="1" t="s">
        <v>243</v>
      </c>
      <c r="F1176" s="27">
        <v>0</v>
      </c>
      <c r="G1176" s="27">
        <v>0</v>
      </c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13">
        <f t="shared" si="223"/>
        <v>0</v>
      </c>
      <c r="T1176" s="52">
        <f>'[2]Report'!K2763/1000</f>
        <v>0</v>
      </c>
      <c r="U1176" s="52">
        <f t="shared" si="221"/>
        <v>0</v>
      </c>
    </row>
    <row r="1177" spans="1:21" ht="11.25" customHeight="1">
      <c r="A1177" s="26"/>
      <c r="D1177" s="1" t="s">
        <v>249</v>
      </c>
      <c r="F1177" s="27">
        <v>0</v>
      </c>
      <c r="G1177" s="27">
        <v>0</v>
      </c>
      <c r="H1177" s="27">
        <v>0</v>
      </c>
      <c r="I1177" s="27">
        <v>0</v>
      </c>
      <c r="J1177" s="27">
        <v>0</v>
      </c>
      <c r="K1177" s="27">
        <v>0</v>
      </c>
      <c r="L1177" s="27">
        <v>0</v>
      </c>
      <c r="M1177" s="27">
        <v>0</v>
      </c>
      <c r="N1177" s="27">
        <v>0</v>
      </c>
      <c r="O1177" s="27">
        <v>0</v>
      </c>
      <c r="P1177" s="27">
        <v>0</v>
      </c>
      <c r="Q1177" s="27">
        <v>0</v>
      </c>
      <c r="R1177" s="27">
        <v>0</v>
      </c>
      <c r="S1177" s="13">
        <f t="shared" si="223"/>
        <v>0</v>
      </c>
      <c r="T1177" s="52">
        <f>'[2]Report'!K2764/1000</f>
        <v>0</v>
      </c>
      <c r="U1177" s="52">
        <f t="shared" si="221"/>
        <v>0</v>
      </c>
    </row>
    <row r="1178" spans="1:21" ht="11.25" customHeight="1">
      <c r="A1178" s="26"/>
      <c r="D1178" s="1" t="s">
        <v>29</v>
      </c>
      <c r="F1178" s="27">
        <v>0</v>
      </c>
      <c r="G1178" s="27">
        <v>0</v>
      </c>
      <c r="H1178" s="27">
        <v>0</v>
      </c>
      <c r="I1178" s="27">
        <v>0</v>
      </c>
      <c r="J1178" s="27">
        <v>0</v>
      </c>
      <c r="K1178" s="27">
        <v>0</v>
      </c>
      <c r="L1178" s="27">
        <v>0</v>
      </c>
      <c r="M1178" s="27">
        <v>0</v>
      </c>
      <c r="N1178" s="27">
        <v>0</v>
      </c>
      <c r="O1178" s="27">
        <v>0</v>
      </c>
      <c r="P1178" s="27">
        <v>0</v>
      </c>
      <c r="Q1178" s="27">
        <v>0</v>
      </c>
      <c r="R1178" s="27">
        <v>0</v>
      </c>
      <c r="S1178" s="13">
        <f t="shared" si="223"/>
        <v>0</v>
      </c>
      <c r="T1178" s="52">
        <f>'[2]Report'!K2765/1000</f>
        <v>0</v>
      </c>
      <c r="U1178" s="52">
        <f t="shared" si="221"/>
        <v>0</v>
      </c>
    </row>
    <row r="1179" spans="1:21" ht="11.25" customHeight="1">
      <c r="A1179" s="26"/>
      <c r="D1179" s="1" t="s">
        <v>244</v>
      </c>
      <c r="F1179" s="27">
        <v>-29599.679090044487</v>
      </c>
      <c r="G1179" s="27">
        <v>-29839.20834027365</v>
      </c>
      <c r="H1179" s="27">
        <v>-30078.48808157808</v>
      </c>
      <c r="I1179" s="27">
        <v>-30314.81685185593</v>
      </c>
      <c r="J1179" s="27">
        <v>-30554.723296427892</v>
      </c>
      <c r="K1179" s="27">
        <v>-29533.039231040973</v>
      </c>
      <c r="L1179" s="27">
        <v>-28419.124608853526</v>
      </c>
      <c r="M1179" s="27">
        <v>-29712.906167640176</v>
      </c>
      <c r="N1179" s="27">
        <v>-29805.938054800597</v>
      </c>
      <c r="O1179" s="27">
        <v>-29898.052409256707</v>
      </c>
      <c r="P1179" s="27">
        <v>-29989.840910790943</v>
      </c>
      <c r="Q1179" s="27">
        <v>-30083.626318614668</v>
      </c>
      <c r="R1179" s="27">
        <v>-30163.796712693653</v>
      </c>
      <c r="S1179" s="13">
        <f t="shared" si="223"/>
        <v>-29842.625181041847</v>
      </c>
      <c r="T1179" s="52">
        <f>'[2]Report'!K2766/1000</f>
        <v>-29842.625181041778</v>
      </c>
      <c r="U1179" s="52">
        <f t="shared" si="221"/>
        <v>6.912159733474255E-11</v>
      </c>
    </row>
    <row r="1180" spans="1:21" ht="11.25" customHeight="1">
      <c r="A1180" s="26"/>
      <c r="D1180" s="1" t="s">
        <v>245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13">
        <f t="shared" si="223"/>
        <v>0</v>
      </c>
      <c r="T1180" s="52">
        <f>'[2]Report'!K2767/1000</f>
        <v>0</v>
      </c>
      <c r="U1180" s="52">
        <f t="shared" si="221"/>
        <v>0</v>
      </c>
    </row>
    <row r="1181" spans="1:21" ht="11.25" customHeight="1">
      <c r="A1181" s="26"/>
      <c r="D1181" s="1" t="s">
        <v>248</v>
      </c>
      <c r="F1181" s="27">
        <v>-102928.5778614549</v>
      </c>
      <c r="G1181" s="27">
        <v>-103252.80152839405</v>
      </c>
      <c r="H1181" s="27">
        <v>-103505.68393403912</v>
      </c>
      <c r="I1181" s="27">
        <v>-103647.38191457134</v>
      </c>
      <c r="J1181" s="27">
        <v>-103877.5186031896</v>
      </c>
      <c r="K1181" s="27">
        <v>-104182.56025550805</v>
      </c>
      <c r="L1181" s="27">
        <v>-104409.27184717466</v>
      </c>
      <c r="M1181" s="27">
        <v>-104714.94303306773</v>
      </c>
      <c r="N1181" s="27">
        <v>-105039.30590913442</v>
      </c>
      <c r="O1181" s="27">
        <v>-104972.64096207323</v>
      </c>
      <c r="P1181" s="27">
        <v>-104814.81484729842</v>
      </c>
      <c r="Q1181" s="27">
        <v>-105095.9033114838</v>
      </c>
      <c r="R1181" s="27">
        <v>-103303.86102465425</v>
      </c>
      <c r="S1181" s="13">
        <f t="shared" si="223"/>
        <v>-104219.08713241575</v>
      </c>
      <c r="T1181" s="52">
        <f>'[2]Report'!K2768/1000</f>
        <v>-104219.0871324156</v>
      </c>
      <c r="U1181" s="52">
        <f t="shared" si="221"/>
        <v>1.4551915228366852E-10</v>
      </c>
    </row>
    <row r="1182" spans="1:21" ht="11.25" customHeight="1">
      <c r="A1182" s="26"/>
      <c r="D1182" s="1" t="s">
        <v>245</v>
      </c>
      <c r="F1182" s="27">
        <v>0</v>
      </c>
      <c r="G1182" s="27">
        <v>0</v>
      </c>
      <c r="H1182" s="27">
        <v>0</v>
      </c>
      <c r="I1182" s="27">
        <v>0</v>
      </c>
      <c r="J1182" s="27">
        <v>0</v>
      </c>
      <c r="K1182" s="27">
        <v>0</v>
      </c>
      <c r="L1182" s="27">
        <v>0</v>
      </c>
      <c r="M1182" s="27">
        <v>0</v>
      </c>
      <c r="N1182" s="27">
        <v>0</v>
      </c>
      <c r="O1182" s="27">
        <v>0</v>
      </c>
      <c r="P1182" s="27">
        <v>0</v>
      </c>
      <c r="Q1182" s="27">
        <v>0</v>
      </c>
      <c r="R1182" s="27">
        <v>0</v>
      </c>
      <c r="S1182" s="15">
        <f t="shared" si="223"/>
        <v>0</v>
      </c>
      <c r="T1182" s="52">
        <f>'[2]Report'!K2769/1000</f>
        <v>0</v>
      </c>
      <c r="U1182" s="52">
        <f t="shared" si="221"/>
        <v>0</v>
      </c>
    </row>
    <row r="1183" spans="1:21" ht="11.25" customHeight="1">
      <c r="A1183" s="26"/>
      <c r="F1183" s="28">
        <f aca="true" t="shared" si="228" ref="F1183:R1183">SUBTOTAL(9,F1175:F1182)</f>
        <v>-132528.25695149938</v>
      </c>
      <c r="G1183" s="28">
        <f t="shared" si="228"/>
        <v>-133092.0098686677</v>
      </c>
      <c r="H1183" s="28">
        <f t="shared" si="228"/>
        <v>-133584.1720156172</v>
      </c>
      <c r="I1183" s="28">
        <f t="shared" si="228"/>
        <v>-133962.19876642726</v>
      </c>
      <c r="J1183" s="28">
        <f t="shared" si="228"/>
        <v>-134432.24189961748</v>
      </c>
      <c r="K1183" s="28">
        <f t="shared" si="228"/>
        <v>-133715.59948654904</v>
      </c>
      <c r="L1183" s="28">
        <f t="shared" si="228"/>
        <v>-132828.3964560282</v>
      </c>
      <c r="M1183" s="28">
        <f t="shared" si="228"/>
        <v>-134427.84920070792</v>
      </c>
      <c r="N1183" s="28">
        <f t="shared" si="228"/>
        <v>-134845.243963935</v>
      </c>
      <c r="O1183" s="28">
        <f t="shared" si="228"/>
        <v>-134870.69337132992</v>
      </c>
      <c r="P1183" s="28">
        <f t="shared" si="228"/>
        <v>-134804.65575808936</v>
      </c>
      <c r="Q1183" s="28">
        <f t="shared" si="228"/>
        <v>-135179.52963009846</v>
      </c>
      <c r="R1183" s="28">
        <f t="shared" si="228"/>
        <v>-133467.6577373479</v>
      </c>
      <c r="S1183" s="28">
        <f t="shared" si="223"/>
        <v>-134061.7123134576</v>
      </c>
      <c r="T1183" s="52">
        <f>'[2]Report'!K2770/1000</f>
        <v>-134061.7123134574</v>
      </c>
      <c r="U1183" s="52">
        <f t="shared" si="221"/>
        <v>0</v>
      </c>
    </row>
    <row r="1184" spans="1:21" ht="11.25" customHeight="1">
      <c r="A1184" s="26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3">
        <f t="shared" si="223"/>
        <v>0</v>
      </c>
      <c r="T1184" s="52">
        <f>'[2]Report'!K2771/1000</f>
        <v>0</v>
      </c>
      <c r="U1184" s="52">
        <f t="shared" si="221"/>
        <v>0</v>
      </c>
    </row>
    <row r="1185" spans="1:21" ht="11.25" customHeight="1">
      <c r="A1185" s="26" t="s">
        <v>198</v>
      </c>
      <c r="B1185" s="1" t="s">
        <v>199</v>
      </c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3">
        <f t="shared" si="223"/>
        <v>0</v>
      </c>
      <c r="T1185" s="52">
        <f>'[2]Report'!K2772/1000</f>
        <v>0</v>
      </c>
      <c r="U1185" s="52">
        <f t="shared" si="221"/>
        <v>0</v>
      </c>
    </row>
    <row r="1186" spans="1:21" ht="11.25" customHeight="1">
      <c r="A1186" s="26"/>
      <c r="D1186" s="1" t="s">
        <v>243</v>
      </c>
      <c r="F1186" s="27">
        <v>0</v>
      </c>
      <c r="G1186" s="27">
        <v>0</v>
      </c>
      <c r="H1186" s="27">
        <v>0</v>
      </c>
      <c r="I1186" s="27">
        <v>0</v>
      </c>
      <c r="J1186" s="27">
        <v>0</v>
      </c>
      <c r="K1186" s="27">
        <v>0</v>
      </c>
      <c r="L1186" s="27">
        <v>0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13">
        <f t="shared" si="223"/>
        <v>0</v>
      </c>
      <c r="T1186" s="52">
        <f>'[2]Report'!K2773/1000</f>
        <v>0</v>
      </c>
      <c r="U1186" s="52">
        <f t="shared" si="221"/>
        <v>0</v>
      </c>
    </row>
    <row r="1187" spans="1:21" ht="11.25" customHeight="1">
      <c r="A1187" s="26"/>
      <c r="D1187" s="1" t="s">
        <v>249</v>
      </c>
      <c r="F1187" s="27">
        <v>0</v>
      </c>
      <c r="G1187" s="27">
        <v>0</v>
      </c>
      <c r="H1187" s="27">
        <v>0</v>
      </c>
      <c r="I1187" s="27">
        <v>0</v>
      </c>
      <c r="J1187" s="27">
        <v>0</v>
      </c>
      <c r="K1187" s="27">
        <v>0</v>
      </c>
      <c r="L1187" s="27">
        <v>0</v>
      </c>
      <c r="M1187" s="27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13">
        <f t="shared" si="223"/>
        <v>0</v>
      </c>
      <c r="T1187" s="52">
        <f>'[2]Report'!K2774/1000</f>
        <v>0</v>
      </c>
      <c r="U1187" s="52">
        <f t="shared" si="221"/>
        <v>0</v>
      </c>
    </row>
    <row r="1188" spans="1:21" ht="11.25" customHeight="1">
      <c r="A1188" s="26"/>
      <c r="D1188" s="1" t="s">
        <v>29</v>
      </c>
      <c r="F1188" s="27">
        <v>0</v>
      </c>
      <c r="G1188" s="27">
        <v>0</v>
      </c>
      <c r="H1188" s="27">
        <v>0</v>
      </c>
      <c r="I1188" s="27">
        <v>0</v>
      </c>
      <c r="J1188" s="27">
        <v>0</v>
      </c>
      <c r="K1188" s="27">
        <v>0</v>
      </c>
      <c r="L1188" s="27">
        <v>0</v>
      </c>
      <c r="M1188" s="27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15">
        <f t="shared" si="223"/>
        <v>0</v>
      </c>
      <c r="T1188" s="52">
        <f>'[2]Report'!K2775/1000</f>
        <v>0</v>
      </c>
      <c r="U1188" s="52">
        <f t="shared" si="221"/>
        <v>0</v>
      </c>
    </row>
    <row r="1189" spans="1:21" ht="11.25" customHeight="1">
      <c r="A1189" s="26"/>
      <c r="F1189" s="28">
        <f aca="true" t="shared" si="229" ref="F1189:R1189">SUBTOTAL(9,F1186:F1188)</f>
        <v>0</v>
      </c>
      <c r="G1189" s="28">
        <f t="shared" si="229"/>
        <v>0</v>
      </c>
      <c r="H1189" s="28">
        <f t="shared" si="229"/>
        <v>0</v>
      </c>
      <c r="I1189" s="28">
        <f t="shared" si="229"/>
        <v>0</v>
      </c>
      <c r="J1189" s="28">
        <f t="shared" si="229"/>
        <v>0</v>
      </c>
      <c r="K1189" s="28">
        <f t="shared" si="229"/>
        <v>0</v>
      </c>
      <c r="L1189" s="28">
        <f t="shared" si="229"/>
        <v>0</v>
      </c>
      <c r="M1189" s="28">
        <f t="shared" si="229"/>
        <v>0</v>
      </c>
      <c r="N1189" s="28">
        <f t="shared" si="229"/>
        <v>0</v>
      </c>
      <c r="O1189" s="28">
        <f t="shared" si="229"/>
        <v>0</v>
      </c>
      <c r="P1189" s="28">
        <f t="shared" si="229"/>
        <v>0</v>
      </c>
      <c r="Q1189" s="28">
        <f t="shared" si="229"/>
        <v>0</v>
      </c>
      <c r="R1189" s="28">
        <f t="shared" si="229"/>
        <v>0</v>
      </c>
      <c r="S1189" s="28">
        <f t="shared" si="223"/>
        <v>0</v>
      </c>
      <c r="T1189" s="52">
        <f>'[2]Report'!K2776/1000</f>
        <v>0</v>
      </c>
      <c r="U1189" s="52">
        <f t="shared" si="221"/>
        <v>0</v>
      </c>
    </row>
    <row r="1190" spans="1:21" ht="11.25" customHeight="1">
      <c r="A1190" s="26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>
        <f t="shared" si="223"/>
        <v>0</v>
      </c>
      <c r="T1190" s="52">
        <f>'[2]Report'!K2777/1000</f>
        <v>0</v>
      </c>
      <c r="U1190" s="52">
        <f t="shared" si="221"/>
        <v>0</v>
      </c>
    </row>
    <row r="1191" spans="1:21" ht="11.25" customHeight="1">
      <c r="A1191" s="26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3">
        <f t="shared" si="223"/>
        <v>0</v>
      </c>
      <c r="T1191" s="52">
        <f>'[2]Report'!K2778/1000</f>
        <v>0</v>
      </c>
      <c r="U1191" s="52">
        <f t="shared" si="221"/>
        <v>0</v>
      </c>
    </row>
    <row r="1192" spans="1:21" ht="11.25" customHeight="1">
      <c r="A1192" s="26" t="s">
        <v>200</v>
      </c>
      <c r="B1192" s="1" t="s">
        <v>201</v>
      </c>
      <c r="C1192" s="10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3">
        <f t="shared" si="223"/>
        <v>0</v>
      </c>
      <c r="T1192" s="52">
        <f>'[2]Report'!K2779/1000</f>
        <v>0</v>
      </c>
      <c r="U1192" s="52">
        <f t="shared" si="221"/>
        <v>0</v>
      </c>
    </row>
    <row r="1193" spans="1:21" ht="11.25" customHeight="1">
      <c r="A1193" s="26"/>
      <c r="D1193" s="1" t="s">
        <v>190</v>
      </c>
      <c r="F1193" s="27">
        <v>0</v>
      </c>
      <c r="G1193" s="27">
        <v>0</v>
      </c>
      <c r="H1193" s="27">
        <v>0</v>
      </c>
      <c r="I1193" s="27">
        <v>0</v>
      </c>
      <c r="J1193" s="27">
        <v>0</v>
      </c>
      <c r="K1193" s="27">
        <v>0</v>
      </c>
      <c r="L1193" s="27">
        <v>0</v>
      </c>
      <c r="M1193" s="27">
        <v>0</v>
      </c>
      <c r="N1193" s="27">
        <v>0</v>
      </c>
      <c r="O1193" s="27">
        <v>0</v>
      </c>
      <c r="P1193" s="27">
        <v>0</v>
      </c>
      <c r="Q1193" s="27">
        <v>0</v>
      </c>
      <c r="R1193" s="27">
        <v>0</v>
      </c>
      <c r="S1193" s="13">
        <f t="shared" si="223"/>
        <v>0</v>
      </c>
      <c r="T1193" s="52">
        <f>'[2]Report'!K2780/1000</f>
        <v>0</v>
      </c>
      <c r="U1193" s="52">
        <f t="shared" si="221"/>
        <v>0</v>
      </c>
    </row>
    <row r="1194" spans="1:21" ht="11.25" customHeight="1">
      <c r="A1194" s="26"/>
      <c r="C1194" s="10"/>
      <c r="D1194" s="1" t="s">
        <v>243</v>
      </c>
      <c r="F1194" s="27">
        <v>0</v>
      </c>
      <c r="G1194" s="27">
        <v>0</v>
      </c>
      <c r="H1194" s="27">
        <v>0</v>
      </c>
      <c r="I1194" s="27">
        <v>0</v>
      </c>
      <c r="J1194" s="27">
        <v>0</v>
      </c>
      <c r="K1194" s="27">
        <v>0</v>
      </c>
      <c r="L1194" s="27">
        <v>0</v>
      </c>
      <c r="M1194" s="27">
        <v>0</v>
      </c>
      <c r="N1194" s="27">
        <v>0</v>
      </c>
      <c r="O1194" s="27">
        <v>0</v>
      </c>
      <c r="P1194" s="27">
        <v>0</v>
      </c>
      <c r="Q1194" s="27">
        <v>0</v>
      </c>
      <c r="R1194" s="27">
        <v>0</v>
      </c>
      <c r="S1194" s="13">
        <f t="shared" si="223"/>
        <v>0</v>
      </c>
      <c r="T1194" s="52">
        <f>'[2]Report'!K2781/1000</f>
        <v>0</v>
      </c>
      <c r="U1194" s="52">
        <f t="shared" si="221"/>
        <v>0</v>
      </c>
    </row>
    <row r="1195" spans="1:21" ht="11.25" customHeight="1">
      <c r="A1195" s="26"/>
      <c r="D1195" s="1" t="s">
        <v>249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13">
        <f t="shared" si="223"/>
        <v>0</v>
      </c>
      <c r="T1195" s="52">
        <f>'[2]Report'!K2782/1000</f>
        <v>0</v>
      </c>
      <c r="U1195" s="52">
        <f t="shared" si="221"/>
        <v>0</v>
      </c>
    </row>
    <row r="1196" spans="1:21" ht="11.25" customHeight="1">
      <c r="A1196" s="26"/>
      <c r="D1196" s="1" t="s">
        <v>244</v>
      </c>
      <c r="F1196" s="27">
        <v>-44112.16014118343</v>
      </c>
      <c r="G1196" s="27">
        <v>-44287.44807018834</v>
      </c>
      <c r="H1196" s="27">
        <v>-44476.25916380962</v>
      </c>
      <c r="I1196" s="27">
        <v>-44542.37427130504</v>
      </c>
      <c r="J1196" s="27">
        <v>-44733.30087884341</v>
      </c>
      <c r="K1196" s="27">
        <v>-44903.92505433106</v>
      </c>
      <c r="L1196" s="27">
        <v>-45016.953918040075</v>
      </c>
      <c r="M1196" s="27">
        <v>-44648.932368890375</v>
      </c>
      <c r="N1196" s="27">
        <v>-44805.853573248685</v>
      </c>
      <c r="O1196" s="27">
        <v>-45488.20288368713</v>
      </c>
      <c r="P1196" s="27">
        <v>-45659.45151397742</v>
      </c>
      <c r="Q1196" s="27">
        <v>-45809.0879703719</v>
      </c>
      <c r="R1196" s="27">
        <v>-45644.904515950955</v>
      </c>
      <c r="S1196" s="13">
        <f t="shared" si="223"/>
        <v>-44937.52683293836</v>
      </c>
      <c r="T1196" s="52">
        <f>'[2]Report'!K2783/1000</f>
        <v>-44937.52683293836</v>
      </c>
      <c r="U1196" s="52">
        <f t="shared" si="221"/>
        <v>0</v>
      </c>
    </row>
    <row r="1197" spans="1:21" ht="11.25" customHeight="1">
      <c r="A1197" s="26"/>
      <c r="D1197" s="1" t="s">
        <v>245</v>
      </c>
      <c r="F1197" s="27">
        <v>0</v>
      </c>
      <c r="G1197" s="27">
        <v>0</v>
      </c>
      <c r="H1197" s="27">
        <v>0</v>
      </c>
      <c r="I1197" s="27">
        <v>0</v>
      </c>
      <c r="J1197" s="27">
        <v>0</v>
      </c>
      <c r="K1197" s="27">
        <v>0</v>
      </c>
      <c r="L1197" s="27">
        <v>0</v>
      </c>
      <c r="M1197" s="27">
        <v>0</v>
      </c>
      <c r="N1197" s="27">
        <v>0</v>
      </c>
      <c r="O1197" s="27">
        <v>0</v>
      </c>
      <c r="P1197" s="27">
        <v>0</v>
      </c>
      <c r="Q1197" s="27">
        <v>0</v>
      </c>
      <c r="R1197" s="27">
        <v>0</v>
      </c>
      <c r="S1197" s="13">
        <f t="shared" si="223"/>
        <v>0</v>
      </c>
      <c r="T1197" s="52">
        <f>'[2]Report'!K2784/1000</f>
        <v>0</v>
      </c>
      <c r="U1197" s="52">
        <f t="shared" si="221"/>
        <v>0</v>
      </c>
    </row>
    <row r="1198" spans="1:21" ht="11.25" customHeight="1">
      <c r="A1198" s="26"/>
      <c r="D1198" s="1" t="s">
        <v>244</v>
      </c>
      <c r="F1198" s="27">
        <v>0</v>
      </c>
      <c r="G1198" s="27">
        <v>0</v>
      </c>
      <c r="H1198" s="27">
        <v>0</v>
      </c>
      <c r="I1198" s="27">
        <v>0</v>
      </c>
      <c r="J1198" s="27">
        <v>0</v>
      </c>
      <c r="K1198" s="27">
        <v>0</v>
      </c>
      <c r="L1198" s="27">
        <v>0</v>
      </c>
      <c r="M1198" s="27">
        <v>0</v>
      </c>
      <c r="N1198" s="27">
        <v>0</v>
      </c>
      <c r="O1198" s="27">
        <v>0</v>
      </c>
      <c r="P1198" s="27">
        <v>0</v>
      </c>
      <c r="Q1198" s="27">
        <v>0</v>
      </c>
      <c r="R1198" s="27">
        <v>0</v>
      </c>
      <c r="S1198" s="13">
        <f t="shared" si="223"/>
        <v>0</v>
      </c>
      <c r="T1198" s="52">
        <f>'[2]Report'!K2785/1000</f>
        <v>0</v>
      </c>
      <c r="U1198" s="52">
        <f t="shared" si="221"/>
        <v>0</v>
      </c>
    </row>
    <row r="1199" spans="1:21" ht="11.25" customHeight="1">
      <c r="A1199" s="26"/>
      <c r="D1199" s="1" t="s">
        <v>245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15">
        <f t="shared" si="223"/>
        <v>0</v>
      </c>
      <c r="T1199" s="52">
        <f>'[2]Report'!K2786/1000</f>
        <v>0</v>
      </c>
      <c r="U1199" s="52">
        <f aca="true" t="shared" si="230" ref="U1199:U1262">T1199-S1199</f>
        <v>0</v>
      </c>
    </row>
    <row r="1200" spans="1:21" ht="11.25" customHeight="1">
      <c r="A1200" s="26"/>
      <c r="F1200" s="28">
        <f aca="true" t="shared" si="231" ref="F1200:R1200">SUBTOTAL(9,F1193:F1199)</f>
        <v>-44112.16014118343</v>
      </c>
      <c r="G1200" s="28">
        <f t="shared" si="231"/>
        <v>-44287.44807018834</v>
      </c>
      <c r="H1200" s="28">
        <f t="shared" si="231"/>
        <v>-44476.25916380962</v>
      </c>
      <c r="I1200" s="28">
        <f t="shared" si="231"/>
        <v>-44542.37427130504</v>
      </c>
      <c r="J1200" s="28">
        <f t="shared" si="231"/>
        <v>-44733.30087884341</v>
      </c>
      <c r="K1200" s="28">
        <f t="shared" si="231"/>
        <v>-44903.92505433106</v>
      </c>
      <c r="L1200" s="28">
        <f t="shared" si="231"/>
        <v>-45016.953918040075</v>
      </c>
      <c r="M1200" s="28">
        <f t="shared" si="231"/>
        <v>-44648.932368890375</v>
      </c>
      <c r="N1200" s="28">
        <f t="shared" si="231"/>
        <v>-44805.853573248685</v>
      </c>
      <c r="O1200" s="28">
        <f t="shared" si="231"/>
        <v>-45488.20288368713</v>
      </c>
      <c r="P1200" s="28">
        <f t="shared" si="231"/>
        <v>-45659.45151397742</v>
      </c>
      <c r="Q1200" s="28">
        <f t="shared" si="231"/>
        <v>-45809.0879703719</v>
      </c>
      <c r="R1200" s="28">
        <f t="shared" si="231"/>
        <v>-45644.904515950955</v>
      </c>
      <c r="S1200" s="28">
        <f t="shared" si="223"/>
        <v>-44937.52683293836</v>
      </c>
      <c r="T1200" s="52">
        <f>'[2]Report'!K2787/1000</f>
        <v>-44937.52683293836</v>
      </c>
      <c r="U1200" s="52">
        <f t="shared" si="230"/>
        <v>0</v>
      </c>
    </row>
    <row r="1201" spans="1:21" ht="11.25" customHeight="1">
      <c r="A1201" s="26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3">
        <f t="shared" si="223"/>
        <v>0</v>
      </c>
      <c r="T1201" s="52">
        <f>'[2]Report'!K2788/1000</f>
        <v>0</v>
      </c>
      <c r="U1201" s="52">
        <f t="shared" si="230"/>
        <v>0</v>
      </c>
    </row>
    <row r="1202" spans="1:21" ht="11.25" customHeight="1">
      <c r="A1202" s="26" t="s">
        <v>202</v>
      </c>
      <c r="B1202" s="1" t="s">
        <v>203</v>
      </c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3">
        <f t="shared" si="223"/>
        <v>0</v>
      </c>
      <c r="T1202" s="52">
        <f>'[2]Report'!K2789/1000</f>
        <v>0</v>
      </c>
      <c r="U1202" s="52">
        <f t="shared" si="230"/>
        <v>0</v>
      </c>
    </row>
    <row r="1203" spans="1:21" ht="11.25" customHeight="1">
      <c r="A1203" s="26"/>
      <c r="D1203" s="1" t="s">
        <v>190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13">
        <f t="shared" si="223"/>
        <v>0</v>
      </c>
      <c r="T1203" s="52">
        <f>'[2]Report'!K2790/1000</f>
        <v>0</v>
      </c>
      <c r="U1203" s="52">
        <f t="shared" si="230"/>
        <v>0</v>
      </c>
    </row>
    <row r="1204" spans="1:21" ht="11.25" customHeight="1">
      <c r="A1204" s="26"/>
      <c r="D1204" s="1" t="s">
        <v>249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13">
        <f t="shared" si="223"/>
        <v>0</v>
      </c>
      <c r="T1204" s="52">
        <f>'[2]Report'!K2791/1000</f>
        <v>0</v>
      </c>
      <c r="U1204" s="52">
        <f t="shared" si="230"/>
        <v>0</v>
      </c>
    </row>
    <row r="1205" spans="1:21" ht="11.25" customHeight="1">
      <c r="A1205" s="26"/>
      <c r="D1205" s="1" t="s">
        <v>243</v>
      </c>
      <c r="F1205" s="27">
        <v>0</v>
      </c>
      <c r="G1205" s="27">
        <v>0</v>
      </c>
      <c r="H1205" s="27">
        <v>0</v>
      </c>
      <c r="I1205" s="27">
        <v>0</v>
      </c>
      <c r="J1205" s="27">
        <v>0</v>
      </c>
      <c r="K1205" s="27">
        <v>0</v>
      </c>
      <c r="L1205" s="27">
        <v>0</v>
      </c>
      <c r="M1205" s="27">
        <v>0</v>
      </c>
      <c r="N1205" s="27">
        <v>0</v>
      </c>
      <c r="O1205" s="27">
        <v>0</v>
      </c>
      <c r="P1205" s="27">
        <v>0</v>
      </c>
      <c r="Q1205" s="27">
        <v>0</v>
      </c>
      <c r="R1205" s="27">
        <v>0</v>
      </c>
      <c r="S1205" s="13">
        <f t="shared" si="223"/>
        <v>0</v>
      </c>
      <c r="T1205" s="52">
        <f>'[2]Report'!K2792/1000</f>
        <v>0</v>
      </c>
      <c r="U1205" s="52">
        <f t="shared" si="230"/>
        <v>0</v>
      </c>
    </row>
    <row r="1206" spans="1:21" ht="11.25" customHeight="1">
      <c r="A1206" s="26"/>
      <c r="D1206" s="1" t="s">
        <v>29</v>
      </c>
      <c r="F1206" s="27">
        <v>0</v>
      </c>
      <c r="G1206" s="27">
        <v>0</v>
      </c>
      <c r="H1206" s="27">
        <v>0</v>
      </c>
      <c r="I1206" s="27">
        <v>0</v>
      </c>
      <c r="J1206" s="27">
        <v>0</v>
      </c>
      <c r="K1206" s="27">
        <v>0</v>
      </c>
      <c r="L1206" s="27">
        <v>0</v>
      </c>
      <c r="M1206" s="27">
        <v>0</v>
      </c>
      <c r="N1206" s="27">
        <v>0</v>
      </c>
      <c r="O1206" s="27">
        <v>0</v>
      </c>
      <c r="P1206" s="27">
        <v>0</v>
      </c>
      <c r="Q1206" s="27">
        <v>0</v>
      </c>
      <c r="R1206" s="27">
        <v>0</v>
      </c>
      <c r="S1206" s="13">
        <f t="shared" si="223"/>
        <v>0</v>
      </c>
      <c r="T1206" s="52">
        <f>'[2]Report'!K2793/1000</f>
        <v>0</v>
      </c>
      <c r="U1206" s="52">
        <f t="shared" si="230"/>
        <v>0</v>
      </c>
    </row>
    <row r="1207" spans="1:21" ht="11.25" customHeight="1">
      <c r="A1207" s="26"/>
      <c r="D1207" s="1" t="s">
        <v>244</v>
      </c>
      <c r="F1207" s="27">
        <v>-17230.205166517488</v>
      </c>
      <c r="G1207" s="27">
        <v>-17856.29743248813</v>
      </c>
      <c r="H1207" s="27">
        <v>-18480.13095644436</v>
      </c>
      <c r="I1207" s="27">
        <v>-19106.246095796585</v>
      </c>
      <c r="J1207" s="27">
        <v>-19731.037412789254</v>
      </c>
      <c r="K1207" s="27">
        <v>-33131.993679418614</v>
      </c>
      <c r="L1207" s="27">
        <v>-32334.444824450646</v>
      </c>
      <c r="M1207" s="27">
        <v>-32879.2511352828</v>
      </c>
      <c r="N1207" s="27">
        <v>-33597.47044694658</v>
      </c>
      <c r="O1207" s="27">
        <v>-33087.68424190509</v>
      </c>
      <c r="P1207" s="27">
        <v>-33848.27071277153</v>
      </c>
      <c r="Q1207" s="27">
        <v>-34635.14941794331</v>
      </c>
      <c r="R1207" s="27">
        <v>-35320.023213325774</v>
      </c>
      <c r="S1207" s="13">
        <f t="shared" si="223"/>
        <v>-27913.590878846546</v>
      </c>
      <c r="T1207" s="52">
        <f>'[2]Report'!K2794/1000</f>
        <v>-27913.590878846397</v>
      </c>
      <c r="U1207" s="52">
        <f t="shared" si="230"/>
        <v>1.4915713109076023E-10</v>
      </c>
    </row>
    <row r="1208" spans="1:21" ht="11.25" customHeight="1">
      <c r="A1208" s="26"/>
      <c r="D1208" s="1" t="s">
        <v>245</v>
      </c>
      <c r="F1208" s="27">
        <v>0</v>
      </c>
      <c r="G1208" s="27">
        <v>0</v>
      </c>
      <c r="H1208" s="27">
        <v>0</v>
      </c>
      <c r="I1208" s="27">
        <v>0</v>
      </c>
      <c r="J1208" s="27">
        <v>0</v>
      </c>
      <c r="K1208" s="27">
        <v>0</v>
      </c>
      <c r="L1208" s="27">
        <v>0</v>
      </c>
      <c r="M1208" s="27">
        <v>0</v>
      </c>
      <c r="N1208" s="27">
        <v>0</v>
      </c>
      <c r="O1208" s="27">
        <v>0</v>
      </c>
      <c r="P1208" s="27">
        <v>0</v>
      </c>
      <c r="Q1208" s="27">
        <v>0</v>
      </c>
      <c r="R1208" s="27">
        <v>0</v>
      </c>
      <c r="S1208" s="13">
        <f t="shared" si="223"/>
        <v>0</v>
      </c>
      <c r="T1208" s="52">
        <f>'[2]Report'!K2795/1000</f>
        <v>0</v>
      </c>
      <c r="U1208" s="52">
        <f t="shared" si="230"/>
        <v>0</v>
      </c>
    </row>
    <row r="1209" spans="1:21" ht="11.25" customHeight="1">
      <c r="A1209" s="26"/>
      <c r="D1209" s="1" t="s">
        <v>245</v>
      </c>
      <c r="F1209" s="27">
        <v>0</v>
      </c>
      <c r="G1209" s="27">
        <v>0</v>
      </c>
      <c r="H1209" s="27">
        <v>0</v>
      </c>
      <c r="I1209" s="27">
        <v>0</v>
      </c>
      <c r="J1209" s="27">
        <v>0</v>
      </c>
      <c r="K1209" s="27">
        <v>0</v>
      </c>
      <c r="L1209" s="27">
        <v>0</v>
      </c>
      <c r="M1209" s="27">
        <v>0</v>
      </c>
      <c r="N1209" s="27">
        <v>0</v>
      </c>
      <c r="O1209" s="27">
        <v>0</v>
      </c>
      <c r="P1209" s="27">
        <v>0</v>
      </c>
      <c r="Q1209" s="27">
        <v>0</v>
      </c>
      <c r="R1209" s="27">
        <v>0</v>
      </c>
      <c r="S1209" s="15">
        <f t="shared" si="223"/>
        <v>0</v>
      </c>
      <c r="T1209" s="52">
        <f>'[2]Report'!K2796/1000</f>
        <v>0</v>
      </c>
      <c r="U1209" s="52">
        <f t="shared" si="230"/>
        <v>0</v>
      </c>
    </row>
    <row r="1210" spans="1:21" ht="11.25" customHeight="1">
      <c r="A1210" s="26"/>
      <c r="F1210" s="28">
        <f aca="true" t="shared" si="232" ref="F1210:R1210">SUBTOTAL(9,F1203:F1209)</f>
        <v>-17230.205166517488</v>
      </c>
      <c r="G1210" s="28">
        <f t="shared" si="232"/>
        <v>-17856.29743248813</v>
      </c>
      <c r="H1210" s="28">
        <f t="shared" si="232"/>
        <v>-18480.13095644436</v>
      </c>
      <c r="I1210" s="28">
        <f t="shared" si="232"/>
        <v>-19106.246095796585</v>
      </c>
      <c r="J1210" s="28">
        <f t="shared" si="232"/>
        <v>-19731.037412789254</v>
      </c>
      <c r="K1210" s="28">
        <f t="shared" si="232"/>
        <v>-33131.993679418614</v>
      </c>
      <c r="L1210" s="28">
        <f t="shared" si="232"/>
        <v>-32334.444824450646</v>
      </c>
      <c r="M1210" s="28">
        <f t="shared" si="232"/>
        <v>-32879.2511352828</v>
      </c>
      <c r="N1210" s="28">
        <f t="shared" si="232"/>
        <v>-33597.47044694658</v>
      </c>
      <c r="O1210" s="28">
        <f t="shared" si="232"/>
        <v>-33087.68424190509</v>
      </c>
      <c r="P1210" s="28">
        <f t="shared" si="232"/>
        <v>-33848.27071277153</v>
      </c>
      <c r="Q1210" s="28">
        <f t="shared" si="232"/>
        <v>-34635.14941794331</v>
      </c>
      <c r="R1210" s="28">
        <f t="shared" si="232"/>
        <v>-35320.023213325774</v>
      </c>
      <c r="S1210" s="28">
        <f t="shared" si="223"/>
        <v>-27913.590878846546</v>
      </c>
      <c r="T1210" s="52">
        <f>'[2]Report'!K2797/1000</f>
        <v>-27913.590878846397</v>
      </c>
      <c r="U1210" s="52">
        <f t="shared" si="230"/>
        <v>1.4915713109076023E-10</v>
      </c>
    </row>
    <row r="1211" spans="1:21" ht="11.25" customHeight="1">
      <c r="A1211" s="26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3">
        <f aca="true" t="shared" si="233" ref="S1211:S1274">(F1211+R1211+SUM(G1211:Q1211)*2)/24</f>
        <v>0</v>
      </c>
      <c r="T1211" s="52">
        <f>'[2]Report'!K2798/1000</f>
        <v>0</v>
      </c>
      <c r="U1211" s="52">
        <f t="shared" si="230"/>
        <v>0</v>
      </c>
    </row>
    <row r="1212" spans="1:21" ht="11.25" customHeight="1">
      <c r="A1212" s="26" t="s">
        <v>204</v>
      </c>
      <c r="B1212" s="1" t="s">
        <v>205</v>
      </c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3">
        <f t="shared" si="233"/>
        <v>0</v>
      </c>
      <c r="T1212" s="52">
        <f>'[2]Report'!K2799/1000</f>
        <v>0</v>
      </c>
      <c r="U1212" s="52">
        <f t="shared" si="230"/>
        <v>0</v>
      </c>
    </row>
    <row r="1213" spans="1:21" ht="11.25" customHeight="1">
      <c r="A1213" s="26"/>
      <c r="D1213" s="1" t="s">
        <v>243</v>
      </c>
      <c r="F1213" s="27">
        <v>0</v>
      </c>
      <c r="G1213" s="27">
        <v>0</v>
      </c>
      <c r="H1213" s="27">
        <v>0</v>
      </c>
      <c r="I1213" s="27">
        <v>0</v>
      </c>
      <c r="J1213" s="27">
        <v>0</v>
      </c>
      <c r="K1213" s="27">
        <v>0</v>
      </c>
      <c r="L1213" s="27">
        <v>0</v>
      </c>
      <c r="M1213" s="27">
        <v>0</v>
      </c>
      <c r="N1213" s="27">
        <v>0</v>
      </c>
      <c r="O1213" s="27">
        <v>0</v>
      </c>
      <c r="P1213" s="27">
        <v>0</v>
      </c>
      <c r="Q1213" s="27">
        <v>0</v>
      </c>
      <c r="R1213" s="27">
        <v>0</v>
      </c>
      <c r="S1213" s="13">
        <f t="shared" si="233"/>
        <v>0</v>
      </c>
      <c r="T1213" s="52">
        <f>'[2]Report'!K2800/1000</f>
        <v>0</v>
      </c>
      <c r="U1213" s="52">
        <f t="shared" si="230"/>
        <v>0</v>
      </c>
    </row>
    <row r="1214" spans="1:21" ht="11.25" customHeight="1">
      <c r="A1214" s="29"/>
      <c r="D1214" s="1" t="s">
        <v>29</v>
      </c>
      <c r="F1214" s="27">
        <v>0</v>
      </c>
      <c r="G1214" s="27">
        <v>0</v>
      </c>
      <c r="H1214" s="27">
        <v>0</v>
      </c>
      <c r="I1214" s="27">
        <v>0</v>
      </c>
      <c r="J1214" s="27">
        <v>0</v>
      </c>
      <c r="K1214" s="27">
        <v>0</v>
      </c>
      <c r="L1214" s="27">
        <v>0</v>
      </c>
      <c r="M1214" s="27">
        <v>0</v>
      </c>
      <c r="N1214" s="27">
        <v>0</v>
      </c>
      <c r="O1214" s="27">
        <v>0</v>
      </c>
      <c r="P1214" s="27">
        <v>0</v>
      </c>
      <c r="Q1214" s="27">
        <v>0</v>
      </c>
      <c r="R1214" s="27">
        <v>0</v>
      </c>
      <c r="S1214" s="15">
        <f t="shared" si="233"/>
        <v>0</v>
      </c>
      <c r="T1214" s="52">
        <f>'[2]Report'!K2801/1000</f>
        <v>0</v>
      </c>
      <c r="U1214" s="52">
        <f t="shared" si="230"/>
        <v>0</v>
      </c>
    </row>
    <row r="1215" spans="1:21" ht="11.25" customHeight="1">
      <c r="A1215" s="26"/>
      <c r="F1215" s="28">
        <f aca="true" t="shared" si="234" ref="F1215:R1215">SUBTOTAL(9,F1213:F1214)</f>
        <v>0</v>
      </c>
      <c r="G1215" s="28">
        <f t="shared" si="234"/>
        <v>0</v>
      </c>
      <c r="H1215" s="28">
        <f t="shared" si="234"/>
        <v>0</v>
      </c>
      <c r="I1215" s="28">
        <f t="shared" si="234"/>
        <v>0</v>
      </c>
      <c r="J1215" s="28">
        <f t="shared" si="234"/>
        <v>0</v>
      </c>
      <c r="K1215" s="28">
        <f t="shared" si="234"/>
        <v>0</v>
      </c>
      <c r="L1215" s="28">
        <f t="shared" si="234"/>
        <v>0</v>
      </c>
      <c r="M1215" s="28">
        <f t="shared" si="234"/>
        <v>0</v>
      </c>
      <c r="N1215" s="28">
        <f t="shared" si="234"/>
        <v>0</v>
      </c>
      <c r="O1215" s="28">
        <f t="shared" si="234"/>
        <v>0</v>
      </c>
      <c r="P1215" s="28">
        <f t="shared" si="234"/>
        <v>0</v>
      </c>
      <c r="Q1215" s="28">
        <f t="shared" si="234"/>
        <v>0</v>
      </c>
      <c r="R1215" s="28">
        <f t="shared" si="234"/>
        <v>0</v>
      </c>
      <c r="S1215" s="28">
        <f t="shared" si="233"/>
        <v>0</v>
      </c>
      <c r="T1215" s="52">
        <f>'[2]Report'!K2802/1000</f>
        <v>0</v>
      </c>
      <c r="U1215" s="52">
        <f t="shared" si="230"/>
        <v>0</v>
      </c>
    </row>
    <row r="1216" spans="1:21" ht="11.25" customHeight="1">
      <c r="A1216" s="26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>
        <f t="shared" si="233"/>
        <v>0</v>
      </c>
      <c r="T1216" s="52">
        <f>'[2]Report'!K2803/1000</f>
        <v>0</v>
      </c>
      <c r="U1216" s="52">
        <f t="shared" si="230"/>
        <v>0</v>
      </c>
    </row>
    <row r="1217" spans="1:21" ht="11.25" customHeight="1" thickBot="1">
      <c r="A1217" s="26" t="s">
        <v>206</v>
      </c>
      <c r="C1217" s="10"/>
      <c r="F1217" s="61">
        <f aca="true" t="shared" si="235" ref="F1217:R1217">SUBTOTAL(9,F1175:F1216)</f>
        <v>-193870.6222592003</v>
      </c>
      <c r="G1217" s="61">
        <f t="shared" si="235"/>
        <v>-195235.75537134416</v>
      </c>
      <c r="H1217" s="61">
        <f t="shared" si="235"/>
        <v>-196540.56213587118</v>
      </c>
      <c r="I1217" s="61">
        <f t="shared" si="235"/>
        <v>-197610.8191335289</v>
      </c>
      <c r="J1217" s="61">
        <f t="shared" si="235"/>
        <v>-198896.58019125013</v>
      </c>
      <c r="K1217" s="61">
        <f t="shared" si="235"/>
        <v>-211751.51822029872</v>
      </c>
      <c r="L1217" s="61">
        <f t="shared" si="235"/>
        <v>-210179.7951985189</v>
      </c>
      <c r="M1217" s="61">
        <f t="shared" si="235"/>
        <v>-211956.0327048811</v>
      </c>
      <c r="N1217" s="61">
        <f t="shared" si="235"/>
        <v>-213248.5679841303</v>
      </c>
      <c r="O1217" s="61">
        <f t="shared" si="235"/>
        <v>-213446.58049692214</v>
      </c>
      <c r="P1217" s="61">
        <f t="shared" si="235"/>
        <v>-214312.37798483833</v>
      </c>
      <c r="Q1217" s="61">
        <f t="shared" si="235"/>
        <v>-215623.7670184137</v>
      </c>
      <c r="R1217" s="61">
        <f t="shared" si="235"/>
        <v>-214432.58546662465</v>
      </c>
      <c r="S1217" s="30">
        <f t="shared" si="233"/>
        <v>-206912.8300252425</v>
      </c>
      <c r="T1217" s="52">
        <f>'[2]Report'!K2804/1000</f>
        <v>-206912.83002524215</v>
      </c>
      <c r="U1217" s="52">
        <f t="shared" si="230"/>
        <v>3.4924596548080444E-10</v>
      </c>
    </row>
    <row r="1218" spans="1:21" ht="11.25" customHeight="1" thickTop="1">
      <c r="A1218" s="26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3">
        <f t="shared" si="233"/>
        <v>0</v>
      </c>
      <c r="T1218" s="52">
        <f>'[2]Report'!K2805/1000</f>
        <v>0</v>
      </c>
      <c r="U1218" s="52">
        <f t="shared" si="230"/>
        <v>0</v>
      </c>
    </row>
    <row r="1219" spans="1:21" ht="11.25" customHeight="1">
      <c r="A1219" s="26" t="s">
        <v>207</v>
      </c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3">
        <f t="shared" si="233"/>
        <v>0</v>
      </c>
      <c r="T1219" s="52">
        <f>'[2]Report'!K2806/1000</f>
        <v>0</v>
      </c>
      <c r="U1219" s="52">
        <f t="shared" si="230"/>
        <v>0</v>
      </c>
    </row>
    <row r="1220" spans="1:21" ht="11.25" customHeight="1">
      <c r="A1220" s="26"/>
      <c r="C1220" s="1" t="s">
        <v>190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13">
        <f t="shared" si="233"/>
        <v>0</v>
      </c>
      <c r="T1220" s="52">
        <f>'[2]Report'!K2807/1000</f>
        <v>0</v>
      </c>
      <c r="U1220" s="52">
        <f t="shared" si="230"/>
        <v>0</v>
      </c>
    </row>
    <row r="1221" spans="1:21" ht="11.25" customHeight="1">
      <c r="A1221" s="26"/>
      <c r="C1221" s="1" t="s">
        <v>243</v>
      </c>
      <c r="F1221" s="27">
        <v>0</v>
      </c>
      <c r="G1221" s="27">
        <v>0</v>
      </c>
      <c r="H1221" s="27">
        <v>0</v>
      </c>
      <c r="I1221" s="27">
        <v>0</v>
      </c>
      <c r="J1221" s="27">
        <v>0</v>
      </c>
      <c r="K1221" s="27">
        <v>0</v>
      </c>
      <c r="L1221" s="27">
        <v>0</v>
      </c>
      <c r="M1221" s="27">
        <v>0</v>
      </c>
      <c r="N1221" s="27">
        <v>0</v>
      </c>
      <c r="O1221" s="27">
        <v>0</v>
      </c>
      <c r="P1221" s="27">
        <v>0</v>
      </c>
      <c r="Q1221" s="27">
        <v>0</v>
      </c>
      <c r="R1221" s="27">
        <v>0</v>
      </c>
      <c r="S1221" s="13">
        <f t="shared" si="233"/>
        <v>0</v>
      </c>
      <c r="T1221" s="52">
        <f>'[2]Report'!K2808/1000</f>
        <v>0</v>
      </c>
      <c r="U1221" s="52">
        <f t="shared" si="230"/>
        <v>0</v>
      </c>
    </row>
    <row r="1222" spans="1:21" ht="11.25" customHeight="1">
      <c r="A1222" s="26"/>
      <c r="C1222" s="1" t="s">
        <v>249</v>
      </c>
      <c r="F1222" s="27">
        <v>0</v>
      </c>
      <c r="G1222" s="27">
        <v>0</v>
      </c>
      <c r="H1222" s="27">
        <v>0</v>
      </c>
      <c r="I1222" s="27">
        <v>0</v>
      </c>
      <c r="J1222" s="27">
        <v>0</v>
      </c>
      <c r="K1222" s="27">
        <v>0</v>
      </c>
      <c r="L1222" s="27">
        <v>0</v>
      </c>
      <c r="M1222" s="27">
        <v>0</v>
      </c>
      <c r="N1222" s="27">
        <v>0</v>
      </c>
      <c r="O1222" s="27">
        <v>0</v>
      </c>
      <c r="P1222" s="27">
        <v>0</v>
      </c>
      <c r="Q1222" s="27">
        <v>0</v>
      </c>
      <c r="R1222" s="27">
        <v>0</v>
      </c>
      <c r="S1222" s="13">
        <f t="shared" si="233"/>
        <v>0</v>
      </c>
      <c r="T1222" s="52">
        <f>'[2]Report'!K2809/1000</f>
        <v>0</v>
      </c>
      <c r="U1222" s="52">
        <f t="shared" si="230"/>
        <v>0</v>
      </c>
    </row>
    <row r="1223" spans="1:21" ht="11.25" customHeight="1">
      <c r="A1223" s="26"/>
      <c r="C1223" s="1" t="s">
        <v>29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13">
        <f t="shared" si="233"/>
        <v>0</v>
      </c>
      <c r="T1223" s="52">
        <f>'[2]Report'!K2810/1000</f>
        <v>0</v>
      </c>
      <c r="U1223" s="52">
        <f t="shared" si="230"/>
        <v>0</v>
      </c>
    </row>
    <row r="1224" spans="1:21" ht="11.25" customHeight="1">
      <c r="A1224" s="26"/>
      <c r="C1224" s="1" t="s">
        <v>244</v>
      </c>
      <c r="F1224" s="27">
        <v>-90942.0443977454</v>
      </c>
      <c r="G1224" s="27">
        <v>-91982.95384295013</v>
      </c>
      <c r="H1224" s="27">
        <v>-93034.87820183205</v>
      </c>
      <c r="I1224" s="27">
        <v>-93963.43721895755</v>
      </c>
      <c r="J1224" s="27">
        <v>-95019.06158806056</v>
      </c>
      <c r="K1224" s="27">
        <v>-107568.95796479064</v>
      </c>
      <c r="L1224" s="27">
        <v>-105770.52335134424</v>
      </c>
      <c r="M1224" s="27">
        <v>-107241.08967181336</v>
      </c>
      <c r="N1224" s="27">
        <v>-108209.26207499586</v>
      </c>
      <c r="O1224" s="27">
        <v>-108473.93953484893</v>
      </c>
      <c r="P1224" s="27">
        <v>-109497.5631375399</v>
      </c>
      <c r="Q1224" s="27">
        <v>-110527.86370692986</v>
      </c>
      <c r="R1224" s="27">
        <v>-111128.72444197038</v>
      </c>
      <c r="S1224" s="13">
        <f t="shared" si="233"/>
        <v>-102693.74289282675</v>
      </c>
      <c r="T1224" s="52">
        <f>'[2]Report'!K2811/1000</f>
        <v>-102693.74289282653</v>
      </c>
      <c r="U1224" s="52">
        <f t="shared" si="230"/>
        <v>2.1827872842550278E-10</v>
      </c>
    </row>
    <row r="1225" spans="1:21" ht="11.25" customHeight="1">
      <c r="A1225" s="26"/>
      <c r="C1225" s="1" t="s">
        <v>245</v>
      </c>
      <c r="F1225" s="27">
        <v>0</v>
      </c>
      <c r="G1225" s="27">
        <v>0</v>
      </c>
      <c r="H1225" s="27">
        <v>0</v>
      </c>
      <c r="I1225" s="27">
        <v>0</v>
      </c>
      <c r="J1225" s="27">
        <v>0</v>
      </c>
      <c r="K1225" s="27">
        <v>0</v>
      </c>
      <c r="L1225" s="27">
        <v>0</v>
      </c>
      <c r="M1225" s="27">
        <v>0</v>
      </c>
      <c r="N1225" s="27">
        <v>0</v>
      </c>
      <c r="O1225" s="27">
        <v>0</v>
      </c>
      <c r="P1225" s="27">
        <v>0</v>
      </c>
      <c r="Q1225" s="27">
        <v>0</v>
      </c>
      <c r="R1225" s="27">
        <v>0</v>
      </c>
      <c r="S1225" s="13">
        <f t="shared" si="233"/>
        <v>0</v>
      </c>
      <c r="T1225" s="52">
        <f>'[2]Report'!K2812/1000</f>
        <v>0</v>
      </c>
      <c r="U1225" s="52">
        <f t="shared" si="230"/>
        <v>0</v>
      </c>
    </row>
    <row r="1226" spans="1:21" ht="11.25" customHeight="1">
      <c r="A1226" s="26"/>
      <c r="C1226" s="1" t="s">
        <v>248</v>
      </c>
      <c r="F1226" s="27">
        <v>-102928.5778614549</v>
      </c>
      <c r="G1226" s="27">
        <v>-103252.80152839405</v>
      </c>
      <c r="H1226" s="27">
        <v>-103505.68393403912</v>
      </c>
      <c r="I1226" s="27">
        <v>-103647.38191457134</v>
      </c>
      <c r="J1226" s="27">
        <v>-103877.5186031896</v>
      </c>
      <c r="K1226" s="27">
        <v>-104182.56025550805</v>
      </c>
      <c r="L1226" s="27">
        <v>-104409.27184717466</v>
      </c>
      <c r="M1226" s="27">
        <v>-104714.94303306773</v>
      </c>
      <c r="N1226" s="27">
        <v>-105039.30590913442</v>
      </c>
      <c r="O1226" s="27">
        <v>-104972.64096207323</v>
      </c>
      <c r="P1226" s="27">
        <v>-104814.81484729842</v>
      </c>
      <c r="Q1226" s="27">
        <v>-105095.9033114838</v>
      </c>
      <c r="R1226" s="27">
        <v>-103303.86102465425</v>
      </c>
      <c r="S1226" s="13">
        <f t="shared" si="233"/>
        <v>-104219.08713241575</v>
      </c>
      <c r="T1226" s="52">
        <f>'[2]Report'!K2813/1000</f>
        <v>-104219.0871324156</v>
      </c>
      <c r="U1226" s="52">
        <f t="shared" si="230"/>
        <v>1.4551915228366852E-10</v>
      </c>
    </row>
    <row r="1227" spans="1:21" ht="15" customHeight="1">
      <c r="A1227" s="26"/>
      <c r="C1227" s="1" t="s">
        <v>256</v>
      </c>
      <c r="F1227" s="27">
        <v>0</v>
      </c>
      <c r="G1227" s="27">
        <v>0</v>
      </c>
      <c r="H1227" s="27">
        <v>0</v>
      </c>
      <c r="I1227" s="27">
        <v>0</v>
      </c>
      <c r="J1227" s="27">
        <v>0</v>
      </c>
      <c r="K1227" s="27">
        <v>0</v>
      </c>
      <c r="L1227" s="27">
        <v>0</v>
      </c>
      <c r="M1227" s="27">
        <v>0</v>
      </c>
      <c r="N1227" s="27">
        <v>0</v>
      </c>
      <c r="O1227" s="27">
        <v>0</v>
      </c>
      <c r="P1227" s="27">
        <v>0</v>
      </c>
      <c r="Q1227" s="27">
        <v>0</v>
      </c>
      <c r="R1227" s="27">
        <v>0</v>
      </c>
      <c r="S1227" s="13">
        <f t="shared" si="233"/>
        <v>0</v>
      </c>
      <c r="T1227" s="52">
        <f>'[2]Report'!K2814/1000</f>
        <v>0</v>
      </c>
      <c r="U1227" s="52">
        <f t="shared" si="230"/>
        <v>0</v>
      </c>
    </row>
    <row r="1228" spans="1:21" ht="11.25" customHeight="1" thickBot="1">
      <c r="A1228" s="26" t="s">
        <v>208</v>
      </c>
      <c r="F1228" s="37">
        <f aca="true" t="shared" si="236" ref="F1228:R1228">SUM(F1220:F1227)</f>
        <v>-193870.62225920032</v>
      </c>
      <c r="G1228" s="37">
        <f t="shared" si="236"/>
        <v>-195235.75537134416</v>
      </c>
      <c r="H1228" s="37">
        <f t="shared" si="236"/>
        <v>-196540.56213587115</v>
      </c>
      <c r="I1228" s="37">
        <f t="shared" si="236"/>
        <v>-197610.8191335289</v>
      </c>
      <c r="J1228" s="37">
        <f t="shared" si="236"/>
        <v>-198896.58019125016</v>
      </c>
      <c r="K1228" s="37">
        <f t="shared" si="236"/>
        <v>-211751.5182202987</v>
      </c>
      <c r="L1228" s="37">
        <f t="shared" si="236"/>
        <v>-210179.7951985189</v>
      </c>
      <c r="M1228" s="37">
        <f t="shared" si="236"/>
        <v>-211956.0327048811</v>
      </c>
      <c r="N1228" s="37">
        <f t="shared" si="236"/>
        <v>-213248.5679841303</v>
      </c>
      <c r="O1228" s="37">
        <f t="shared" si="236"/>
        <v>-213446.58049692216</v>
      </c>
      <c r="P1228" s="37">
        <f t="shared" si="236"/>
        <v>-214312.37798483833</v>
      </c>
      <c r="Q1228" s="37">
        <f t="shared" si="236"/>
        <v>-215623.76701841364</v>
      </c>
      <c r="R1228" s="37">
        <f t="shared" si="236"/>
        <v>-214432.58546662465</v>
      </c>
      <c r="S1228" s="37">
        <f t="shared" si="233"/>
        <v>-206912.8300252425</v>
      </c>
      <c r="T1228" s="52">
        <f>'[2]Report'!K2815/1000</f>
        <v>-206912.83002524215</v>
      </c>
      <c r="U1228" s="52">
        <f t="shared" si="230"/>
        <v>3.4924596548080444E-10</v>
      </c>
    </row>
    <row r="1229" spans="1:21" ht="11.25" customHeight="1" thickTop="1">
      <c r="A1229" s="26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5">
        <f t="shared" si="233"/>
        <v>0</v>
      </c>
      <c r="T1229" s="52">
        <f>'[2]Report'!K2816/1000</f>
        <v>0</v>
      </c>
      <c r="U1229" s="52">
        <f t="shared" si="230"/>
        <v>0</v>
      </c>
    </row>
    <row r="1230" spans="1:21" ht="11.25" customHeight="1">
      <c r="A1230" s="26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3">
        <f t="shared" si="233"/>
        <v>0</v>
      </c>
      <c r="T1230" s="52">
        <f>'[2]Report'!K2817/1000</f>
        <v>0</v>
      </c>
      <c r="U1230" s="52">
        <f t="shared" si="230"/>
        <v>0</v>
      </c>
    </row>
    <row r="1231" spans="1:21" ht="11.25" customHeight="1">
      <c r="A1231" s="26" t="s">
        <v>209</v>
      </c>
      <c r="B1231" s="1" t="s">
        <v>210</v>
      </c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3">
        <f t="shared" si="233"/>
        <v>0</v>
      </c>
      <c r="T1231" s="52">
        <f>'[2]Report'!K2818/1000</f>
        <v>0</v>
      </c>
      <c r="U1231" s="52">
        <f t="shared" si="230"/>
        <v>0</v>
      </c>
    </row>
    <row r="1232" spans="1:21" ht="11.25" customHeight="1">
      <c r="A1232" s="26"/>
      <c r="D1232" s="1" t="s">
        <v>243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13">
        <f t="shared" si="233"/>
        <v>0</v>
      </c>
      <c r="T1232" s="52">
        <f>'[2]Report'!K2819/1000</f>
        <v>0</v>
      </c>
      <c r="U1232" s="52">
        <f t="shared" si="230"/>
        <v>0</v>
      </c>
    </row>
    <row r="1233" spans="1:21" ht="11.25" customHeight="1">
      <c r="A1233" s="26"/>
      <c r="D1233" s="1" t="s">
        <v>249</v>
      </c>
      <c r="F1233" s="27">
        <v>0</v>
      </c>
      <c r="G1233" s="27">
        <v>0</v>
      </c>
      <c r="H1233" s="27">
        <v>0</v>
      </c>
      <c r="I1233" s="27">
        <v>0</v>
      </c>
      <c r="J1233" s="27">
        <v>0</v>
      </c>
      <c r="K1233" s="27">
        <v>0</v>
      </c>
      <c r="L1233" s="27">
        <v>0</v>
      </c>
      <c r="M1233" s="27">
        <v>0</v>
      </c>
      <c r="N1233" s="27">
        <v>0</v>
      </c>
      <c r="O1233" s="27">
        <v>0</v>
      </c>
      <c r="P1233" s="27">
        <v>0</v>
      </c>
      <c r="Q1233" s="27">
        <v>0</v>
      </c>
      <c r="R1233" s="27">
        <v>0</v>
      </c>
      <c r="S1233" s="13">
        <f t="shared" si="233"/>
        <v>0</v>
      </c>
      <c r="T1233" s="52">
        <f>'[2]Report'!K2820/1000</f>
        <v>0</v>
      </c>
      <c r="U1233" s="52">
        <f t="shared" si="230"/>
        <v>0</v>
      </c>
    </row>
    <row r="1234" spans="1:21" ht="11.25" customHeight="1">
      <c r="A1234" s="26"/>
      <c r="D1234" s="1" t="s">
        <v>244</v>
      </c>
      <c r="F1234" s="27">
        <v>-89499.6663483787</v>
      </c>
      <c r="G1234" s="27">
        <v>-89800.78976986362</v>
      </c>
      <c r="H1234" s="27">
        <v>-90082.39647850854</v>
      </c>
      <c r="I1234" s="27">
        <v>-90039.148495331</v>
      </c>
      <c r="J1234" s="27">
        <v>-90376.70171953898</v>
      </c>
      <c r="K1234" s="27">
        <v>-90901.34546476393</v>
      </c>
      <c r="L1234" s="27">
        <v>-91154.71997331009</v>
      </c>
      <c r="M1234" s="27">
        <v>-91504.91663147009</v>
      </c>
      <c r="N1234" s="27">
        <v>-91865.32391769596</v>
      </c>
      <c r="O1234" s="27">
        <v>-92009.37554068358</v>
      </c>
      <c r="P1234" s="27">
        <v>-92375.67431514694</v>
      </c>
      <c r="Q1234" s="27">
        <v>-92752.30322645666</v>
      </c>
      <c r="R1234" s="27">
        <v>-92905.6551716989</v>
      </c>
      <c r="S1234" s="13">
        <f t="shared" si="233"/>
        <v>-91172.1130244007</v>
      </c>
      <c r="T1234" s="52">
        <f>'[2]Report'!K2821/1000</f>
        <v>-91172.11302440053</v>
      </c>
      <c r="U1234" s="52">
        <f t="shared" si="230"/>
        <v>1.7462298274040222E-10</v>
      </c>
    </row>
    <row r="1235" spans="1:21" ht="11.25" customHeight="1">
      <c r="A1235" s="29"/>
      <c r="D1235" s="1" t="s">
        <v>245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13">
        <f t="shared" si="233"/>
        <v>0</v>
      </c>
      <c r="T1235" s="52">
        <f>'[2]Report'!K2822/1000</f>
        <v>0</v>
      </c>
      <c r="U1235" s="52">
        <f t="shared" si="230"/>
        <v>0</v>
      </c>
    </row>
    <row r="1236" spans="1:21" ht="11.25" customHeight="1">
      <c r="A1236" s="26"/>
      <c r="D1236" s="1" t="s">
        <v>248</v>
      </c>
      <c r="F1236" s="27">
        <v>-10334.16953360741</v>
      </c>
      <c r="G1236" s="27">
        <v>-10362.03892050066</v>
      </c>
      <c r="H1236" s="27">
        <v>-10391.928572391067</v>
      </c>
      <c r="I1236" s="27">
        <v>-10294.943272828137</v>
      </c>
      <c r="J1236" s="27">
        <v>-10324.83675857206</v>
      </c>
      <c r="K1236" s="27">
        <v>-10350.09792196361</v>
      </c>
      <c r="L1236" s="27">
        <v>-10405.55062037872</v>
      </c>
      <c r="M1236" s="27">
        <v>-10433.09956489875</v>
      </c>
      <c r="N1236" s="27">
        <v>-10463.154360558958</v>
      </c>
      <c r="O1236" s="27">
        <v>-10507.33779605445</v>
      </c>
      <c r="P1236" s="27">
        <v>-10538.037913987691</v>
      </c>
      <c r="Q1236" s="27">
        <v>-10569.403290232254</v>
      </c>
      <c r="R1236" s="27">
        <v>-10612.632657511944</v>
      </c>
      <c r="S1236" s="54">
        <f t="shared" si="233"/>
        <v>-10426.152507327168</v>
      </c>
      <c r="T1236" s="52">
        <f>'[2]Report'!K2823/1000</f>
        <v>-10426.152507327162</v>
      </c>
      <c r="U1236" s="52">
        <f t="shared" si="230"/>
        <v>0</v>
      </c>
    </row>
    <row r="1237" spans="1:21" ht="11.25" customHeight="1">
      <c r="A1237" s="43"/>
      <c r="D1237" s="1" t="s">
        <v>29</v>
      </c>
      <c r="F1237" s="27">
        <v>-1336.331771131366</v>
      </c>
      <c r="G1237" s="27">
        <v>-1345.511793327289</v>
      </c>
      <c r="H1237" s="27">
        <v>-1354.7286030628666</v>
      </c>
      <c r="I1237" s="27">
        <v>-1377.5726851157872</v>
      </c>
      <c r="J1237" s="27">
        <v>-1386.765948238993</v>
      </c>
      <c r="K1237" s="27">
        <v>-1395.9637825458738</v>
      </c>
      <c r="L1237" s="27">
        <v>-1392.5087023271947</v>
      </c>
      <c r="M1237" s="27">
        <v>-1401.7074022817728</v>
      </c>
      <c r="N1237" s="27">
        <v>-1410.9076552613872</v>
      </c>
      <c r="O1237" s="27">
        <v>-1406.2194681891326</v>
      </c>
      <c r="P1237" s="27">
        <v>-1415.4213579393931</v>
      </c>
      <c r="Q1237" s="27">
        <v>-1424.6236150095106</v>
      </c>
      <c r="R1237" s="27">
        <v>-1420.106832814695</v>
      </c>
      <c r="S1237" s="15">
        <f t="shared" si="233"/>
        <v>-1390.845859606019</v>
      </c>
      <c r="T1237" s="52">
        <f>'[2]Report'!K2824/1000</f>
        <v>-1390.8458596060166</v>
      </c>
      <c r="U1237" s="52">
        <f t="shared" si="230"/>
        <v>2.5011104298755527E-12</v>
      </c>
    </row>
    <row r="1238" spans="1:21" ht="11.25" customHeight="1" thickBot="1">
      <c r="A1238" s="26" t="s">
        <v>211</v>
      </c>
      <c r="F1238" s="56">
        <f aca="true" t="shared" si="237" ref="F1238:R1238">SUBTOTAL(9,F1232:F1237)</f>
        <v>-101170.16765311747</v>
      </c>
      <c r="G1238" s="56">
        <f t="shared" si="237"/>
        <v>-101508.34048369157</v>
      </c>
      <c r="H1238" s="56">
        <f t="shared" si="237"/>
        <v>-101829.05365396247</v>
      </c>
      <c r="I1238" s="56">
        <f t="shared" si="237"/>
        <v>-101711.66445327492</v>
      </c>
      <c r="J1238" s="56">
        <f t="shared" si="237"/>
        <v>-102088.30442635002</v>
      </c>
      <c r="K1238" s="56">
        <f t="shared" si="237"/>
        <v>-102647.40716927341</v>
      </c>
      <c r="L1238" s="56">
        <f t="shared" si="237"/>
        <v>-102952.779296016</v>
      </c>
      <c r="M1238" s="56">
        <f t="shared" si="237"/>
        <v>-103339.7235986506</v>
      </c>
      <c r="N1238" s="56">
        <f t="shared" si="237"/>
        <v>-103739.3859335163</v>
      </c>
      <c r="O1238" s="56">
        <f t="shared" si="237"/>
        <v>-103922.93280492716</v>
      </c>
      <c r="P1238" s="56">
        <f t="shared" si="237"/>
        <v>-104329.13358707403</v>
      </c>
      <c r="Q1238" s="56">
        <f t="shared" si="237"/>
        <v>-104746.33013169841</v>
      </c>
      <c r="R1238" s="56">
        <f t="shared" si="237"/>
        <v>-104938.39466202554</v>
      </c>
      <c r="S1238" s="39">
        <f t="shared" si="233"/>
        <v>-102989.11139133388</v>
      </c>
      <c r="T1238" s="52">
        <f>'[2]Report'!K2825/1000</f>
        <v>-102989.11139133372</v>
      </c>
      <c r="U1238" s="52">
        <f t="shared" si="230"/>
        <v>1.6007106751203537E-10</v>
      </c>
    </row>
    <row r="1239" spans="1:21" ht="11.25" customHeight="1" thickTop="1">
      <c r="A1239" s="26">
        <v>108360</v>
      </c>
      <c r="B1239" s="1" t="s">
        <v>35</v>
      </c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3">
        <f t="shared" si="233"/>
        <v>0</v>
      </c>
      <c r="T1239" s="52">
        <f>'[2]Report'!K2826/1000</f>
        <v>0</v>
      </c>
      <c r="U1239" s="52">
        <f t="shared" si="230"/>
        <v>0</v>
      </c>
    </row>
    <row r="1240" spans="1:21" ht="11.25" customHeight="1">
      <c r="A1240" s="26"/>
      <c r="D1240" s="1" t="s">
        <v>190</v>
      </c>
      <c r="F1240" s="27">
        <v>-129.64894</v>
      </c>
      <c r="G1240" s="27">
        <v>-130.00496</v>
      </c>
      <c r="H1240" s="27">
        <v>-130.36101</v>
      </c>
      <c r="I1240" s="27">
        <v>-130.71701</v>
      </c>
      <c r="J1240" s="27">
        <v>-131.08204</v>
      </c>
      <c r="K1240" s="27">
        <v>-131.45632</v>
      </c>
      <c r="L1240" s="27">
        <v>-131.8328</v>
      </c>
      <c r="M1240" s="27">
        <v>-132.21341</v>
      </c>
      <c r="N1240" s="27">
        <v>-132.59677</v>
      </c>
      <c r="O1240" s="27">
        <v>-132.98072</v>
      </c>
      <c r="P1240" s="27">
        <v>-133.36496</v>
      </c>
      <c r="Q1240" s="27">
        <v>-133.74928</v>
      </c>
      <c r="R1240" s="27">
        <v>-134.13379</v>
      </c>
      <c r="S1240" s="45">
        <f t="shared" si="233"/>
        <v>-131.85422041666666</v>
      </c>
      <c r="T1240" s="52">
        <f>'[2]Report'!K2827/1000</f>
        <v>-131.854220416667</v>
      </c>
      <c r="U1240" s="52">
        <f t="shared" si="230"/>
        <v>-3.410605131648481E-13</v>
      </c>
    </row>
    <row r="1241" spans="1:21" ht="11.25" customHeight="1">
      <c r="A1241" s="26"/>
      <c r="F1241" s="28">
        <f aca="true" t="shared" si="238" ref="F1241:R1241">SUBTOTAL(9,F1240)</f>
        <v>-129.64894</v>
      </c>
      <c r="G1241" s="28">
        <f t="shared" si="238"/>
        <v>-130.00496</v>
      </c>
      <c r="H1241" s="28">
        <f t="shared" si="238"/>
        <v>-130.36101</v>
      </c>
      <c r="I1241" s="28">
        <f t="shared" si="238"/>
        <v>-130.71701</v>
      </c>
      <c r="J1241" s="28">
        <f t="shared" si="238"/>
        <v>-131.08204</v>
      </c>
      <c r="K1241" s="28">
        <f t="shared" si="238"/>
        <v>-131.45632</v>
      </c>
      <c r="L1241" s="28">
        <f t="shared" si="238"/>
        <v>-131.8328</v>
      </c>
      <c r="M1241" s="28">
        <f t="shared" si="238"/>
        <v>-132.21341</v>
      </c>
      <c r="N1241" s="28">
        <f t="shared" si="238"/>
        <v>-132.59677</v>
      </c>
      <c r="O1241" s="28">
        <f t="shared" si="238"/>
        <v>-132.98072</v>
      </c>
      <c r="P1241" s="28">
        <f t="shared" si="238"/>
        <v>-133.36496</v>
      </c>
      <c r="Q1241" s="28">
        <f t="shared" si="238"/>
        <v>-133.74928</v>
      </c>
      <c r="R1241" s="28">
        <f t="shared" si="238"/>
        <v>-134.13379</v>
      </c>
      <c r="S1241" s="28">
        <f t="shared" si="233"/>
        <v>-131.85422041666666</v>
      </c>
      <c r="T1241" s="52">
        <f>'[2]Report'!K2828/1000</f>
        <v>-131.854220416667</v>
      </c>
      <c r="U1241" s="52">
        <f t="shared" si="230"/>
        <v>-3.410605131648481E-13</v>
      </c>
    </row>
    <row r="1242" spans="1:21" ht="11.25" customHeight="1">
      <c r="A1242" s="26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3">
        <f t="shared" si="233"/>
        <v>0</v>
      </c>
      <c r="T1242" s="52">
        <f>'[2]Report'!K2829/1000</f>
        <v>0</v>
      </c>
      <c r="U1242" s="52">
        <f t="shared" si="230"/>
        <v>0</v>
      </c>
    </row>
    <row r="1243" spans="1:21" ht="11.25" customHeight="1">
      <c r="A1243" s="26">
        <v>108361</v>
      </c>
      <c r="B1243" s="1" t="s">
        <v>36</v>
      </c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3">
        <f t="shared" si="233"/>
        <v>0</v>
      </c>
      <c r="T1243" s="52">
        <f>'[2]Report'!K2830/1000</f>
        <v>0</v>
      </c>
      <c r="U1243" s="52">
        <f t="shared" si="230"/>
        <v>0</v>
      </c>
    </row>
    <row r="1244" spans="1:21" ht="11.25" customHeight="1">
      <c r="A1244" s="26"/>
      <c r="D1244" s="1" t="s">
        <v>190</v>
      </c>
      <c r="F1244" s="27">
        <v>-565.56165</v>
      </c>
      <c r="G1244" s="27">
        <v>-568.78761</v>
      </c>
      <c r="H1244" s="27">
        <v>-572.01367</v>
      </c>
      <c r="I1244" s="27">
        <v>-568.18437</v>
      </c>
      <c r="J1244" s="27">
        <v>-571.4099</v>
      </c>
      <c r="K1244" s="27">
        <v>-574.3663</v>
      </c>
      <c r="L1244" s="27">
        <v>-575.64862</v>
      </c>
      <c r="M1244" s="27">
        <v>-578.87211</v>
      </c>
      <c r="N1244" s="27">
        <v>-582.09604</v>
      </c>
      <c r="O1244" s="27">
        <v>-583.4534699999999</v>
      </c>
      <c r="P1244" s="27">
        <v>-586.6795</v>
      </c>
      <c r="Q1244" s="27">
        <v>-589.90559</v>
      </c>
      <c r="R1244" s="27">
        <v>-591.8371800000001</v>
      </c>
      <c r="S1244" s="13">
        <f t="shared" si="233"/>
        <v>-577.50971625</v>
      </c>
      <c r="T1244" s="52">
        <f>'[2]Report'!K2831/1000</f>
        <v>-577.5097162500001</v>
      </c>
      <c r="U1244" s="52">
        <f t="shared" si="230"/>
        <v>0</v>
      </c>
    </row>
    <row r="1245" spans="1:21" ht="11.25" customHeight="1">
      <c r="A1245" s="26"/>
      <c r="F1245" s="28">
        <f aca="true" t="shared" si="239" ref="F1245:R1245">SUBTOTAL(9,F1244)</f>
        <v>-565.56165</v>
      </c>
      <c r="G1245" s="28">
        <f t="shared" si="239"/>
        <v>-568.78761</v>
      </c>
      <c r="H1245" s="28">
        <f t="shared" si="239"/>
        <v>-572.01367</v>
      </c>
      <c r="I1245" s="28">
        <f t="shared" si="239"/>
        <v>-568.18437</v>
      </c>
      <c r="J1245" s="28">
        <f t="shared" si="239"/>
        <v>-571.4099</v>
      </c>
      <c r="K1245" s="28">
        <f t="shared" si="239"/>
        <v>-574.3663</v>
      </c>
      <c r="L1245" s="28">
        <f t="shared" si="239"/>
        <v>-575.64862</v>
      </c>
      <c r="M1245" s="28">
        <f t="shared" si="239"/>
        <v>-578.87211</v>
      </c>
      <c r="N1245" s="28">
        <f t="shared" si="239"/>
        <v>-582.09604</v>
      </c>
      <c r="O1245" s="28">
        <f t="shared" si="239"/>
        <v>-583.4534699999999</v>
      </c>
      <c r="P1245" s="28">
        <f t="shared" si="239"/>
        <v>-586.6795</v>
      </c>
      <c r="Q1245" s="28">
        <f t="shared" si="239"/>
        <v>-589.90559</v>
      </c>
      <c r="R1245" s="28">
        <f t="shared" si="239"/>
        <v>-591.8371800000001</v>
      </c>
      <c r="S1245" s="28">
        <f t="shared" si="233"/>
        <v>-577.50971625</v>
      </c>
      <c r="T1245" s="52">
        <f>'[2]Report'!K2832/1000</f>
        <v>-577.5097162500001</v>
      </c>
      <c r="U1245" s="52">
        <f t="shared" si="230"/>
        <v>0</v>
      </c>
    </row>
    <row r="1246" spans="1:21" ht="11.25" customHeight="1">
      <c r="A1246" s="26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3">
        <f t="shared" si="233"/>
        <v>0</v>
      </c>
      <c r="T1246" s="52">
        <f>'[2]Report'!K2833/1000</f>
        <v>0</v>
      </c>
      <c r="U1246" s="52">
        <f t="shared" si="230"/>
        <v>0</v>
      </c>
    </row>
    <row r="1247" spans="1:21" ht="11.25" customHeight="1">
      <c r="A1247" s="26">
        <v>108362</v>
      </c>
      <c r="B1247" s="1" t="s">
        <v>30</v>
      </c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3">
        <f t="shared" si="233"/>
        <v>0</v>
      </c>
      <c r="T1247" s="52">
        <f>'[2]Report'!K2834/1000</f>
        <v>0</v>
      </c>
      <c r="U1247" s="52">
        <f t="shared" si="230"/>
        <v>0</v>
      </c>
    </row>
    <row r="1248" spans="1:21" ht="11.25" customHeight="1">
      <c r="A1248" s="26"/>
      <c r="D1248" s="1" t="s">
        <v>190</v>
      </c>
      <c r="F1248" s="27">
        <v>-13758.18015</v>
      </c>
      <c r="G1248" s="27">
        <v>-13828.58875</v>
      </c>
      <c r="H1248" s="27">
        <v>-13897.02139</v>
      </c>
      <c r="I1248" s="27">
        <v>-13870.381650000001</v>
      </c>
      <c r="J1248" s="27">
        <v>-13948.18183</v>
      </c>
      <c r="K1248" s="27">
        <v>-14023.32709</v>
      </c>
      <c r="L1248" s="27">
        <v>-14067.06433</v>
      </c>
      <c r="M1248" s="27">
        <v>-14147.884269999999</v>
      </c>
      <c r="N1248" s="27">
        <v>-14204.15155</v>
      </c>
      <c r="O1248" s="27">
        <v>-14259.06502</v>
      </c>
      <c r="P1248" s="27">
        <v>-14298.762470000001</v>
      </c>
      <c r="Q1248" s="27">
        <v>-14378.28585</v>
      </c>
      <c r="R1248" s="27">
        <v>-14440.99567</v>
      </c>
      <c r="S1248" s="13">
        <f t="shared" si="233"/>
        <v>-14085.191842499999</v>
      </c>
      <c r="T1248" s="52">
        <f>'[2]Report'!K2835/1000</f>
        <v>-14085.1918424999</v>
      </c>
      <c r="U1248" s="52">
        <f t="shared" si="230"/>
        <v>9.822542779147625E-11</v>
      </c>
    </row>
    <row r="1249" spans="1:21" ht="11.25" customHeight="1">
      <c r="A1249" s="26"/>
      <c r="F1249" s="28">
        <f aca="true" t="shared" si="240" ref="F1249:R1249">SUBTOTAL(9,F1248)</f>
        <v>-13758.18015</v>
      </c>
      <c r="G1249" s="28">
        <f t="shared" si="240"/>
        <v>-13828.58875</v>
      </c>
      <c r="H1249" s="28">
        <f t="shared" si="240"/>
        <v>-13897.02139</v>
      </c>
      <c r="I1249" s="28">
        <f t="shared" si="240"/>
        <v>-13870.381650000001</v>
      </c>
      <c r="J1249" s="28">
        <f t="shared" si="240"/>
        <v>-13948.18183</v>
      </c>
      <c r="K1249" s="28">
        <f t="shared" si="240"/>
        <v>-14023.32709</v>
      </c>
      <c r="L1249" s="28">
        <f t="shared" si="240"/>
        <v>-14067.06433</v>
      </c>
      <c r="M1249" s="28">
        <f t="shared" si="240"/>
        <v>-14147.884269999999</v>
      </c>
      <c r="N1249" s="28">
        <f t="shared" si="240"/>
        <v>-14204.15155</v>
      </c>
      <c r="O1249" s="28">
        <f t="shared" si="240"/>
        <v>-14259.06502</v>
      </c>
      <c r="P1249" s="28">
        <f t="shared" si="240"/>
        <v>-14298.762470000001</v>
      </c>
      <c r="Q1249" s="28">
        <f t="shared" si="240"/>
        <v>-14378.28585</v>
      </c>
      <c r="R1249" s="28">
        <f t="shared" si="240"/>
        <v>-14440.99567</v>
      </c>
      <c r="S1249" s="28">
        <f t="shared" si="233"/>
        <v>-14085.191842499999</v>
      </c>
      <c r="T1249" s="52">
        <f>'[2]Report'!K2836/1000</f>
        <v>-14085.1918424999</v>
      </c>
      <c r="U1249" s="52">
        <f t="shared" si="230"/>
        <v>9.822542779147625E-11</v>
      </c>
    </row>
    <row r="1250" spans="1:21" ht="11.25" customHeight="1">
      <c r="A1250" s="26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3">
        <f t="shared" si="233"/>
        <v>0</v>
      </c>
      <c r="T1250" s="52">
        <f>'[2]Report'!K2837/1000</f>
        <v>0</v>
      </c>
      <c r="U1250" s="52">
        <f t="shared" si="230"/>
        <v>0</v>
      </c>
    </row>
    <row r="1251" spans="1:21" ht="11.25" customHeight="1">
      <c r="A1251" s="26">
        <v>108363</v>
      </c>
      <c r="B1251" s="1" t="s">
        <v>31</v>
      </c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3">
        <f t="shared" si="233"/>
        <v>0</v>
      </c>
      <c r="T1251" s="52">
        <f>'[2]Report'!K2838/1000</f>
        <v>0</v>
      </c>
      <c r="U1251" s="52">
        <f t="shared" si="230"/>
        <v>0</v>
      </c>
    </row>
    <row r="1252" spans="1:21" ht="11.25" customHeight="1">
      <c r="A1252" s="26"/>
      <c r="D1252" s="1" t="s">
        <v>190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13">
        <f t="shared" si="233"/>
        <v>0</v>
      </c>
      <c r="T1252" s="52">
        <f>'[2]Report'!K2839/1000</f>
        <v>0</v>
      </c>
      <c r="U1252" s="52">
        <f t="shared" si="230"/>
        <v>0</v>
      </c>
    </row>
    <row r="1253" spans="1:21" ht="11.25" customHeight="1">
      <c r="A1253" s="26"/>
      <c r="F1253" s="28">
        <f aca="true" t="shared" si="241" ref="F1253:R1253">SUBTOTAL(9,F1252)</f>
        <v>0</v>
      </c>
      <c r="G1253" s="28">
        <f t="shared" si="241"/>
        <v>0</v>
      </c>
      <c r="H1253" s="28">
        <f t="shared" si="241"/>
        <v>0</v>
      </c>
      <c r="I1253" s="28">
        <f t="shared" si="241"/>
        <v>0</v>
      </c>
      <c r="J1253" s="28">
        <f t="shared" si="241"/>
        <v>0</v>
      </c>
      <c r="K1253" s="28">
        <f t="shared" si="241"/>
        <v>0</v>
      </c>
      <c r="L1253" s="28">
        <f t="shared" si="241"/>
        <v>0</v>
      </c>
      <c r="M1253" s="28">
        <f t="shared" si="241"/>
        <v>0</v>
      </c>
      <c r="N1253" s="28">
        <f t="shared" si="241"/>
        <v>0</v>
      </c>
      <c r="O1253" s="28">
        <f t="shared" si="241"/>
        <v>0</v>
      </c>
      <c r="P1253" s="28">
        <f t="shared" si="241"/>
        <v>0</v>
      </c>
      <c r="Q1253" s="28">
        <f t="shared" si="241"/>
        <v>0</v>
      </c>
      <c r="R1253" s="28">
        <f t="shared" si="241"/>
        <v>0</v>
      </c>
      <c r="S1253" s="28">
        <f t="shared" si="233"/>
        <v>0</v>
      </c>
      <c r="T1253" s="52">
        <f>'[2]Report'!K2840/1000</f>
        <v>0</v>
      </c>
      <c r="U1253" s="52">
        <f t="shared" si="230"/>
        <v>0</v>
      </c>
    </row>
    <row r="1254" spans="1:21" ht="11.25" customHeight="1">
      <c r="A1254" s="26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3">
        <f t="shared" si="233"/>
        <v>0</v>
      </c>
      <c r="T1254" s="52">
        <f>'[2]Report'!K2841/1000</f>
        <v>0</v>
      </c>
      <c r="U1254" s="52">
        <f t="shared" si="230"/>
        <v>0</v>
      </c>
    </row>
    <row r="1255" spans="1:21" ht="11.25" customHeight="1">
      <c r="A1255" s="26">
        <v>108364</v>
      </c>
      <c r="B1255" s="1" t="s">
        <v>89</v>
      </c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3">
        <f t="shared" si="233"/>
        <v>0</v>
      </c>
      <c r="T1255" s="52">
        <f>'[2]Report'!K2842/1000</f>
        <v>0</v>
      </c>
      <c r="U1255" s="52">
        <f t="shared" si="230"/>
        <v>0</v>
      </c>
    </row>
    <row r="1256" spans="1:21" ht="11.25" customHeight="1">
      <c r="A1256" s="26"/>
      <c r="D1256" s="1" t="s">
        <v>190</v>
      </c>
      <c r="F1256" s="27">
        <v>-42119.712770000006</v>
      </c>
      <c r="G1256" s="27">
        <v>-42393.27237</v>
      </c>
      <c r="H1256" s="27">
        <v>-42664.822</v>
      </c>
      <c r="I1256" s="27">
        <v>-42941.3536</v>
      </c>
      <c r="J1256" s="27">
        <v>-43223.24774</v>
      </c>
      <c r="K1256" s="27">
        <v>-43508.009509999996</v>
      </c>
      <c r="L1256" s="27">
        <v>-43537.35856</v>
      </c>
      <c r="M1256" s="27">
        <v>-43808.70153</v>
      </c>
      <c r="N1256" s="27">
        <v>-44089.69633</v>
      </c>
      <c r="O1256" s="27">
        <v>-44103.64212</v>
      </c>
      <c r="P1256" s="27">
        <v>-44387.407380000004</v>
      </c>
      <c r="Q1256" s="27">
        <v>-44675.94739</v>
      </c>
      <c r="R1256" s="27">
        <v>-44718.683939999995</v>
      </c>
      <c r="S1256" s="13">
        <f t="shared" si="233"/>
        <v>-43562.72140708333</v>
      </c>
      <c r="T1256" s="52">
        <f>'[2]Report'!K2843/1000</f>
        <v>-43562.7214070833</v>
      </c>
      <c r="U1256" s="52">
        <f t="shared" si="230"/>
        <v>0</v>
      </c>
    </row>
    <row r="1257" spans="1:21" ht="11.25" customHeight="1">
      <c r="A1257" s="26"/>
      <c r="F1257" s="28">
        <f aca="true" t="shared" si="242" ref="F1257:R1257">SUBTOTAL(9,F1256)</f>
        <v>-42119.712770000006</v>
      </c>
      <c r="G1257" s="28">
        <f t="shared" si="242"/>
        <v>-42393.27237</v>
      </c>
      <c r="H1257" s="28">
        <f t="shared" si="242"/>
        <v>-42664.822</v>
      </c>
      <c r="I1257" s="28">
        <f t="shared" si="242"/>
        <v>-42941.3536</v>
      </c>
      <c r="J1257" s="28">
        <f t="shared" si="242"/>
        <v>-43223.24774</v>
      </c>
      <c r="K1257" s="28">
        <f t="shared" si="242"/>
        <v>-43508.009509999996</v>
      </c>
      <c r="L1257" s="28">
        <f t="shared" si="242"/>
        <v>-43537.35856</v>
      </c>
      <c r="M1257" s="28">
        <f t="shared" si="242"/>
        <v>-43808.70153</v>
      </c>
      <c r="N1257" s="28">
        <f t="shared" si="242"/>
        <v>-44089.69633</v>
      </c>
      <c r="O1257" s="28">
        <f t="shared" si="242"/>
        <v>-44103.64212</v>
      </c>
      <c r="P1257" s="28">
        <f t="shared" si="242"/>
        <v>-44387.407380000004</v>
      </c>
      <c r="Q1257" s="28">
        <f t="shared" si="242"/>
        <v>-44675.94739</v>
      </c>
      <c r="R1257" s="28">
        <f t="shared" si="242"/>
        <v>-44718.683939999995</v>
      </c>
      <c r="S1257" s="28">
        <f t="shared" si="233"/>
        <v>-43562.72140708333</v>
      </c>
      <c r="T1257" s="52">
        <f>'[2]Report'!K2844/1000</f>
        <v>-43562.7214070833</v>
      </c>
      <c r="U1257" s="52">
        <f t="shared" si="230"/>
        <v>0</v>
      </c>
    </row>
    <row r="1258" spans="1:21" ht="11.25" customHeight="1">
      <c r="A1258" s="26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3">
        <f t="shared" si="233"/>
        <v>0</v>
      </c>
      <c r="T1258" s="52">
        <f>'[2]Report'!K2845/1000</f>
        <v>0</v>
      </c>
      <c r="U1258" s="52">
        <f t="shared" si="230"/>
        <v>0</v>
      </c>
    </row>
    <row r="1259" spans="1:21" ht="11.25" customHeight="1">
      <c r="A1259" s="26">
        <v>108365</v>
      </c>
      <c r="B1259" s="1" t="s">
        <v>90</v>
      </c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3">
        <f t="shared" si="233"/>
        <v>0</v>
      </c>
      <c r="T1259" s="52">
        <f>'[2]Report'!K2846/1000</f>
        <v>0</v>
      </c>
      <c r="U1259" s="52">
        <f t="shared" si="230"/>
        <v>0</v>
      </c>
    </row>
    <row r="1260" spans="1:21" ht="11.25" customHeight="1">
      <c r="A1260" s="26"/>
      <c r="D1260" s="1" t="s">
        <v>190</v>
      </c>
      <c r="F1260" s="27">
        <v>-25830.319050000002</v>
      </c>
      <c r="G1260" s="27">
        <v>-25959.81509</v>
      </c>
      <c r="H1260" s="27">
        <v>-26080.90635</v>
      </c>
      <c r="I1260" s="27">
        <v>-25970.68096</v>
      </c>
      <c r="J1260" s="27">
        <v>-26104.99329</v>
      </c>
      <c r="K1260" s="27">
        <v>-26239.74707</v>
      </c>
      <c r="L1260" s="27">
        <v>-26337.27573</v>
      </c>
      <c r="M1260" s="27">
        <v>-26461.082</v>
      </c>
      <c r="N1260" s="27">
        <v>-26597.93031</v>
      </c>
      <c r="O1260" s="27">
        <v>-26690.425460000002</v>
      </c>
      <c r="P1260" s="27">
        <v>-26826.03736</v>
      </c>
      <c r="Q1260" s="27">
        <v>-26962.71031</v>
      </c>
      <c r="R1260" s="27">
        <v>-27075.6365</v>
      </c>
      <c r="S1260" s="13">
        <f t="shared" si="233"/>
        <v>-26390.381808749997</v>
      </c>
      <c r="T1260" s="52">
        <f>'[2]Report'!K2847/1000</f>
        <v>-26390.38180875</v>
      </c>
      <c r="U1260" s="52">
        <f t="shared" si="230"/>
        <v>0</v>
      </c>
    </row>
    <row r="1261" spans="1:21" ht="11.25" customHeight="1">
      <c r="A1261" s="26"/>
      <c r="F1261" s="28">
        <f aca="true" t="shared" si="243" ref="F1261:R1261">SUBTOTAL(9,F1260)</f>
        <v>-25830.319050000002</v>
      </c>
      <c r="G1261" s="28">
        <f t="shared" si="243"/>
        <v>-25959.81509</v>
      </c>
      <c r="H1261" s="28">
        <f t="shared" si="243"/>
        <v>-26080.90635</v>
      </c>
      <c r="I1261" s="28">
        <f t="shared" si="243"/>
        <v>-25970.68096</v>
      </c>
      <c r="J1261" s="28">
        <f t="shared" si="243"/>
        <v>-26104.99329</v>
      </c>
      <c r="K1261" s="28">
        <f t="shared" si="243"/>
        <v>-26239.74707</v>
      </c>
      <c r="L1261" s="28">
        <f t="shared" si="243"/>
        <v>-26337.27573</v>
      </c>
      <c r="M1261" s="28">
        <f t="shared" si="243"/>
        <v>-26461.082</v>
      </c>
      <c r="N1261" s="28">
        <f t="shared" si="243"/>
        <v>-26597.93031</v>
      </c>
      <c r="O1261" s="28">
        <f t="shared" si="243"/>
        <v>-26690.425460000002</v>
      </c>
      <c r="P1261" s="28">
        <f t="shared" si="243"/>
        <v>-26826.03736</v>
      </c>
      <c r="Q1261" s="28">
        <f t="shared" si="243"/>
        <v>-26962.71031</v>
      </c>
      <c r="R1261" s="28">
        <f t="shared" si="243"/>
        <v>-27075.6365</v>
      </c>
      <c r="S1261" s="28">
        <f t="shared" si="233"/>
        <v>-26390.381808749997</v>
      </c>
      <c r="T1261" s="52">
        <f>'[2]Report'!K2848/1000</f>
        <v>-26390.38180875</v>
      </c>
      <c r="U1261" s="52">
        <f t="shared" si="230"/>
        <v>0</v>
      </c>
    </row>
    <row r="1262" spans="1:21" ht="11.25" customHeight="1">
      <c r="A1262" s="26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3">
        <f t="shared" si="233"/>
        <v>0</v>
      </c>
      <c r="T1262" s="52">
        <f>'[2]Report'!K2849/1000</f>
        <v>0</v>
      </c>
      <c r="U1262" s="52">
        <f t="shared" si="230"/>
        <v>0</v>
      </c>
    </row>
    <row r="1263" spans="1:21" ht="11.25" customHeight="1">
      <c r="A1263" s="26">
        <v>108366</v>
      </c>
      <c r="B1263" s="1" t="s">
        <v>79</v>
      </c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3">
        <f t="shared" si="233"/>
        <v>0</v>
      </c>
      <c r="T1263" s="52">
        <f>'[2]Report'!K2850/1000</f>
        <v>0</v>
      </c>
      <c r="U1263" s="52">
        <f aca="true" t="shared" si="244" ref="U1263:U1326">T1263-S1263</f>
        <v>0</v>
      </c>
    </row>
    <row r="1264" spans="1:21" ht="11.25" customHeight="1">
      <c r="A1264" s="26"/>
      <c r="D1264" s="1" t="s">
        <v>190</v>
      </c>
      <c r="F1264" s="27">
        <v>-8995.82129</v>
      </c>
      <c r="G1264" s="27">
        <v>-9049.02803</v>
      </c>
      <c r="H1264" s="27">
        <v>-9099.38392</v>
      </c>
      <c r="I1264" s="27">
        <v>-9235.60851</v>
      </c>
      <c r="J1264" s="27">
        <v>-9288.63342</v>
      </c>
      <c r="K1264" s="27">
        <v>-9342.62022</v>
      </c>
      <c r="L1264" s="27">
        <v>-9366.31097</v>
      </c>
      <c r="M1264" s="27">
        <v>-9420.83689</v>
      </c>
      <c r="N1264" s="27">
        <v>-9473.57411</v>
      </c>
      <c r="O1264" s="27">
        <v>-9496.16577</v>
      </c>
      <c r="P1264" s="27">
        <v>-9550.381800000001</v>
      </c>
      <c r="Q1264" s="27">
        <v>-9605.359980000001</v>
      </c>
      <c r="R1264" s="27">
        <v>-9638.08254</v>
      </c>
      <c r="S1264" s="13">
        <f t="shared" si="233"/>
        <v>-9353.737961249999</v>
      </c>
      <c r="T1264" s="52">
        <f>'[2]Report'!K2851/1000</f>
        <v>-9353.737961249999</v>
      </c>
      <c r="U1264" s="52">
        <f t="shared" si="244"/>
        <v>0</v>
      </c>
    </row>
    <row r="1265" spans="1:21" ht="11.25" customHeight="1">
      <c r="A1265" s="26"/>
      <c r="F1265" s="28">
        <f aca="true" t="shared" si="245" ref="F1265:R1265">SUBTOTAL(9,F1264)</f>
        <v>-8995.82129</v>
      </c>
      <c r="G1265" s="28">
        <f t="shared" si="245"/>
        <v>-9049.02803</v>
      </c>
      <c r="H1265" s="28">
        <f t="shared" si="245"/>
        <v>-9099.38392</v>
      </c>
      <c r="I1265" s="28">
        <f t="shared" si="245"/>
        <v>-9235.60851</v>
      </c>
      <c r="J1265" s="28">
        <f t="shared" si="245"/>
        <v>-9288.63342</v>
      </c>
      <c r="K1265" s="28">
        <f t="shared" si="245"/>
        <v>-9342.62022</v>
      </c>
      <c r="L1265" s="28">
        <f t="shared" si="245"/>
        <v>-9366.31097</v>
      </c>
      <c r="M1265" s="28">
        <f t="shared" si="245"/>
        <v>-9420.83689</v>
      </c>
      <c r="N1265" s="28">
        <f t="shared" si="245"/>
        <v>-9473.57411</v>
      </c>
      <c r="O1265" s="28">
        <f t="shared" si="245"/>
        <v>-9496.16577</v>
      </c>
      <c r="P1265" s="28">
        <f t="shared" si="245"/>
        <v>-9550.381800000001</v>
      </c>
      <c r="Q1265" s="28">
        <f t="shared" si="245"/>
        <v>-9605.359980000001</v>
      </c>
      <c r="R1265" s="28">
        <f t="shared" si="245"/>
        <v>-9638.08254</v>
      </c>
      <c r="S1265" s="28">
        <f t="shared" si="233"/>
        <v>-9353.737961249999</v>
      </c>
      <c r="T1265" s="52">
        <f>'[2]Report'!K2852/1000</f>
        <v>-9353.737961249999</v>
      </c>
      <c r="U1265" s="52">
        <f t="shared" si="244"/>
        <v>0</v>
      </c>
    </row>
    <row r="1266" spans="1:21" ht="11.25" customHeight="1">
      <c r="A1266" s="26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3">
        <f t="shared" si="233"/>
        <v>0</v>
      </c>
      <c r="T1266" s="52">
        <f>'[2]Report'!K2853/1000</f>
        <v>0</v>
      </c>
      <c r="U1266" s="52">
        <f t="shared" si="244"/>
        <v>0</v>
      </c>
    </row>
    <row r="1267" spans="1:21" ht="11.25" customHeight="1">
      <c r="A1267" s="26">
        <v>108367</v>
      </c>
      <c r="B1267" s="1" t="s">
        <v>80</v>
      </c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3">
        <f t="shared" si="233"/>
        <v>0</v>
      </c>
      <c r="T1267" s="52">
        <f>'[2]Report'!K2854/1000</f>
        <v>0</v>
      </c>
      <c r="U1267" s="52">
        <f t="shared" si="244"/>
        <v>0</v>
      </c>
    </row>
    <row r="1268" spans="1:21" ht="11.25" customHeight="1">
      <c r="A1268" s="26"/>
      <c r="D1268" s="1" t="s">
        <v>190</v>
      </c>
      <c r="F1268" s="27">
        <v>-7626.08725</v>
      </c>
      <c r="G1268" s="27">
        <v>-7669.205440000001</v>
      </c>
      <c r="H1268" s="27">
        <v>-7712.03964</v>
      </c>
      <c r="I1268" s="27">
        <v>-7854.887809999999</v>
      </c>
      <c r="J1268" s="27">
        <v>-7897.96875</v>
      </c>
      <c r="K1268" s="27">
        <v>-7946.5462099999995</v>
      </c>
      <c r="L1268" s="27">
        <v>-7963.74945</v>
      </c>
      <c r="M1268" s="27">
        <v>-8013.82812</v>
      </c>
      <c r="N1268" s="27">
        <v>-8056.20424</v>
      </c>
      <c r="O1268" s="27">
        <v>-8072.49241</v>
      </c>
      <c r="P1268" s="27">
        <v>-8118.36861</v>
      </c>
      <c r="Q1268" s="27">
        <v>-8167.70719</v>
      </c>
      <c r="R1268" s="27">
        <v>-8190.8880899999995</v>
      </c>
      <c r="S1268" s="13">
        <f t="shared" si="233"/>
        <v>-7948.457128333334</v>
      </c>
      <c r="T1268" s="52">
        <f>'[2]Report'!K2855/1000</f>
        <v>-7948.45712833333</v>
      </c>
      <c r="U1268" s="52">
        <f t="shared" si="244"/>
        <v>0</v>
      </c>
    </row>
    <row r="1269" spans="1:21" ht="11.25" customHeight="1">
      <c r="A1269" s="26"/>
      <c r="F1269" s="28">
        <f aca="true" t="shared" si="246" ref="F1269:R1269">SUBTOTAL(9,F1268)</f>
        <v>-7626.08725</v>
      </c>
      <c r="G1269" s="28">
        <f t="shared" si="246"/>
        <v>-7669.205440000001</v>
      </c>
      <c r="H1269" s="28">
        <f t="shared" si="246"/>
        <v>-7712.03964</v>
      </c>
      <c r="I1269" s="28">
        <f t="shared" si="246"/>
        <v>-7854.887809999999</v>
      </c>
      <c r="J1269" s="28">
        <f t="shared" si="246"/>
        <v>-7897.96875</v>
      </c>
      <c r="K1269" s="28">
        <f t="shared" si="246"/>
        <v>-7946.5462099999995</v>
      </c>
      <c r="L1269" s="28">
        <f t="shared" si="246"/>
        <v>-7963.74945</v>
      </c>
      <c r="M1269" s="28">
        <f t="shared" si="246"/>
        <v>-8013.82812</v>
      </c>
      <c r="N1269" s="28">
        <f t="shared" si="246"/>
        <v>-8056.20424</v>
      </c>
      <c r="O1269" s="28">
        <f t="shared" si="246"/>
        <v>-8072.49241</v>
      </c>
      <c r="P1269" s="28">
        <f t="shared" si="246"/>
        <v>-8118.36861</v>
      </c>
      <c r="Q1269" s="28">
        <f t="shared" si="246"/>
        <v>-8167.70719</v>
      </c>
      <c r="R1269" s="28">
        <f t="shared" si="246"/>
        <v>-8190.8880899999995</v>
      </c>
      <c r="S1269" s="28">
        <f t="shared" si="233"/>
        <v>-7948.457128333334</v>
      </c>
      <c r="T1269" s="52">
        <f>'[2]Report'!K2856/1000</f>
        <v>-7948.45712833333</v>
      </c>
      <c r="U1269" s="52">
        <f t="shared" si="244"/>
        <v>0</v>
      </c>
    </row>
    <row r="1270" spans="1:21" ht="11.25" customHeight="1">
      <c r="A1270" s="26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3">
        <f t="shared" si="233"/>
        <v>0</v>
      </c>
      <c r="T1270" s="52">
        <f>'[2]Report'!K2857/1000</f>
        <v>0</v>
      </c>
      <c r="U1270" s="52">
        <f t="shared" si="244"/>
        <v>0</v>
      </c>
    </row>
    <row r="1271" spans="1:21" ht="11.25" customHeight="1">
      <c r="A1271" s="26">
        <v>108368</v>
      </c>
      <c r="B1271" s="1" t="s">
        <v>91</v>
      </c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3">
        <f t="shared" si="233"/>
        <v>0</v>
      </c>
      <c r="T1271" s="52">
        <f>'[2]Report'!K2858/1000</f>
        <v>0</v>
      </c>
      <c r="U1271" s="52">
        <f t="shared" si="244"/>
        <v>0</v>
      </c>
    </row>
    <row r="1272" spans="1:21" ht="11.25" customHeight="1">
      <c r="A1272" s="26"/>
      <c r="D1272" s="1" t="s">
        <v>190</v>
      </c>
      <c r="F1272" s="27">
        <v>-38790.92302</v>
      </c>
      <c r="G1272" s="27">
        <v>-38947.865490000004</v>
      </c>
      <c r="H1272" s="27">
        <v>-39127.87722</v>
      </c>
      <c r="I1272" s="27">
        <v>-39225.21883</v>
      </c>
      <c r="J1272" s="27">
        <v>-39406.07587</v>
      </c>
      <c r="K1272" s="27">
        <v>-39586.873719999996</v>
      </c>
      <c r="L1272" s="27">
        <v>-39691.66678</v>
      </c>
      <c r="M1272" s="27">
        <v>-39880.70301</v>
      </c>
      <c r="N1272" s="27">
        <v>-40057.60128</v>
      </c>
      <c r="O1272" s="27">
        <v>-40152.796969999996</v>
      </c>
      <c r="P1272" s="27">
        <v>-40332.22959</v>
      </c>
      <c r="Q1272" s="27">
        <v>-40521.36572</v>
      </c>
      <c r="R1272" s="27">
        <v>-40657.06598</v>
      </c>
      <c r="S1272" s="13">
        <f t="shared" si="233"/>
        <v>-39721.18908166667</v>
      </c>
      <c r="T1272" s="52">
        <f>'[2]Report'!K2859/1000</f>
        <v>-39721.189081666605</v>
      </c>
      <c r="U1272" s="52">
        <f t="shared" si="244"/>
        <v>6.548361852765083E-11</v>
      </c>
    </row>
    <row r="1273" spans="1:21" ht="11.25" customHeight="1">
      <c r="A1273" s="26"/>
      <c r="F1273" s="28">
        <f aca="true" t="shared" si="247" ref="F1273:R1273">SUBTOTAL(9,F1272)</f>
        <v>-38790.92302</v>
      </c>
      <c r="G1273" s="28">
        <f t="shared" si="247"/>
        <v>-38947.865490000004</v>
      </c>
      <c r="H1273" s="28">
        <f t="shared" si="247"/>
        <v>-39127.87722</v>
      </c>
      <c r="I1273" s="28">
        <f t="shared" si="247"/>
        <v>-39225.21883</v>
      </c>
      <c r="J1273" s="28">
        <f t="shared" si="247"/>
        <v>-39406.07587</v>
      </c>
      <c r="K1273" s="28">
        <f t="shared" si="247"/>
        <v>-39586.873719999996</v>
      </c>
      <c r="L1273" s="28">
        <f t="shared" si="247"/>
        <v>-39691.66678</v>
      </c>
      <c r="M1273" s="28">
        <f t="shared" si="247"/>
        <v>-39880.70301</v>
      </c>
      <c r="N1273" s="28">
        <f t="shared" si="247"/>
        <v>-40057.60128</v>
      </c>
      <c r="O1273" s="28">
        <f t="shared" si="247"/>
        <v>-40152.796969999996</v>
      </c>
      <c r="P1273" s="28">
        <f t="shared" si="247"/>
        <v>-40332.22959</v>
      </c>
      <c r="Q1273" s="28">
        <f t="shared" si="247"/>
        <v>-40521.36572</v>
      </c>
      <c r="R1273" s="28">
        <f t="shared" si="247"/>
        <v>-40657.06598</v>
      </c>
      <c r="S1273" s="28">
        <f t="shared" si="233"/>
        <v>-39721.18908166667</v>
      </c>
      <c r="T1273" s="52">
        <f>'[2]Report'!K2860/1000</f>
        <v>-39721.189081666605</v>
      </c>
      <c r="U1273" s="52">
        <f t="shared" si="244"/>
        <v>6.548361852765083E-11</v>
      </c>
    </row>
    <row r="1274" spans="1:21" ht="11.25" customHeight="1">
      <c r="A1274" s="26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3">
        <f t="shared" si="233"/>
        <v>0</v>
      </c>
      <c r="T1274" s="52">
        <f>'[2]Report'!K2861/1000</f>
        <v>0</v>
      </c>
      <c r="U1274" s="52">
        <f t="shared" si="244"/>
        <v>0</v>
      </c>
    </row>
    <row r="1275" spans="1:21" ht="11.25" customHeight="1">
      <c r="A1275" s="26">
        <v>108369</v>
      </c>
      <c r="B1275" s="1" t="s">
        <v>32</v>
      </c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3">
        <f aca="true" t="shared" si="248" ref="S1275:S1338">(F1275+R1275+SUM(G1275:Q1275)*2)/24</f>
        <v>0</v>
      </c>
      <c r="T1275" s="52">
        <f>'[2]Report'!K2862/1000</f>
        <v>0</v>
      </c>
      <c r="U1275" s="52">
        <f t="shared" si="244"/>
        <v>0</v>
      </c>
    </row>
    <row r="1276" spans="1:21" ht="11.25" customHeight="1">
      <c r="A1276" s="26"/>
      <c r="D1276" s="1" t="s">
        <v>190</v>
      </c>
      <c r="F1276" s="27">
        <v>-14899.50966</v>
      </c>
      <c r="G1276" s="27">
        <v>-14986.60309</v>
      </c>
      <c r="H1276" s="27">
        <v>-15071.11938</v>
      </c>
      <c r="I1276" s="27">
        <v>-15297.32534</v>
      </c>
      <c r="J1276" s="27">
        <v>-15387.6384</v>
      </c>
      <c r="K1276" s="27">
        <v>-15478.52164</v>
      </c>
      <c r="L1276" s="27">
        <v>-15507.95487</v>
      </c>
      <c r="M1276" s="27">
        <v>-15599.84843</v>
      </c>
      <c r="N1276" s="27">
        <v>-15689.45961</v>
      </c>
      <c r="O1276" s="27">
        <v>-15718.66059</v>
      </c>
      <c r="P1276" s="27">
        <v>-15809.3988</v>
      </c>
      <c r="Q1276" s="27">
        <v>-15902.91003</v>
      </c>
      <c r="R1276" s="27">
        <v>-15949.67001</v>
      </c>
      <c r="S1276" s="13">
        <f t="shared" si="248"/>
        <v>-15489.50250125</v>
      </c>
      <c r="T1276" s="52">
        <f>'[2]Report'!K2863/1000</f>
        <v>-15489.5025012499</v>
      </c>
      <c r="U1276" s="52">
        <f t="shared" si="244"/>
        <v>9.822542779147625E-11</v>
      </c>
    </row>
    <row r="1277" spans="1:21" ht="11.25" customHeight="1">
      <c r="A1277" s="26"/>
      <c r="F1277" s="28">
        <f aca="true" t="shared" si="249" ref="F1277:R1277">SUBTOTAL(9,F1276)</f>
        <v>-14899.50966</v>
      </c>
      <c r="G1277" s="28">
        <f t="shared" si="249"/>
        <v>-14986.60309</v>
      </c>
      <c r="H1277" s="28">
        <f t="shared" si="249"/>
        <v>-15071.11938</v>
      </c>
      <c r="I1277" s="28">
        <f t="shared" si="249"/>
        <v>-15297.32534</v>
      </c>
      <c r="J1277" s="28">
        <f t="shared" si="249"/>
        <v>-15387.6384</v>
      </c>
      <c r="K1277" s="28">
        <f t="shared" si="249"/>
        <v>-15478.52164</v>
      </c>
      <c r="L1277" s="28">
        <f t="shared" si="249"/>
        <v>-15507.95487</v>
      </c>
      <c r="M1277" s="28">
        <f t="shared" si="249"/>
        <v>-15599.84843</v>
      </c>
      <c r="N1277" s="28">
        <f t="shared" si="249"/>
        <v>-15689.45961</v>
      </c>
      <c r="O1277" s="28">
        <f t="shared" si="249"/>
        <v>-15718.66059</v>
      </c>
      <c r="P1277" s="28">
        <f t="shared" si="249"/>
        <v>-15809.3988</v>
      </c>
      <c r="Q1277" s="28">
        <f t="shared" si="249"/>
        <v>-15902.91003</v>
      </c>
      <c r="R1277" s="28">
        <f t="shared" si="249"/>
        <v>-15949.67001</v>
      </c>
      <c r="S1277" s="28">
        <f t="shared" si="248"/>
        <v>-15489.50250125</v>
      </c>
      <c r="T1277" s="52">
        <f>'[2]Report'!K2864/1000</f>
        <v>-15489.5025012499</v>
      </c>
      <c r="U1277" s="52">
        <f t="shared" si="244"/>
        <v>9.822542779147625E-11</v>
      </c>
    </row>
    <row r="1278" spans="1:21" ht="11.25" customHeight="1">
      <c r="A1278" s="26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3">
        <f t="shared" si="248"/>
        <v>0</v>
      </c>
      <c r="T1278" s="52">
        <f>'[2]Report'!K2865/1000</f>
        <v>0</v>
      </c>
      <c r="U1278" s="52">
        <f t="shared" si="244"/>
        <v>0</v>
      </c>
    </row>
    <row r="1279" spans="1:21" ht="11.25" customHeight="1">
      <c r="A1279" s="26">
        <v>108370</v>
      </c>
      <c r="B1279" s="1" t="s">
        <v>33</v>
      </c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3">
        <f t="shared" si="248"/>
        <v>0</v>
      </c>
      <c r="T1279" s="52">
        <f>'[2]Report'!K2866/1000</f>
        <v>0</v>
      </c>
      <c r="U1279" s="52">
        <f t="shared" si="244"/>
        <v>0</v>
      </c>
    </row>
    <row r="1280" spans="1:21" ht="11.25" customHeight="1">
      <c r="A1280" s="26"/>
      <c r="C1280" s="10"/>
      <c r="D1280" s="1" t="s">
        <v>190</v>
      </c>
      <c r="F1280" s="27">
        <v>-7724.47878</v>
      </c>
      <c r="G1280" s="27">
        <v>-7742.57154</v>
      </c>
      <c r="H1280" s="27">
        <v>-7775.765780000001</v>
      </c>
      <c r="I1280" s="27">
        <v>-7675.57192</v>
      </c>
      <c r="J1280" s="27">
        <v>-7701.56751</v>
      </c>
      <c r="K1280" s="27">
        <v>-7726.22559</v>
      </c>
      <c r="L1280" s="27">
        <v>-7734.97234</v>
      </c>
      <c r="M1280" s="27">
        <v>-7768.200599999999</v>
      </c>
      <c r="N1280" s="27">
        <v>-7792.61811</v>
      </c>
      <c r="O1280" s="27">
        <v>-7804.77238</v>
      </c>
      <c r="P1280" s="27">
        <v>-7825.990610000001</v>
      </c>
      <c r="Q1280" s="27">
        <v>-7842.426769999999</v>
      </c>
      <c r="R1280" s="27">
        <v>-7847.84536</v>
      </c>
      <c r="S1280" s="13">
        <f t="shared" si="248"/>
        <v>-7764.737101666668</v>
      </c>
      <c r="T1280" s="52">
        <f>'[2]Report'!K2867/1000</f>
        <v>-7764.73710166666</v>
      </c>
      <c r="U1280" s="52">
        <f t="shared" si="244"/>
        <v>8.185452315956354E-12</v>
      </c>
    </row>
    <row r="1281" spans="1:21" ht="11.25" customHeight="1">
      <c r="A1281" s="32"/>
      <c r="B1281" s="33"/>
      <c r="C1281" s="34"/>
      <c r="D1281" s="33"/>
      <c r="E1281" s="33"/>
      <c r="F1281" s="28">
        <f aca="true" t="shared" si="250" ref="F1281:R1281">SUBTOTAL(9,F1280)</f>
        <v>-7724.47878</v>
      </c>
      <c r="G1281" s="28">
        <f t="shared" si="250"/>
        <v>-7742.57154</v>
      </c>
      <c r="H1281" s="28">
        <f t="shared" si="250"/>
        <v>-7775.765780000001</v>
      </c>
      <c r="I1281" s="28">
        <f t="shared" si="250"/>
        <v>-7675.57192</v>
      </c>
      <c r="J1281" s="28">
        <f t="shared" si="250"/>
        <v>-7701.56751</v>
      </c>
      <c r="K1281" s="28">
        <f t="shared" si="250"/>
        <v>-7726.22559</v>
      </c>
      <c r="L1281" s="28">
        <f t="shared" si="250"/>
        <v>-7734.97234</v>
      </c>
      <c r="M1281" s="28">
        <f t="shared" si="250"/>
        <v>-7768.200599999999</v>
      </c>
      <c r="N1281" s="28">
        <f t="shared" si="250"/>
        <v>-7792.61811</v>
      </c>
      <c r="O1281" s="28">
        <f t="shared" si="250"/>
        <v>-7804.77238</v>
      </c>
      <c r="P1281" s="28">
        <f t="shared" si="250"/>
        <v>-7825.990610000001</v>
      </c>
      <c r="Q1281" s="28">
        <f t="shared" si="250"/>
        <v>-7842.426769999999</v>
      </c>
      <c r="R1281" s="28">
        <f t="shared" si="250"/>
        <v>-7847.84536</v>
      </c>
      <c r="S1281" s="28">
        <f t="shared" si="248"/>
        <v>-7764.737101666668</v>
      </c>
      <c r="T1281" s="52">
        <f>'[2]Report'!K2868/1000</f>
        <v>-7764.73710166666</v>
      </c>
      <c r="U1281" s="52">
        <f t="shared" si="244"/>
        <v>8.185452315956354E-12</v>
      </c>
    </row>
    <row r="1282" spans="1:21" ht="11.25" customHeight="1">
      <c r="A1282" s="26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35">
        <f t="shared" si="248"/>
        <v>0</v>
      </c>
      <c r="T1282" s="52">
        <f>'[2]Report'!K2869/1000</f>
        <v>0</v>
      </c>
      <c r="U1282" s="52">
        <f t="shared" si="244"/>
        <v>0</v>
      </c>
    </row>
    <row r="1283" spans="1:21" ht="11.25" customHeight="1">
      <c r="A1283" s="26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15">
        <f t="shared" si="248"/>
        <v>0</v>
      </c>
      <c r="T1283" s="52">
        <f>'[2]Report'!K2870/1000</f>
        <v>0</v>
      </c>
      <c r="U1283" s="52">
        <f t="shared" si="244"/>
        <v>0</v>
      </c>
    </row>
    <row r="1284" spans="1:21" ht="11.25" customHeight="1">
      <c r="A1284" s="26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  <c r="Q1284" s="35"/>
      <c r="R1284" s="35"/>
      <c r="S1284" s="13">
        <f t="shared" si="248"/>
        <v>0</v>
      </c>
      <c r="T1284" s="52">
        <f>'[2]Report'!K2871/1000</f>
        <v>0</v>
      </c>
      <c r="U1284" s="52">
        <f t="shared" si="244"/>
        <v>0</v>
      </c>
    </row>
    <row r="1285" spans="1:21" ht="11.25" customHeight="1">
      <c r="A1285" s="26">
        <v>108371</v>
      </c>
      <c r="B1285" s="1" t="s">
        <v>92</v>
      </c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3">
        <f t="shared" si="248"/>
        <v>0</v>
      </c>
      <c r="T1285" s="52">
        <f>'[2]Report'!K2872/1000</f>
        <v>0</v>
      </c>
      <c r="U1285" s="52">
        <f t="shared" si="244"/>
        <v>0</v>
      </c>
    </row>
    <row r="1286" spans="1:21" ht="11.25" customHeight="1">
      <c r="A1286" s="26"/>
      <c r="D1286" s="1" t="s">
        <v>190</v>
      </c>
      <c r="F1286" s="27">
        <v>-274.95699</v>
      </c>
      <c r="G1286" s="27">
        <v>-276.17922999999996</v>
      </c>
      <c r="H1286" s="27">
        <v>-277.67783000000003</v>
      </c>
      <c r="I1286" s="27">
        <v>-268.91576000000003</v>
      </c>
      <c r="J1286" s="27">
        <v>-270.34264</v>
      </c>
      <c r="K1286" s="27">
        <v>-271.7801</v>
      </c>
      <c r="L1286" s="27">
        <v>-272.2992</v>
      </c>
      <c r="M1286" s="27">
        <v>-273.86309</v>
      </c>
      <c r="N1286" s="27">
        <v>-275.04355</v>
      </c>
      <c r="O1286" s="27">
        <v>-275.63138</v>
      </c>
      <c r="P1286" s="27">
        <v>-277.08634</v>
      </c>
      <c r="Q1286" s="27">
        <v>-278.69987</v>
      </c>
      <c r="R1286" s="27">
        <v>-279.55723</v>
      </c>
      <c r="S1286" s="13">
        <f t="shared" si="248"/>
        <v>-274.56467499999997</v>
      </c>
      <c r="T1286" s="52">
        <f>'[2]Report'!K2873/1000</f>
        <v>-274.56467499999997</v>
      </c>
      <c r="U1286" s="52">
        <f t="shared" si="244"/>
        <v>0</v>
      </c>
    </row>
    <row r="1287" spans="1:21" ht="11.25" customHeight="1">
      <c r="A1287" s="26"/>
      <c r="F1287" s="28">
        <f aca="true" t="shared" si="251" ref="F1287:R1287">SUBTOTAL(9,F1286)</f>
        <v>-274.95699</v>
      </c>
      <c r="G1287" s="28">
        <f t="shared" si="251"/>
        <v>-276.17922999999996</v>
      </c>
      <c r="H1287" s="28">
        <f t="shared" si="251"/>
        <v>-277.67783000000003</v>
      </c>
      <c r="I1287" s="28">
        <f t="shared" si="251"/>
        <v>-268.91576000000003</v>
      </c>
      <c r="J1287" s="28">
        <f t="shared" si="251"/>
        <v>-270.34264</v>
      </c>
      <c r="K1287" s="28">
        <f t="shared" si="251"/>
        <v>-271.7801</v>
      </c>
      <c r="L1287" s="28">
        <f t="shared" si="251"/>
        <v>-272.2992</v>
      </c>
      <c r="M1287" s="28">
        <f t="shared" si="251"/>
        <v>-273.86309</v>
      </c>
      <c r="N1287" s="28">
        <f t="shared" si="251"/>
        <v>-275.04355</v>
      </c>
      <c r="O1287" s="28">
        <f t="shared" si="251"/>
        <v>-275.63138</v>
      </c>
      <c r="P1287" s="28">
        <f t="shared" si="251"/>
        <v>-277.08634</v>
      </c>
      <c r="Q1287" s="28">
        <f t="shared" si="251"/>
        <v>-278.69987</v>
      </c>
      <c r="R1287" s="28">
        <f t="shared" si="251"/>
        <v>-279.55723</v>
      </c>
      <c r="S1287" s="28">
        <f t="shared" si="248"/>
        <v>-274.56467499999997</v>
      </c>
      <c r="T1287" s="52">
        <f>'[2]Report'!K2874/1000</f>
        <v>-274.56467499999997</v>
      </c>
      <c r="U1287" s="52">
        <f t="shared" si="244"/>
        <v>0</v>
      </c>
    </row>
    <row r="1288" spans="1:21" ht="11.25" customHeight="1">
      <c r="A1288" s="26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3">
        <f t="shared" si="248"/>
        <v>0</v>
      </c>
      <c r="T1288" s="52">
        <f>'[2]Report'!K2875/1000</f>
        <v>0</v>
      </c>
      <c r="U1288" s="52">
        <f t="shared" si="244"/>
        <v>0</v>
      </c>
    </row>
    <row r="1289" spans="1:21" ht="11.25" customHeight="1">
      <c r="A1289" s="26">
        <v>108372</v>
      </c>
      <c r="B1289" s="1" t="s">
        <v>34</v>
      </c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3">
        <f t="shared" si="248"/>
        <v>0</v>
      </c>
      <c r="T1289" s="52">
        <f>'[2]Report'!K2876/1000</f>
        <v>0</v>
      </c>
      <c r="U1289" s="52">
        <f t="shared" si="244"/>
        <v>0</v>
      </c>
    </row>
    <row r="1290" spans="1:21" ht="11.25" customHeight="1">
      <c r="A1290" s="26"/>
      <c r="D1290" s="1" t="s">
        <v>190</v>
      </c>
      <c r="F1290" s="27">
        <v>0</v>
      </c>
      <c r="G1290" s="27">
        <v>0</v>
      </c>
      <c r="H1290" s="27">
        <v>0</v>
      </c>
      <c r="I1290" s="27">
        <v>0</v>
      </c>
      <c r="J1290" s="27">
        <v>0</v>
      </c>
      <c r="K1290" s="27">
        <v>0</v>
      </c>
      <c r="L1290" s="27">
        <v>0</v>
      </c>
      <c r="M1290" s="27">
        <v>0</v>
      </c>
      <c r="N1290" s="27">
        <v>0</v>
      </c>
      <c r="O1290" s="27">
        <v>0</v>
      </c>
      <c r="P1290" s="27">
        <v>0</v>
      </c>
      <c r="Q1290" s="27">
        <v>0</v>
      </c>
      <c r="R1290" s="27">
        <v>0</v>
      </c>
      <c r="S1290" s="15">
        <f t="shared" si="248"/>
        <v>0</v>
      </c>
      <c r="T1290" s="52">
        <f>'[2]Report'!K2877/1000</f>
        <v>0</v>
      </c>
      <c r="U1290" s="52">
        <f t="shared" si="244"/>
        <v>0</v>
      </c>
    </row>
    <row r="1291" spans="1:21" ht="11.25" customHeight="1">
      <c r="A1291" s="26"/>
      <c r="F1291" s="28">
        <f aca="true" t="shared" si="252" ref="F1291:R1291">SUBTOTAL(9,F1290)</f>
        <v>0</v>
      </c>
      <c r="G1291" s="28">
        <f t="shared" si="252"/>
        <v>0</v>
      </c>
      <c r="H1291" s="28">
        <f t="shared" si="252"/>
        <v>0</v>
      </c>
      <c r="I1291" s="28">
        <f t="shared" si="252"/>
        <v>0</v>
      </c>
      <c r="J1291" s="28">
        <f t="shared" si="252"/>
        <v>0</v>
      </c>
      <c r="K1291" s="28">
        <f t="shared" si="252"/>
        <v>0</v>
      </c>
      <c r="L1291" s="28">
        <f t="shared" si="252"/>
        <v>0</v>
      </c>
      <c r="M1291" s="28">
        <f t="shared" si="252"/>
        <v>0</v>
      </c>
      <c r="N1291" s="28">
        <f t="shared" si="252"/>
        <v>0</v>
      </c>
      <c r="O1291" s="28">
        <f t="shared" si="252"/>
        <v>0</v>
      </c>
      <c r="P1291" s="28">
        <f t="shared" si="252"/>
        <v>0</v>
      </c>
      <c r="Q1291" s="28">
        <f t="shared" si="252"/>
        <v>0</v>
      </c>
      <c r="R1291" s="28">
        <f t="shared" si="252"/>
        <v>0</v>
      </c>
      <c r="S1291" s="15">
        <f t="shared" si="248"/>
        <v>0</v>
      </c>
      <c r="T1291" s="52">
        <f>'[2]Report'!K2878/1000</f>
        <v>0</v>
      </c>
      <c r="U1291" s="52">
        <f t="shared" si="244"/>
        <v>0</v>
      </c>
    </row>
    <row r="1292" spans="1:21" ht="11.25" customHeight="1">
      <c r="A1292" s="26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28">
        <f t="shared" si="248"/>
        <v>0</v>
      </c>
      <c r="T1292" s="52">
        <f>'[2]Report'!K2879/1000</f>
        <v>0</v>
      </c>
      <c r="U1292" s="52">
        <f t="shared" si="244"/>
        <v>0</v>
      </c>
    </row>
    <row r="1293" spans="1:21" ht="11.25" customHeight="1">
      <c r="A1293" s="26">
        <v>108373</v>
      </c>
      <c r="B1293" s="1" t="s">
        <v>93</v>
      </c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3">
        <f t="shared" si="248"/>
        <v>0</v>
      </c>
      <c r="T1293" s="52">
        <f>'[2]Report'!K2880/1000</f>
        <v>0</v>
      </c>
      <c r="U1293" s="52">
        <f t="shared" si="244"/>
        <v>0</v>
      </c>
    </row>
    <row r="1294" spans="1:21" ht="11.25" customHeight="1">
      <c r="A1294" s="26"/>
      <c r="D1294" s="1" t="s">
        <v>190</v>
      </c>
      <c r="F1294" s="27">
        <v>-1988.74226</v>
      </c>
      <c r="G1294" s="27">
        <v>-1997.50569</v>
      </c>
      <c r="H1294" s="27">
        <v>-2007.3688100000002</v>
      </c>
      <c r="I1294" s="27">
        <v>-2000.61227</v>
      </c>
      <c r="J1294" s="27">
        <v>-2010.49873</v>
      </c>
      <c r="K1294" s="27">
        <v>-2016.23512</v>
      </c>
      <c r="L1294" s="27">
        <v>-2024.6751399999998</v>
      </c>
      <c r="M1294" s="27">
        <v>-2034.6008100000001</v>
      </c>
      <c r="N1294" s="27">
        <v>-2043.75261</v>
      </c>
      <c r="O1294" s="27">
        <v>-2052.62611</v>
      </c>
      <c r="P1294" s="27">
        <v>-2062.62824</v>
      </c>
      <c r="Q1294" s="27">
        <v>-2071.1711999999998</v>
      </c>
      <c r="R1294" s="27">
        <v>-2081.50612</v>
      </c>
      <c r="S1294" s="13">
        <f t="shared" si="248"/>
        <v>-2029.7332433333333</v>
      </c>
      <c r="T1294" s="52">
        <f>'[2]Report'!K2881/1000</f>
        <v>-2029.73324333333</v>
      </c>
      <c r="U1294" s="52">
        <f t="shared" si="244"/>
        <v>3.410605131648481E-12</v>
      </c>
    </row>
    <row r="1295" spans="1:21" ht="11.25" customHeight="1">
      <c r="A1295" s="26"/>
      <c r="F1295" s="28">
        <f aca="true" t="shared" si="253" ref="F1295:R1295">SUBTOTAL(9,F1294)</f>
        <v>-1988.74226</v>
      </c>
      <c r="G1295" s="28">
        <f t="shared" si="253"/>
        <v>-1997.50569</v>
      </c>
      <c r="H1295" s="28">
        <f t="shared" si="253"/>
        <v>-2007.3688100000002</v>
      </c>
      <c r="I1295" s="28">
        <f t="shared" si="253"/>
        <v>-2000.61227</v>
      </c>
      <c r="J1295" s="28">
        <f t="shared" si="253"/>
        <v>-2010.49873</v>
      </c>
      <c r="K1295" s="28">
        <f t="shared" si="253"/>
        <v>-2016.23512</v>
      </c>
      <c r="L1295" s="28">
        <f t="shared" si="253"/>
        <v>-2024.6751399999998</v>
      </c>
      <c r="M1295" s="28">
        <f t="shared" si="253"/>
        <v>-2034.6008100000001</v>
      </c>
      <c r="N1295" s="28">
        <f t="shared" si="253"/>
        <v>-2043.75261</v>
      </c>
      <c r="O1295" s="28">
        <f t="shared" si="253"/>
        <v>-2052.62611</v>
      </c>
      <c r="P1295" s="28">
        <f t="shared" si="253"/>
        <v>-2062.62824</v>
      </c>
      <c r="Q1295" s="28">
        <f t="shared" si="253"/>
        <v>-2071.1711999999998</v>
      </c>
      <c r="R1295" s="28">
        <f t="shared" si="253"/>
        <v>-2081.50612</v>
      </c>
      <c r="S1295" s="28">
        <f t="shared" si="248"/>
        <v>-2029.7332433333333</v>
      </c>
      <c r="T1295" s="52">
        <f>'[2]Report'!K2882/1000</f>
        <v>-2029.73324333333</v>
      </c>
      <c r="U1295" s="52">
        <f t="shared" si="244"/>
        <v>3.410605131648481E-12</v>
      </c>
    </row>
    <row r="1296" spans="1:21" ht="11.25" customHeight="1">
      <c r="A1296" s="26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3">
        <f t="shared" si="248"/>
        <v>0</v>
      </c>
      <c r="T1296" s="52">
        <f>'[2]Report'!K2883/1000</f>
        <v>0</v>
      </c>
      <c r="U1296" s="52">
        <f t="shared" si="244"/>
        <v>0</v>
      </c>
    </row>
    <row r="1297" spans="1:21" ht="11.25" customHeight="1">
      <c r="A1297" s="26" t="s">
        <v>212</v>
      </c>
      <c r="B1297" s="1" t="s">
        <v>95</v>
      </c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3">
        <f t="shared" si="248"/>
        <v>0</v>
      </c>
      <c r="T1297" s="52">
        <f>'[2]Report'!K2884/1000</f>
        <v>0</v>
      </c>
      <c r="U1297" s="52">
        <f t="shared" si="244"/>
        <v>0</v>
      </c>
    </row>
    <row r="1298" spans="1:21" ht="11.25" customHeight="1">
      <c r="A1298" s="26"/>
      <c r="D1298" s="1" t="s">
        <v>190</v>
      </c>
      <c r="F1298" s="27">
        <v>0</v>
      </c>
      <c r="G1298" s="27">
        <v>0</v>
      </c>
      <c r="H1298" s="27">
        <v>0</v>
      </c>
      <c r="I1298" s="27">
        <v>0</v>
      </c>
      <c r="J1298" s="27">
        <v>0</v>
      </c>
      <c r="K1298" s="27">
        <v>0</v>
      </c>
      <c r="L1298" s="27">
        <v>0</v>
      </c>
      <c r="M1298" s="27">
        <v>0</v>
      </c>
      <c r="N1298" s="27">
        <v>0</v>
      </c>
      <c r="O1298" s="27">
        <v>0</v>
      </c>
      <c r="P1298" s="27">
        <v>0</v>
      </c>
      <c r="Q1298" s="27">
        <v>0</v>
      </c>
      <c r="R1298" s="27">
        <v>0</v>
      </c>
      <c r="S1298" s="15">
        <f t="shared" si="248"/>
        <v>0</v>
      </c>
      <c r="T1298" s="52">
        <f>'[2]Report'!K2885/1000</f>
        <v>0</v>
      </c>
      <c r="U1298" s="52">
        <f t="shared" si="244"/>
        <v>0</v>
      </c>
    </row>
    <row r="1299" spans="1:21" ht="11.25" customHeight="1">
      <c r="A1299" s="26"/>
      <c r="F1299" s="28">
        <f aca="true" t="shared" si="254" ref="F1299:R1299">SUBTOTAL(9,F1298)</f>
        <v>0</v>
      </c>
      <c r="G1299" s="28">
        <f t="shared" si="254"/>
        <v>0</v>
      </c>
      <c r="H1299" s="28">
        <f t="shared" si="254"/>
        <v>0</v>
      </c>
      <c r="I1299" s="28">
        <f t="shared" si="254"/>
        <v>0</v>
      </c>
      <c r="J1299" s="28">
        <f t="shared" si="254"/>
        <v>0</v>
      </c>
      <c r="K1299" s="28">
        <f t="shared" si="254"/>
        <v>0</v>
      </c>
      <c r="L1299" s="28">
        <f t="shared" si="254"/>
        <v>0</v>
      </c>
      <c r="M1299" s="28">
        <f t="shared" si="254"/>
        <v>0</v>
      </c>
      <c r="N1299" s="28">
        <f t="shared" si="254"/>
        <v>0</v>
      </c>
      <c r="O1299" s="28">
        <f t="shared" si="254"/>
        <v>0</v>
      </c>
      <c r="P1299" s="28">
        <f t="shared" si="254"/>
        <v>0</v>
      </c>
      <c r="Q1299" s="28">
        <f t="shared" si="254"/>
        <v>0</v>
      </c>
      <c r="R1299" s="28">
        <f t="shared" si="254"/>
        <v>0</v>
      </c>
      <c r="S1299" s="28">
        <f t="shared" si="248"/>
        <v>0</v>
      </c>
      <c r="T1299" s="52">
        <f>'[2]Report'!K2886/1000</f>
        <v>0</v>
      </c>
      <c r="U1299" s="52">
        <f t="shared" si="244"/>
        <v>0</v>
      </c>
    </row>
    <row r="1300" spans="1:21" ht="11.25" customHeight="1">
      <c r="A1300" s="26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3">
        <f t="shared" si="248"/>
        <v>0</v>
      </c>
      <c r="T1300" s="52">
        <f>'[2]Report'!K2887/1000</f>
        <v>0</v>
      </c>
      <c r="U1300" s="52">
        <f t="shared" si="244"/>
        <v>0</v>
      </c>
    </row>
    <row r="1301" spans="1:21" ht="11.25" customHeight="1">
      <c r="A1301" s="26" t="s">
        <v>213</v>
      </c>
      <c r="B1301" s="1" t="s">
        <v>97</v>
      </c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3">
        <f t="shared" si="248"/>
        <v>0</v>
      </c>
      <c r="T1301" s="52">
        <f>'[2]Report'!K2888/1000</f>
        <v>0</v>
      </c>
      <c r="U1301" s="52">
        <f t="shared" si="244"/>
        <v>0</v>
      </c>
    </row>
    <row r="1302" spans="1:21" ht="11.25" customHeight="1">
      <c r="A1302" s="26"/>
      <c r="D1302" s="1" t="s">
        <v>190</v>
      </c>
      <c r="F1302" s="27">
        <v>0</v>
      </c>
      <c r="G1302" s="27">
        <v>0</v>
      </c>
      <c r="H1302" s="27">
        <v>0</v>
      </c>
      <c r="I1302" s="27">
        <v>0</v>
      </c>
      <c r="J1302" s="27">
        <v>0</v>
      </c>
      <c r="K1302" s="27">
        <v>0</v>
      </c>
      <c r="L1302" s="27">
        <v>0</v>
      </c>
      <c r="M1302" s="27">
        <v>0</v>
      </c>
      <c r="N1302" s="27">
        <v>0</v>
      </c>
      <c r="O1302" s="27">
        <v>0</v>
      </c>
      <c r="P1302" s="27">
        <v>0</v>
      </c>
      <c r="Q1302" s="27">
        <v>0</v>
      </c>
      <c r="R1302" s="27">
        <v>0</v>
      </c>
      <c r="S1302" s="15">
        <f t="shared" si="248"/>
        <v>0</v>
      </c>
      <c r="T1302" s="52">
        <f>'[2]Report'!K2889/1000</f>
        <v>0</v>
      </c>
      <c r="U1302" s="52">
        <f t="shared" si="244"/>
        <v>0</v>
      </c>
    </row>
    <row r="1303" spans="1:21" ht="11.25" customHeight="1">
      <c r="A1303" s="26"/>
      <c r="F1303" s="28">
        <f aca="true" t="shared" si="255" ref="F1303:R1303">SUBTOTAL(9,F1302)</f>
        <v>0</v>
      </c>
      <c r="G1303" s="28">
        <f t="shared" si="255"/>
        <v>0</v>
      </c>
      <c r="H1303" s="28">
        <f t="shared" si="255"/>
        <v>0</v>
      </c>
      <c r="I1303" s="28">
        <f t="shared" si="255"/>
        <v>0</v>
      </c>
      <c r="J1303" s="28">
        <f t="shared" si="255"/>
        <v>0</v>
      </c>
      <c r="K1303" s="28">
        <f t="shared" si="255"/>
        <v>0</v>
      </c>
      <c r="L1303" s="28">
        <f t="shared" si="255"/>
        <v>0</v>
      </c>
      <c r="M1303" s="28">
        <f t="shared" si="255"/>
        <v>0</v>
      </c>
      <c r="N1303" s="28">
        <f t="shared" si="255"/>
        <v>0</v>
      </c>
      <c r="O1303" s="28">
        <f t="shared" si="255"/>
        <v>0</v>
      </c>
      <c r="P1303" s="28">
        <f t="shared" si="255"/>
        <v>0</v>
      </c>
      <c r="Q1303" s="28">
        <f t="shared" si="255"/>
        <v>0</v>
      </c>
      <c r="R1303" s="28">
        <f t="shared" si="255"/>
        <v>0</v>
      </c>
      <c r="S1303" s="28">
        <f t="shared" si="248"/>
        <v>0</v>
      </c>
      <c r="T1303" s="52">
        <f>'[2]Report'!K2890/1000</f>
        <v>0</v>
      </c>
      <c r="U1303" s="52">
        <f t="shared" si="244"/>
        <v>0</v>
      </c>
    </row>
    <row r="1304" spans="1:21" ht="11.25" customHeight="1">
      <c r="A1304" s="26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3">
        <f t="shared" si="248"/>
        <v>0</v>
      </c>
      <c r="T1304" s="52">
        <f>'[2]Report'!K2891/1000</f>
        <v>0</v>
      </c>
      <c r="U1304" s="52">
        <f t="shared" si="244"/>
        <v>0</v>
      </c>
    </row>
    <row r="1305" spans="1:21" ht="11.25" customHeight="1">
      <c r="A1305" s="26" t="s">
        <v>214</v>
      </c>
      <c r="B1305" s="1" t="s">
        <v>97</v>
      </c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3">
        <f t="shared" si="248"/>
        <v>0</v>
      </c>
      <c r="T1305" s="52">
        <f>'[2]Report'!K2892/1000</f>
        <v>0</v>
      </c>
      <c r="U1305" s="52">
        <f t="shared" si="244"/>
        <v>0</v>
      </c>
    </row>
    <row r="1306" spans="1:21" ht="11.25" customHeight="1">
      <c r="A1306" s="26"/>
      <c r="D1306" s="1" t="s">
        <v>190</v>
      </c>
      <c r="F1306" s="27">
        <v>25</v>
      </c>
      <c r="G1306" s="27">
        <v>19.43095</v>
      </c>
      <c r="H1306" s="27">
        <v>14.624139999999999</v>
      </c>
      <c r="I1306" s="27">
        <v>25</v>
      </c>
      <c r="J1306" s="27">
        <v>21.61337</v>
      </c>
      <c r="K1306" s="27">
        <v>19.13588</v>
      </c>
      <c r="L1306" s="27">
        <v>41</v>
      </c>
      <c r="M1306" s="27">
        <v>37.52678</v>
      </c>
      <c r="N1306" s="27">
        <v>34.19092</v>
      </c>
      <c r="O1306" s="27">
        <v>16</v>
      </c>
      <c r="P1306" s="27">
        <v>11.54563</v>
      </c>
      <c r="Q1306" s="27">
        <v>6.634399999999999</v>
      </c>
      <c r="R1306" s="27">
        <v>16</v>
      </c>
      <c r="S1306" s="15">
        <f t="shared" si="248"/>
        <v>22.266839166666667</v>
      </c>
      <c r="T1306" s="52">
        <f>'[2]Report'!K2893/1000</f>
        <v>22.266839166667</v>
      </c>
      <c r="U1306" s="52">
        <f t="shared" si="244"/>
        <v>3.339550858072471E-13</v>
      </c>
    </row>
    <row r="1307" spans="1:21" ht="11.25" customHeight="1">
      <c r="A1307" s="29"/>
      <c r="F1307" s="28">
        <f aca="true" t="shared" si="256" ref="F1307:R1307">SUBTOTAL(9,F1306)</f>
        <v>25</v>
      </c>
      <c r="G1307" s="28">
        <f t="shared" si="256"/>
        <v>19.43095</v>
      </c>
      <c r="H1307" s="28">
        <f t="shared" si="256"/>
        <v>14.624139999999999</v>
      </c>
      <c r="I1307" s="28">
        <f t="shared" si="256"/>
        <v>25</v>
      </c>
      <c r="J1307" s="28">
        <f t="shared" si="256"/>
        <v>21.61337</v>
      </c>
      <c r="K1307" s="28">
        <f t="shared" si="256"/>
        <v>19.13588</v>
      </c>
      <c r="L1307" s="28">
        <f t="shared" si="256"/>
        <v>41</v>
      </c>
      <c r="M1307" s="28">
        <f t="shared" si="256"/>
        <v>37.52678</v>
      </c>
      <c r="N1307" s="28">
        <f t="shared" si="256"/>
        <v>34.19092</v>
      </c>
      <c r="O1307" s="28">
        <f t="shared" si="256"/>
        <v>16</v>
      </c>
      <c r="P1307" s="28">
        <f t="shared" si="256"/>
        <v>11.54563</v>
      </c>
      <c r="Q1307" s="28">
        <f t="shared" si="256"/>
        <v>6.634399999999999</v>
      </c>
      <c r="R1307" s="28">
        <f t="shared" si="256"/>
        <v>16</v>
      </c>
      <c r="S1307" s="28">
        <f t="shared" si="248"/>
        <v>22.266839166666667</v>
      </c>
      <c r="T1307" s="52">
        <f>'[2]Report'!K2894/1000</f>
        <v>22.266839166667</v>
      </c>
      <c r="U1307" s="52">
        <f t="shared" si="244"/>
        <v>3.339550858072471E-13</v>
      </c>
    </row>
    <row r="1308" spans="1:21" ht="11.25" customHeight="1">
      <c r="A1308" s="26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54">
        <f t="shared" si="248"/>
        <v>0</v>
      </c>
      <c r="T1308" s="52">
        <f>'[2]Report'!K2895/1000</f>
        <v>0</v>
      </c>
      <c r="U1308" s="52">
        <f t="shared" si="244"/>
        <v>0</v>
      </c>
    </row>
    <row r="1309" spans="1:21" s="5" customFormat="1" ht="11.25" customHeight="1">
      <c r="A1309" s="26"/>
      <c r="B1309" s="1"/>
      <c r="C1309" s="1"/>
      <c r="D1309" s="1"/>
      <c r="E1309" s="1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>
        <f t="shared" si="248"/>
        <v>0</v>
      </c>
      <c r="T1309" s="52">
        <f>'[2]Report'!K2896/1000</f>
        <v>0</v>
      </c>
      <c r="U1309" s="52">
        <f t="shared" si="244"/>
        <v>0</v>
      </c>
    </row>
    <row r="1310" spans="1:21" ht="11.25" customHeight="1" thickBot="1">
      <c r="A1310" s="26" t="s">
        <v>215</v>
      </c>
      <c r="F1310" s="61">
        <f aca="true" t="shared" si="257" ref="F1310:R1310">SUBTOTAL(9,F1240:F1307)</f>
        <v>-162678.94181000002</v>
      </c>
      <c r="G1310" s="61">
        <f t="shared" si="257"/>
        <v>-163529.99633999998</v>
      </c>
      <c r="H1310" s="61">
        <f t="shared" si="257"/>
        <v>-164401.73286</v>
      </c>
      <c r="I1310" s="61">
        <f t="shared" si="257"/>
        <v>-165014.45803</v>
      </c>
      <c r="J1310" s="61">
        <f t="shared" si="257"/>
        <v>-165920.02674999996</v>
      </c>
      <c r="K1310" s="61">
        <f t="shared" si="257"/>
        <v>-166826.57301</v>
      </c>
      <c r="L1310" s="61">
        <f t="shared" si="257"/>
        <v>-167169.80879000004</v>
      </c>
      <c r="M1310" s="61">
        <f t="shared" si="257"/>
        <v>-168083.10749000005</v>
      </c>
      <c r="N1310" s="61">
        <f t="shared" si="257"/>
        <v>-168960.53359</v>
      </c>
      <c r="O1310" s="61">
        <f t="shared" si="257"/>
        <v>-169326.71240000002</v>
      </c>
      <c r="P1310" s="61">
        <f t="shared" si="257"/>
        <v>-170196.79003</v>
      </c>
      <c r="Q1310" s="61">
        <f t="shared" si="257"/>
        <v>-171123.60478</v>
      </c>
      <c r="R1310" s="61">
        <f t="shared" si="257"/>
        <v>-171589.90241</v>
      </c>
      <c r="S1310" s="30">
        <f t="shared" si="248"/>
        <v>-167307.31384833335</v>
      </c>
      <c r="T1310" s="52">
        <f>'[2]Report'!K2897/1000</f>
        <v>-167307.31384833305</v>
      </c>
      <c r="U1310" s="52">
        <f t="shared" si="244"/>
        <v>2.9103830456733704E-10</v>
      </c>
    </row>
    <row r="1311" spans="1:21" ht="11.25" customHeight="1" thickTop="1">
      <c r="A1311" s="26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3">
        <f t="shared" si="248"/>
        <v>0</v>
      </c>
      <c r="T1311" s="52">
        <f>'[2]Report'!K2898/1000</f>
        <v>0</v>
      </c>
      <c r="U1311" s="52">
        <f t="shared" si="244"/>
        <v>0</v>
      </c>
    </row>
    <row r="1312" spans="1:21" ht="11.25" customHeight="1">
      <c r="A1312" s="26" t="s">
        <v>216</v>
      </c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>
        <f t="shared" si="248"/>
        <v>0</v>
      </c>
      <c r="T1312" s="52">
        <f>'[2]Report'!K2899/1000</f>
        <v>0</v>
      </c>
      <c r="U1312" s="52">
        <f t="shared" si="244"/>
        <v>0</v>
      </c>
    </row>
    <row r="1313" spans="1:21" ht="11.25" customHeight="1">
      <c r="A1313" s="26"/>
      <c r="C1313" s="1" t="s">
        <v>190</v>
      </c>
      <c r="F1313" s="27">
        <f>+SUMIF($D$1240:$D$1306,$C1313,F$1240:F$1306)</f>
        <v>-162678.94181000002</v>
      </c>
      <c r="G1313" s="27">
        <f>+SUMIF($D$1240:$D$1306,$C1313,G$1240:G$1306)</f>
        <v>-163529.99633999998</v>
      </c>
      <c r="H1313" s="27">
        <f aca="true" t="shared" si="258" ref="H1313:R1313">+SUMIF($D$1240:$D$1306,$C1313,H$1240:H$1306)</f>
        <v>-164401.73286</v>
      </c>
      <c r="I1313" s="27">
        <f t="shared" si="258"/>
        <v>-165014.45803</v>
      </c>
      <c r="J1313" s="27">
        <f t="shared" si="258"/>
        <v>-165920.02674999996</v>
      </c>
      <c r="K1313" s="27">
        <f t="shared" si="258"/>
        <v>-166826.57301</v>
      </c>
      <c r="L1313" s="27">
        <f t="shared" si="258"/>
        <v>-167169.80879000004</v>
      </c>
      <c r="M1313" s="27">
        <f t="shared" si="258"/>
        <v>-168083.10749000005</v>
      </c>
      <c r="N1313" s="27">
        <f t="shared" si="258"/>
        <v>-168960.53359</v>
      </c>
      <c r="O1313" s="27">
        <f t="shared" si="258"/>
        <v>-169326.71240000002</v>
      </c>
      <c r="P1313" s="27">
        <f t="shared" si="258"/>
        <v>-170196.79003</v>
      </c>
      <c r="Q1313" s="27">
        <f t="shared" si="258"/>
        <v>-171123.60478</v>
      </c>
      <c r="R1313" s="27">
        <f t="shared" si="258"/>
        <v>-171589.90241</v>
      </c>
      <c r="S1313" s="13">
        <f t="shared" si="248"/>
        <v>-167307.31384833335</v>
      </c>
      <c r="T1313" s="52">
        <f>'[2]Report'!K2900/1000</f>
        <v>-167307.31384833305</v>
      </c>
      <c r="U1313" s="52">
        <f t="shared" si="244"/>
        <v>2.9103830456733704E-10</v>
      </c>
    </row>
    <row r="1314" spans="1:21" ht="11.25" customHeight="1">
      <c r="A1314" s="26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>
        <f t="shared" si="248"/>
        <v>0</v>
      </c>
      <c r="T1314" s="52">
        <f>'[2]Report'!K2901/1000</f>
        <v>0</v>
      </c>
      <c r="U1314" s="52">
        <f t="shared" si="244"/>
        <v>0</v>
      </c>
    </row>
    <row r="1315" spans="1:21" ht="11.25" customHeight="1" thickBot="1">
      <c r="A1315" s="26" t="s">
        <v>217</v>
      </c>
      <c r="F1315" s="37">
        <f aca="true" t="shared" si="259" ref="F1315:R1315">SUM(F1313)</f>
        <v>-162678.94181000002</v>
      </c>
      <c r="G1315" s="37">
        <f t="shared" si="259"/>
        <v>-163529.99633999998</v>
      </c>
      <c r="H1315" s="37">
        <f t="shared" si="259"/>
        <v>-164401.73286</v>
      </c>
      <c r="I1315" s="37">
        <f t="shared" si="259"/>
        <v>-165014.45803</v>
      </c>
      <c r="J1315" s="37">
        <f t="shared" si="259"/>
        <v>-165920.02674999996</v>
      </c>
      <c r="K1315" s="37">
        <f t="shared" si="259"/>
        <v>-166826.57301</v>
      </c>
      <c r="L1315" s="37">
        <f t="shared" si="259"/>
        <v>-167169.80879000004</v>
      </c>
      <c r="M1315" s="37">
        <f t="shared" si="259"/>
        <v>-168083.10749000005</v>
      </c>
      <c r="N1315" s="37">
        <f t="shared" si="259"/>
        <v>-168960.53359</v>
      </c>
      <c r="O1315" s="37">
        <f t="shared" si="259"/>
        <v>-169326.71240000002</v>
      </c>
      <c r="P1315" s="37">
        <f t="shared" si="259"/>
        <v>-170196.79003</v>
      </c>
      <c r="Q1315" s="37">
        <f t="shared" si="259"/>
        <v>-171123.60478</v>
      </c>
      <c r="R1315" s="37">
        <f t="shared" si="259"/>
        <v>-171589.90241</v>
      </c>
      <c r="S1315" s="37">
        <f t="shared" si="248"/>
        <v>-167307.31384833335</v>
      </c>
      <c r="T1315" s="52">
        <f>'[2]Report'!K2902/1000</f>
        <v>-167307.31384833305</v>
      </c>
      <c r="U1315" s="52">
        <f t="shared" si="244"/>
        <v>2.9103830456733704E-10</v>
      </c>
    </row>
    <row r="1316" spans="1:21" ht="11.25" customHeight="1" thickTop="1">
      <c r="A1316" s="26" t="s">
        <v>218</v>
      </c>
      <c r="B1316" s="1" t="s">
        <v>219</v>
      </c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3">
        <f t="shared" si="248"/>
        <v>0</v>
      </c>
      <c r="T1316" s="52">
        <f>'[2]Report'!K2903/1000</f>
        <v>0</v>
      </c>
      <c r="U1316" s="52">
        <f t="shared" si="244"/>
        <v>0</v>
      </c>
    </row>
    <row r="1317" spans="1:21" ht="11.25" customHeight="1">
      <c r="A1317" s="26"/>
      <c r="D1317" s="1" t="s">
        <v>190</v>
      </c>
      <c r="F1317" s="27">
        <v>-15040.06216</v>
      </c>
      <c r="G1317" s="27">
        <v>-15211.64363</v>
      </c>
      <c r="H1317" s="27">
        <v>-15389.99915</v>
      </c>
      <c r="I1317" s="27">
        <v>-14976.72158</v>
      </c>
      <c r="J1317" s="27">
        <v>-15174.05216</v>
      </c>
      <c r="K1317" s="27">
        <v>-15126.32293</v>
      </c>
      <c r="L1317" s="27">
        <v>-15204.85</v>
      </c>
      <c r="M1317" s="27">
        <v>-15404.50508</v>
      </c>
      <c r="N1317" s="27">
        <v>-15544.36008</v>
      </c>
      <c r="O1317" s="27">
        <v>-15722.35007</v>
      </c>
      <c r="P1317" s="27">
        <v>-15716.471029999999</v>
      </c>
      <c r="Q1317" s="27">
        <v>-15893.69407</v>
      </c>
      <c r="R1317" s="27">
        <v>-15858.76175</v>
      </c>
      <c r="S1317" s="13">
        <f t="shared" si="248"/>
        <v>-15401.198477916665</v>
      </c>
      <c r="T1317" s="52">
        <f>'[2]Report'!K2904/1000</f>
        <v>-15401.1984779166</v>
      </c>
      <c r="U1317" s="52">
        <f t="shared" si="244"/>
        <v>6.548361852765083E-11</v>
      </c>
    </row>
    <row r="1318" spans="1:21" ht="11.25" customHeight="1">
      <c r="A1318" s="26"/>
      <c r="D1318" s="1" t="s">
        <v>243</v>
      </c>
      <c r="F1318" s="27">
        <v>0</v>
      </c>
      <c r="G1318" s="27">
        <v>0</v>
      </c>
      <c r="H1318" s="27">
        <v>0</v>
      </c>
      <c r="I1318" s="27">
        <v>0</v>
      </c>
      <c r="J1318" s="27">
        <v>0</v>
      </c>
      <c r="K1318" s="27">
        <v>0</v>
      </c>
      <c r="L1318" s="27">
        <v>0</v>
      </c>
      <c r="M1318" s="27">
        <v>0</v>
      </c>
      <c r="N1318" s="27">
        <v>0</v>
      </c>
      <c r="O1318" s="27">
        <v>0</v>
      </c>
      <c r="P1318" s="27">
        <v>0</v>
      </c>
      <c r="Q1318" s="27">
        <v>0</v>
      </c>
      <c r="R1318" s="27">
        <v>0</v>
      </c>
      <c r="S1318" s="13">
        <f t="shared" si="248"/>
        <v>0</v>
      </c>
      <c r="T1318" s="52">
        <f>'[2]Report'!K2905/1000</f>
        <v>0</v>
      </c>
      <c r="U1318" s="52">
        <f t="shared" si="244"/>
        <v>0</v>
      </c>
    </row>
    <row r="1319" spans="1:21" ht="11.25" customHeight="1">
      <c r="A1319" s="26"/>
      <c r="D1319" s="1" t="s">
        <v>249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13">
        <f t="shared" si="248"/>
        <v>0</v>
      </c>
      <c r="T1319" s="52">
        <f>'[2]Report'!K2906/1000</f>
        <v>0</v>
      </c>
      <c r="U1319" s="52">
        <f t="shared" si="244"/>
        <v>0</v>
      </c>
    </row>
    <row r="1320" spans="1:21" ht="11.25" customHeight="1">
      <c r="A1320" s="26"/>
      <c r="D1320" s="1" t="s">
        <v>29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13">
        <f t="shared" si="248"/>
        <v>0</v>
      </c>
      <c r="T1320" s="52">
        <f>'[2]Report'!K2907/1000</f>
        <v>0</v>
      </c>
      <c r="U1320" s="52">
        <f t="shared" si="244"/>
        <v>0</v>
      </c>
    </row>
    <row r="1321" spans="1:21" ht="11.25" customHeight="1">
      <c r="A1321" s="26"/>
      <c r="D1321" s="1" t="s">
        <v>250</v>
      </c>
      <c r="F1321" s="27">
        <v>-459.57796453040464</v>
      </c>
      <c r="G1321" s="27">
        <v>-469.84023118074634</v>
      </c>
      <c r="H1321" s="27">
        <v>-480.1952443255616</v>
      </c>
      <c r="I1321" s="27">
        <v>-480.0754448491089</v>
      </c>
      <c r="J1321" s="27">
        <v>-490.4381279353001</v>
      </c>
      <c r="K1321" s="27">
        <v>-500.9344508656616</v>
      </c>
      <c r="L1321" s="27">
        <v>-456.18411371314863</v>
      </c>
      <c r="M1321" s="27">
        <v>-466.56156070942967</v>
      </c>
      <c r="N1321" s="27">
        <v>-465.58850667728365</v>
      </c>
      <c r="O1321" s="27">
        <v>-474.919029728828</v>
      </c>
      <c r="P1321" s="27">
        <v>-484.157674500848</v>
      </c>
      <c r="Q1321" s="27">
        <v>-463.2502506050401</v>
      </c>
      <c r="R1321" s="27">
        <v>-469.9390828435749</v>
      </c>
      <c r="S1321" s="13">
        <f t="shared" si="248"/>
        <v>-474.7419298981622</v>
      </c>
      <c r="T1321" s="52">
        <f>'[2]Report'!K2908/1000</f>
        <v>-474.741929898162</v>
      </c>
      <c r="U1321" s="52">
        <f t="shared" si="244"/>
        <v>0</v>
      </c>
    </row>
    <row r="1322" spans="1:21" ht="11.25" customHeight="1">
      <c r="A1322" s="26"/>
      <c r="D1322" s="1" t="s">
        <v>242</v>
      </c>
      <c r="F1322" s="27">
        <v>-6336.351283280978</v>
      </c>
      <c r="G1322" s="27">
        <v>-6353.4123787110875</v>
      </c>
      <c r="H1322" s="27">
        <v>-6448.404221490779</v>
      </c>
      <c r="I1322" s="27">
        <v>-5991.927506175766</v>
      </c>
      <c r="J1322" s="27">
        <v>-5936.047023070924</v>
      </c>
      <c r="K1322" s="27">
        <v>-5608.385869292106</v>
      </c>
      <c r="L1322" s="27">
        <v>-5633.109056294815</v>
      </c>
      <c r="M1322" s="27">
        <v>-5647.954714318474</v>
      </c>
      <c r="N1322" s="27">
        <v>-5698.408439174903</v>
      </c>
      <c r="O1322" s="27">
        <v>-5662.09697430676</v>
      </c>
      <c r="P1322" s="27">
        <v>-5620.717090329675</v>
      </c>
      <c r="Q1322" s="27">
        <v>-5741.003692875704</v>
      </c>
      <c r="R1322" s="27">
        <v>-5373.107480865312</v>
      </c>
      <c r="S1322" s="13">
        <f t="shared" si="248"/>
        <v>-5849.683029009512</v>
      </c>
      <c r="T1322" s="52">
        <f>'[2]Report'!K2909/1000</f>
        <v>-5849.683029009506</v>
      </c>
      <c r="U1322" s="52">
        <f t="shared" si="244"/>
        <v>0</v>
      </c>
    </row>
    <row r="1323" spans="1:21" ht="11.25" customHeight="1">
      <c r="A1323" s="26"/>
      <c r="D1323" s="1" t="s">
        <v>241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13">
        <f t="shared" si="248"/>
        <v>0</v>
      </c>
      <c r="T1323" s="52">
        <f>'[2]Report'!K2910/1000</f>
        <v>0</v>
      </c>
      <c r="U1323" s="52">
        <f t="shared" si="244"/>
        <v>0</v>
      </c>
    </row>
    <row r="1324" spans="1:21" ht="11.25" customHeight="1">
      <c r="A1324" s="26"/>
      <c r="D1324" s="1" t="s">
        <v>244</v>
      </c>
      <c r="F1324" s="27">
        <v>-3312.3941374451188</v>
      </c>
      <c r="G1324" s="27">
        <v>-3313.9586073923065</v>
      </c>
      <c r="H1324" s="27">
        <v>-3333.175543318839</v>
      </c>
      <c r="I1324" s="27">
        <v>-3238.2575695915707</v>
      </c>
      <c r="J1324" s="27">
        <v>-3265.9970996680936</v>
      </c>
      <c r="K1324" s="27">
        <v>-3248.3669637281328</v>
      </c>
      <c r="L1324" s="27">
        <v>-3230.759080522769</v>
      </c>
      <c r="M1324" s="27">
        <v>-3260.133056838047</v>
      </c>
      <c r="N1324" s="27">
        <v>-3292.130812780885</v>
      </c>
      <c r="O1324" s="27">
        <v>-3312.636448189989</v>
      </c>
      <c r="P1324" s="27">
        <v>-3324.2642651262545</v>
      </c>
      <c r="Q1324" s="27">
        <v>-3354.2650418922235</v>
      </c>
      <c r="R1324" s="27">
        <v>-3213.749785938913</v>
      </c>
      <c r="S1324" s="13">
        <f t="shared" si="248"/>
        <v>-3286.418037561761</v>
      </c>
      <c r="T1324" s="52">
        <f>'[2]Report'!K2911/1000</f>
        <v>-3286.418037561746</v>
      </c>
      <c r="U1324" s="52">
        <f t="shared" si="244"/>
        <v>1.5006662579253316E-11</v>
      </c>
    </row>
    <row r="1325" spans="1:21" ht="11.25" customHeight="1">
      <c r="A1325" s="26"/>
      <c r="D1325" s="1" t="s">
        <v>245</v>
      </c>
      <c r="F1325" s="27">
        <v>0</v>
      </c>
      <c r="G1325" s="27">
        <v>0</v>
      </c>
      <c r="H1325" s="27">
        <v>0</v>
      </c>
      <c r="I1325" s="27">
        <v>0</v>
      </c>
      <c r="J1325" s="27">
        <v>0</v>
      </c>
      <c r="K1325" s="27">
        <v>0</v>
      </c>
      <c r="L1325" s="27">
        <v>0</v>
      </c>
      <c r="M1325" s="27">
        <v>0</v>
      </c>
      <c r="N1325" s="27">
        <v>0</v>
      </c>
      <c r="O1325" s="27">
        <v>0</v>
      </c>
      <c r="P1325" s="27">
        <v>0</v>
      </c>
      <c r="Q1325" s="27">
        <v>0</v>
      </c>
      <c r="R1325" s="27">
        <v>0</v>
      </c>
      <c r="S1325" s="13">
        <f t="shared" si="248"/>
        <v>0</v>
      </c>
      <c r="T1325" s="52">
        <f>'[2]Report'!K2912/1000</f>
        <v>0</v>
      </c>
      <c r="U1325" s="52">
        <f t="shared" si="244"/>
        <v>0</v>
      </c>
    </row>
    <row r="1326" spans="1:21" ht="11.25" customHeight="1">
      <c r="A1326" s="26"/>
      <c r="D1326" s="1" t="s">
        <v>248</v>
      </c>
      <c r="F1326" s="27">
        <v>-917.0458594837426</v>
      </c>
      <c r="G1326" s="27">
        <v>-931.546408528033</v>
      </c>
      <c r="H1326" s="27">
        <v>-946.0649449115884</v>
      </c>
      <c r="I1326" s="27">
        <v>-944.6995232767255</v>
      </c>
      <c r="J1326" s="27">
        <v>-959.4637291810074</v>
      </c>
      <c r="K1326" s="27">
        <v>-971.3735231158385</v>
      </c>
      <c r="L1326" s="27">
        <v>-967.3943813771314</v>
      </c>
      <c r="M1326" s="27">
        <v>-982.56352482075</v>
      </c>
      <c r="N1326" s="27">
        <v>-997.7568363685863</v>
      </c>
      <c r="O1326" s="27">
        <v>-1001.1552721521638</v>
      </c>
      <c r="P1326" s="27">
        <v>-998.9270788508423</v>
      </c>
      <c r="Q1326" s="27">
        <v>-1002.7348960547948</v>
      </c>
      <c r="R1326" s="27">
        <v>-986.484506366152</v>
      </c>
      <c r="S1326" s="13">
        <f t="shared" si="248"/>
        <v>-971.287108463534</v>
      </c>
      <c r="T1326" s="52">
        <f>'[2]Report'!K2913/1000</f>
        <v>-971.2871084635326</v>
      </c>
      <c r="U1326" s="52">
        <f t="shared" si="244"/>
        <v>1.3642420526593924E-12</v>
      </c>
    </row>
    <row r="1327" spans="1:21" ht="11.25" customHeight="1">
      <c r="A1327" s="26"/>
      <c r="D1327" s="1" t="s">
        <v>246</v>
      </c>
      <c r="F1327" s="27">
        <v>0</v>
      </c>
      <c r="G1327" s="27">
        <v>0</v>
      </c>
      <c r="H1327" s="27">
        <v>0</v>
      </c>
      <c r="I1327" s="27">
        <v>0</v>
      </c>
      <c r="J1327" s="27">
        <v>0</v>
      </c>
      <c r="K1327" s="27">
        <v>0</v>
      </c>
      <c r="L1327" s="27">
        <v>0</v>
      </c>
      <c r="M1327" s="27">
        <v>0</v>
      </c>
      <c r="N1327" s="27">
        <v>0</v>
      </c>
      <c r="O1327" s="27">
        <v>0</v>
      </c>
      <c r="P1327" s="27">
        <v>0</v>
      </c>
      <c r="Q1327" s="27">
        <v>0</v>
      </c>
      <c r="R1327" s="27">
        <v>0</v>
      </c>
      <c r="S1327" s="13">
        <f t="shared" si="248"/>
        <v>0</v>
      </c>
      <c r="T1327" s="52">
        <f>'[2]Report'!K2914/1000</f>
        <v>0</v>
      </c>
      <c r="U1327" s="52">
        <f aca="true" t="shared" si="260" ref="U1327:U1390">T1327-S1327</f>
        <v>0</v>
      </c>
    </row>
    <row r="1328" spans="1:21" ht="11.25" customHeight="1">
      <c r="A1328" s="26"/>
      <c r="D1328" s="1" t="s">
        <v>247</v>
      </c>
      <c r="F1328" s="27">
        <v>0</v>
      </c>
      <c r="G1328" s="27">
        <v>0</v>
      </c>
      <c r="H1328" s="27">
        <v>0</v>
      </c>
      <c r="I1328" s="27">
        <v>0</v>
      </c>
      <c r="J1328" s="27">
        <v>0</v>
      </c>
      <c r="K1328" s="27">
        <v>0</v>
      </c>
      <c r="L1328" s="27">
        <v>0</v>
      </c>
      <c r="M1328" s="27">
        <v>0</v>
      </c>
      <c r="N1328" s="27">
        <v>0</v>
      </c>
      <c r="O1328" s="27">
        <v>0</v>
      </c>
      <c r="P1328" s="27">
        <v>0</v>
      </c>
      <c r="Q1328" s="27">
        <v>0</v>
      </c>
      <c r="R1328" s="27">
        <v>0</v>
      </c>
      <c r="S1328" s="13">
        <f t="shared" si="248"/>
        <v>0</v>
      </c>
      <c r="T1328" s="52">
        <f>'[2]Report'!K2915/1000</f>
        <v>0</v>
      </c>
      <c r="U1328" s="52">
        <f t="shared" si="260"/>
        <v>0</v>
      </c>
    </row>
    <row r="1329" spans="1:21" ht="11.25" customHeight="1">
      <c r="A1329" s="26"/>
      <c r="D1329" s="1" t="s">
        <v>245</v>
      </c>
      <c r="F1329" s="27">
        <v>0</v>
      </c>
      <c r="G1329" s="27">
        <v>0</v>
      </c>
      <c r="H1329" s="27">
        <v>0</v>
      </c>
      <c r="I1329" s="27">
        <v>0</v>
      </c>
      <c r="J1329" s="27">
        <v>0</v>
      </c>
      <c r="K1329" s="27">
        <v>0</v>
      </c>
      <c r="L1329" s="27">
        <v>0</v>
      </c>
      <c r="M1329" s="27">
        <v>0</v>
      </c>
      <c r="N1329" s="27">
        <v>0</v>
      </c>
      <c r="O1329" s="27">
        <v>0</v>
      </c>
      <c r="P1329" s="27">
        <v>0</v>
      </c>
      <c r="Q1329" s="27">
        <v>0</v>
      </c>
      <c r="R1329" s="27">
        <v>0</v>
      </c>
      <c r="S1329" s="13">
        <f t="shared" si="248"/>
        <v>0</v>
      </c>
      <c r="T1329" s="52">
        <f>'[2]Report'!K2916/1000</f>
        <v>0</v>
      </c>
      <c r="U1329" s="52">
        <f t="shared" si="260"/>
        <v>0</v>
      </c>
    </row>
    <row r="1330" spans="1:21" s="5" customFormat="1" ht="11.25" customHeight="1">
      <c r="A1330" s="26"/>
      <c r="B1330" s="1"/>
      <c r="C1330" s="1"/>
      <c r="D1330" s="1" t="s">
        <v>245</v>
      </c>
      <c r="E1330" s="1"/>
      <c r="F1330" s="27">
        <v>0</v>
      </c>
      <c r="G1330" s="27">
        <v>0</v>
      </c>
      <c r="H1330" s="27">
        <v>0</v>
      </c>
      <c r="I1330" s="27">
        <v>0</v>
      </c>
      <c r="J1330" s="27">
        <v>0</v>
      </c>
      <c r="K1330" s="27">
        <v>0</v>
      </c>
      <c r="L1330" s="27">
        <v>0</v>
      </c>
      <c r="M1330" s="27">
        <v>0</v>
      </c>
      <c r="N1330" s="27">
        <v>0</v>
      </c>
      <c r="O1330" s="27">
        <v>0</v>
      </c>
      <c r="P1330" s="27">
        <v>0</v>
      </c>
      <c r="Q1330" s="27">
        <v>0</v>
      </c>
      <c r="R1330" s="27">
        <v>0</v>
      </c>
      <c r="S1330" s="15">
        <f t="shared" si="248"/>
        <v>0</v>
      </c>
      <c r="T1330" s="52">
        <f>'[2]Report'!K2917/1000</f>
        <v>0</v>
      </c>
      <c r="U1330" s="52">
        <f t="shared" si="260"/>
        <v>0</v>
      </c>
    </row>
    <row r="1331" spans="1:21" ht="11.25" customHeight="1">
      <c r="A1331" s="26"/>
      <c r="F1331" s="28">
        <f aca="true" t="shared" si="261" ref="F1331:R1331">SUBTOTAL(9,F1317:F1330)</f>
        <v>-26065.431404740248</v>
      </c>
      <c r="G1331" s="28">
        <f t="shared" si="261"/>
        <v>-26280.401255812172</v>
      </c>
      <c r="H1331" s="28">
        <f t="shared" si="261"/>
        <v>-26597.83910404677</v>
      </c>
      <c r="I1331" s="28">
        <f t="shared" si="261"/>
        <v>-25631.68162389317</v>
      </c>
      <c r="J1331" s="28">
        <f t="shared" si="261"/>
        <v>-25825.998139855325</v>
      </c>
      <c r="K1331" s="28">
        <f t="shared" si="261"/>
        <v>-25455.38373700174</v>
      </c>
      <c r="L1331" s="28">
        <f t="shared" si="261"/>
        <v>-25492.296631907866</v>
      </c>
      <c r="M1331" s="28">
        <f t="shared" si="261"/>
        <v>-25761.717936686702</v>
      </c>
      <c r="N1331" s="28">
        <f t="shared" si="261"/>
        <v>-25998.244675001657</v>
      </c>
      <c r="O1331" s="28">
        <f t="shared" si="261"/>
        <v>-26173.15779437774</v>
      </c>
      <c r="P1331" s="28">
        <f t="shared" si="261"/>
        <v>-26144.53713880762</v>
      </c>
      <c r="Q1331" s="28">
        <f t="shared" si="261"/>
        <v>-26454.947951427763</v>
      </c>
      <c r="R1331" s="28">
        <f t="shared" si="261"/>
        <v>-25902.042606013954</v>
      </c>
      <c r="S1331" s="28">
        <f t="shared" si="248"/>
        <v>-25983.328582849634</v>
      </c>
      <c r="T1331" s="52">
        <f>'[2]Report'!K2918/1000</f>
        <v>-25983.328582849546</v>
      </c>
      <c r="U1331" s="52">
        <f t="shared" si="260"/>
        <v>8.731149137020111E-11</v>
      </c>
    </row>
    <row r="1332" spans="1:21" ht="11.25" customHeight="1">
      <c r="A1332" s="26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>
        <f t="shared" si="248"/>
        <v>0</v>
      </c>
      <c r="T1332" s="52">
        <f>'[2]Report'!K2919/1000</f>
        <v>0</v>
      </c>
      <c r="U1332" s="52">
        <f t="shared" si="260"/>
        <v>0</v>
      </c>
    </row>
    <row r="1333" spans="1:21" ht="11.25" customHeight="1">
      <c r="A1333" s="26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3">
        <f t="shared" si="248"/>
        <v>0</v>
      </c>
      <c r="T1333" s="52">
        <f>'[2]Report'!K2920/1000</f>
        <v>0</v>
      </c>
      <c r="U1333" s="52">
        <f t="shared" si="260"/>
        <v>0</v>
      </c>
    </row>
    <row r="1334" spans="1:21" ht="11.25" customHeight="1">
      <c r="A1334" s="26" t="s">
        <v>220</v>
      </c>
      <c r="B1334" s="1" t="s">
        <v>221</v>
      </c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3">
        <f t="shared" si="248"/>
        <v>0</v>
      </c>
      <c r="T1334" s="52">
        <f>'[2]Report'!K2921/1000</f>
        <v>0</v>
      </c>
      <c r="U1334" s="52">
        <f t="shared" si="260"/>
        <v>0</v>
      </c>
    </row>
    <row r="1335" spans="1:21" ht="11.25" customHeight="1">
      <c r="A1335" s="26"/>
      <c r="D1335" s="1" t="s">
        <v>190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13">
        <f t="shared" si="248"/>
        <v>0</v>
      </c>
      <c r="T1335" s="52">
        <f>'[2]Report'!K2922/1000</f>
        <v>0</v>
      </c>
      <c r="U1335" s="52">
        <f t="shared" si="260"/>
        <v>0</v>
      </c>
    </row>
    <row r="1336" spans="1:21" ht="11.25" customHeight="1">
      <c r="A1336" s="26"/>
      <c r="D1336" s="1" t="s">
        <v>246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13">
        <f t="shared" si="248"/>
        <v>0</v>
      </c>
      <c r="T1336" s="52">
        <f>'[2]Report'!K2923/1000</f>
        <v>0</v>
      </c>
      <c r="U1336" s="52">
        <f t="shared" si="260"/>
        <v>0</v>
      </c>
    </row>
    <row r="1337" spans="1:21" ht="11.25" customHeight="1">
      <c r="A1337" s="26"/>
      <c r="D1337" s="1" t="s">
        <v>247</v>
      </c>
      <c r="F1337" s="27">
        <v>0</v>
      </c>
      <c r="G1337" s="27">
        <v>0</v>
      </c>
      <c r="H1337" s="27">
        <v>0</v>
      </c>
      <c r="I1337" s="27">
        <v>0</v>
      </c>
      <c r="J1337" s="27">
        <v>0</v>
      </c>
      <c r="K1337" s="27">
        <v>0</v>
      </c>
      <c r="L1337" s="27">
        <v>0</v>
      </c>
      <c r="M1337" s="27">
        <v>0</v>
      </c>
      <c r="N1337" s="27">
        <v>0</v>
      </c>
      <c r="O1337" s="27">
        <v>0</v>
      </c>
      <c r="P1337" s="27">
        <v>0</v>
      </c>
      <c r="Q1337" s="27">
        <v>0</v>
      </c>
      <c r="R1337" s="27">
        <v>0</v>
      </c>
      <c r="S1337" s="13">
        <f t="shared" si="248"/>
        <v>0</v>
      </c>
      <c r="T1337" s="52">
        <f>'[2]Report'!K2924/1000</f>
        <v>0</v>
      </c>
      <c r="U1337" s="52">
        <f t="shared" si="260"/>
        <v>0</v>
      </c>
    </row>
    <row r="1338" spans="1:21" ht="11.25" customHeight="1">
      <c r="A1338" s="26"/>
      <c r="D1338" s="1" t="s">
        <v>241</v>
      </c>
      <c r="F1338" s="27">
        <v>0</v>
      </c>
      <c r="G1338" s="27">
        <v>0</v>
      </c>
      <c r="H1338" s="27">
        <v>0</v>
      </c>
      <c r="I1338" s="27">
        <v>0</v>
      </c>
      <c r="J1338" s="27">
        <v>0</v>
      </c>
      <c r="K1338" s="27">
        <v>0</v>
      </c>
      <c r="L1338" s="27">
        <v>0</v>
      </c>
      <c r="M1338" s="27">
        <v>0</v>
      </c>
      <c r="N1338" s="27">
        <v>0</v>
      </c>
      <c r="O1338" s="27">
        <v>0</v>
      </c>
      <c r="P1338" s="27">
        <v>0</v>
      </c>
      <c r="Q1338" s="27">
        <v>0</v>
      </c>
      <c r="R1338" s="27">
        <v>0</v>
      </c>
      <c r="S1338" s="45">
        <f t="shared" si="248"/>
        <v>0</v>
      </c>
      <c r="T1338" s="52">
        <f>'[2]Report'!K2925/1000</f>
        <v>0</v>
      </c>
      <c r="U1338" s="52">
        <f t="shared" si="260"/>
        <v>0</v>
      </c>
    </row>
    <row r="1339" spans="1:21" ht="11.25" customHeight="1">
      <c r="A1339" s="26"/>
      <c r="F1339" s="47">
        <f aca="true" t="shared" si="262" ref="F1339:R1339">SUBTOTAL(9,F1335:F1338)</f>
        <v>0</v>
      </c>
      <c r="G1339" s="47">
        <f t="shared" si="262"/>
        <v>0</v>
      </c>
      <c r="H1339" s="47">
        <f t="shared" si="262"/>
        <v>0</v>
      </c>
      <c r="I1339" s="47">
        <f t="shared" si="262"/>
        <v>0</v>
      </c>
      <c r="J1339" s="47">
        <f t="shared" si="262"/>
        <v>0</v>
      </c>
      <c r="K1339" s="47">
        <f t="shared" si="262"/>
        <v>0</v>
      </c>
      <c r="L1339" s="47">
        <f t="shared" si="262"/>
        <v>0</v>
      </c>
      <c r="M1339" s="47">
        <f t="shared" si="262"/>
        <v>0</v>
      </c>
      <c r="N1339" s="47">
        <f t="shared" si="262"/>
        <v>0</v>
      </c>
      <c r="O1339" s="47">
        <f t="shared" si="262"/>
        <v>0</v>
      </c>
      <c r="P1339" s="47">
        <f t="shared" si="262"/>
        <v>0</v>
      </c>
      <c r="Q1339" s="47">
        <f t="shared" si="262"/>
        <v>0</v>
      </c>
      <c r="R1339" s="47">
        <f t="shared" si="262"/>
        <v>0</v>
      </c>
      <c r="S1339" s="13">
        <f aca="true" t="shared" si="263" ref="S1339:S1402">(F1339+R1339+SUM(G1339:Q1339)*2)/24</f>
        <v>0</v>
      </c>
      <c r="T1339" s="52">
        <f>'[2]Report'!K2926/1000</f>
        <v>0</v>
      </c>
      <c r="U1339" s="52">
        <f t="shared" si="260"/>
        <v>0</v>
      </c>
    </row>
    <row r="1340" spans="1:21" ht="11.25" customHeight="1">
      <c r="A1340" s="26" t="s">
        <v>220</v>
      </c>
      <c r="B1340" s="1" t="s">
        <v>222</v>
      </c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3">
        <f t="shared" si="263"/>
        <v>0</v>
      </c>
      <c r="T1340" s="52">
        <f>'[2]Report'!K2927/1000</f>
        <v>0</v>
      </c>
      <c r="U1340" s="52">
        <f t="shared" si="260"/>
        <v>0</v>
      </c>
    </row>
    <row r="1341" spans="1:21" ht="11.25" customHeight="1">
      <c r="A1341" s="26"/>
      <c r="D1341" s="1" t="s">
        <v>190</v>
      </c>
      <c r="F1341" s="27">
        <v>0</v>
      </c>
      <c r="G1341" s="27">
        <v>0</v>
      </c>
      <c r="H1341" s="27">
        <v>0</v>
      </c>
      <c r="I1341" s="27">
        <v>0</v>
      </c>
      <c r="J1341" s="27">
        <v>0</v>
      </c>
      <c r="K1341" s="27">
        <v>0</v>
      </c>
      <c r="L1341" s="27">
        <v>0</v>
      </c>
      <c r="M1341" s="27">
        <v>0</v>
      </c>
      <c r="N1341" s="27">
        <v>0</v>
      </c>
      <c r="O1341" s="27">
        <v>0</v>
      </c>
      <c r="P1341" s="27">
        <v>0</v>
      </c>
      <c r="Q1341" s="27">
        <v>0</v>
      </c>
      <c r="R1341" s="27">
        <v>0</v>
      </c>
      <c r="S1341" s="13">
        <f t="shared" si="263"/>
        <v>0</v>
      </c>
      <c r="T1341" s="52">
        <f>'[2]Report'!K2928/1000</f>
        <v>0</v>
      </c>
      <c r="U1341" s="52">
        <f t="shared" si="260"/>
        <v>0</v>
      </c>
    </row>
    <row r="1342" spans="1:21" ht="11.25" customHeight="1">
      <c r="A1342" s="26"/>
      <c r="F1342" s="28">
        <f aca="true" t="shared" si="264" ref="F1342:R1342">SUBTOTAL(9,F1335:F1341)</f>
        <v>0</v>
      </c>
      <c r="G1342" s="28">
        <f t="shared" si="264"/>
        <v>0</v>
      </c>
      <c r="H1342" s="28">
        <f t="shared" si="264"/>
        <v>0</v>
      </c>
      <c r="I1342" s="28">
        <f t="shared" si="264"/>
        <v>0</v>
      </c>
      <c r="J1342" s="28">
        <f t="shared" si="264"/>
        <v>0</v>
      </c>
      <c r="K1342" s="28">
        <f t="shared" si="264"/>
        <v>0</v>
      </c>
      <c r="L1342" s="28">
        <f t="shared" si="264"/>
        <v>0</v>
      </c>
      <c r="M1342" s="28">
        <f t="shared" si="264"/>
        <v>0</v>
      </c>
      <c r="N1342" s="28">
        <f t="shared" si="264"/>
        <v>0</v>
      </c>
      <c r="O1342" s="28">
        <f t="shared" si="264"/>
        <v>0</v>
      </c>
      <c r="P1342" s="28">
        <f t="shared" si="264"/>
        <v>0</v>
      </c>
      <c r="Q1342" s="28">
        <f t="shared" si="264"/>
        <v>0</v>
      </c>
      <c r="R1342" s="28">
        <f t="shared" si="264"/>
        <v>0</v>
      </c>
      <c r="S1342" s="28">
        <f t="shared" si="263"/>
        <v>0</v>
      </c>
      <c r="T1342" s="52">
        <f>'[2]Report'!K2929/1000</f>
        <v>0</v>
      </c>
      <c r="U1342" s="52">
        <f t="shared" si="260"/>
        <v>0</v>
      </c>
    </row>
    <row r="1343" spans="1:21" ht="11.25" customHeight="1">
      <c r="A1343" s="26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3">
        <f t="shared" si="263"/>
        <v>0</v>
      </c>
      <c r="T1343" s="52">
        <f>'[2]Report'!K2930/1000</f>
        <v>0</v>
      </c>
      <c r="U1343" s="52">
        <f t="shared" si="260"/>
        <v>0</v>
      </c>
    </row>
    <row r="1344" spans="1:21" ht="11.25" customHeight="1">
      <c r="A1344" s="26">
        <v>1081390</v>
      </c>
      <c r="B1344" s="1" t="s">
        <v>223</v>
      </c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3">
        <f t="shared" si="263"/>
        <v>0</v>
      </c>
      <c r="T1344" s="52">
        <f>'[2]Report'!K2931/1000</f>
        <v>0</v>
      </c>
      <c r="U1344" s="52">
        <f t="shared" si="260"/>
        <v>0</v>
      </c>
    </row>
    <row r="1345" spans="1:21" ht="11.25" customHeight="1">
      <c r="A1345" s="26"/>
      <c r="D1345" s="1" t="s">
        <v>242</v>
      </c>
      <c r="F1345" s="27">
        <v>0</v>
      </c>
      <c r="G1345" s="27">
        <v>0</v>
      </c>
      <c r="H1345" s="27">
        <v>0</v>
      </c>
      <c r="I1345" s="27">
        <v>0</v>
      </c>
      <c r="J1345" s="27">
        <v>0</v>
      </c>
      <c r="K1345" s="27">
        <v>0</v>
      </c>
      <c r="L1345" s="27">
        <v>0</v>
      </c>
      <c r="M1345" s="27">
        <v>0</v>
      </c>
      <c r="N1345" s="27">
        <v>0</v>
      </c>
      <c r="O1345" s="27">
        <v>0</v>
      </c>
      <c r="P1345" s="27">
        <v>0</v>
      </c>
      <c r="Q1345" s="27">
        <v>0</v>
      </c>
      <c r="R1345" s="27">
        <v>0</v>
      </c>
      <c r="S1345" s="45">
        <f t="shared" si="263"/>
        <v>0</v>
      </c>
      <c r="T1345" s="52">
        <f>'[2]Report'!K2932/1000</f>
        <v>0</v>
      </c>
      <c r="U1345" s="52">
        <f t="shared" si="260"/>
        <v>0</v>
      </c>
    </row>
    <row r="1346" spans="1:21" ht="11.25" customHeight="1">
      <c r="A1346" s="26"/>
      <c r="F1346" s="47">
        <f aca="true" t="shared" si="265" ref="F1346:R1346">SUBTOTAL(9,F1345:F1345)</f>
        <v>0</v>
      </c>
      <c r="G1346" s="47">
        <f t="shared" si="265"/>
        <v>0</v>
      </c>
      <c r="H1346" s="47">
        <f t="shared" si="265"/>
        <v>0</v>
      </c>
      <c r="I1346" s="47">
        <f t="shared" si="265"/>
        <v>0</v>
      </c>
      <c r="J1346" s="47">
        <f t="shared" si="265"/>
        <v>0</v>
      </c>
      <c r="K1346" s="47">
        <f t="shared" si="265"/>
        <v>0</v>
      </c>
      <c r="L1346" s="47">
        <f t="shared" si="265"/>
        <v>0</v>
      </c>
      <c r="M1346" s="47">
        <f t="shared" si="265"/>
        <v>0</v>
      </c>
      <c r="N1346" s="47">
        <f t="shared" si="265"/>
        <v>0</v>
      </c>
      <c r="O1346" s="47">
        <f t="shared" si="265"/>
        <v>0</v>
      </c>
      <c r="P1346" s="47">
        <f t="shared" si="265"/>
        <v>0</v>
      </c>
      <c r="Q1346" s="47">
        <f t="shared" si="265"/>
        <v>0</v>
      </c>
      <c r="R1346" s="47">
        <f t="shared" si="265"/>
        <v>0</v>
      </c>
      <c r="S1346" s="13">
        <f t="shared" si="263"/>
        <v>0</v>
      </c>
      <c r="T1346" s="52">
        <f>'[2]Report'!K2933/1000</f>
        <v>0</v>
      </c>
      <c r="U1346" s="52">
        <f t="shared" si="260"/>
        <v>0</v>
      </c>
    </row>
    <row r="1347" spans="1:21" ht="11.25" customHeight="1">
      <c r="A1347" s="26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3">
        <f t="shared" si="263"/>
        <v>0</v>
      </c>
      <c r="T1347" s="52">
        <f>'[2]Report'!K2934/1000</f>
        <v>0</v>
      </c>
      <c r="U1347" s="52">
        <f t="shared" si="260"/>
        <v>0</v>
      </c>
    </row>
    <row r="1348" spans="1:21" ht="11.25" customHeight="1">
      <c r="A1348" s="26"/>
      <c r="B1348" s="1" t="s">
        <v>113</v>
      </c>
      <c r="F1348" s="27">
        <v>0</v>
      </c>
      <c r="G1348" s="27">
        <v>0</v>
      </c>
      <c r="H1348" s="27">
        <v>0</v>
      </c>
      <c r="I1348" s="27">
        <v>0</v>
      </c>
      <c r="J1348" s="27">
        <v>0</v>
      </c>
      <c r="K1348" s="27">
        <v>0</v>
      </c>
      <c r="L1348" s="27">
        <v>0</v>
      </c>
      <c r="M1348" s="27">
        <v>0</v>
      </c>
      <c r="N1348" s="27">
        <v>0</v>
      </c>
      <c r="O1348" s="27">
        <v>0</v>
      </c>
      <c r="P1348" s="27">
        <v>0</v>
      </c>
      <c r="Q1348" s="27">
        <v>0</v>
      </c>
      <c r="R1348" s="27">
        <v>0</v>
      </c>
      <c r="S1348" s="13">
        <f t="shared" si="263"/>
        <v>0</v>
      </c>
      <c r="T1348" s="52">
        <f>'[2]Report'!K2935/1000</f>
        <v>0</v>
      </c>
      <c r="U1348" s="52">
        <f t="shared" si="260"/>
        <v>0</v>
      </c>
    </row>
    <row r="1349" spans="1:21" ht="11.25" customHeight="1">
      <c r="A1349" s="26"/>
      <c r="F1349" s="28">
        <f aca="true" t="shared" si="266" ref="F1349:R1349">SUBTOTAL(9,F1345:F1348)</f>
        <v>0</v>
      </c>
      <c r="G1349" s="28">
        <f t="shared" si="266"/>
        <v>0</v>
      </c>
      <c r="H1349" s="28">
        <f t="shared" si="266"/>
        <v>0</v>
      </c>
      <c r="I1349" s="28">
        <f t="shared" si="266"/>
        <v>0</v>
      </c>
      <c r="J1349" s="28">
        <f t="shared" si="266"/>
        <v>0</v>
      </c>
      <c r="K1349" s="28">
        <f t="shared" si="266"/>
        <v>0</v>
      </c>
      <c r="L1349" s="28">
        <f t="shared" si="266"/>
        <v>0</v>
      </c>
      <c r="M1349" s="28">
        <f t="shared" si="266"/>
        <v>0</v>
      </c>
      <c r="N1349" s="28">
        <f t="shared" si="266"/>
        <v>0</v>
      </c>
      <c r="O1349" s="28">
        <f t="shared" si="266"/>
        <v>0</v>
      </c>
      <c r="P1349" s="28">
        <f t="shared" si="266"/>
        <v>0</v>
      </c>
      <c r="Q1349" s="28">
        <f t="shared" si="266"/>
        <v>0</v>
      </c>
      <c r="R1349" s="28">
        <f t="shared" si="266"/>
        <v>0</v>
      </c>
      <c r="S1349" s="28">
        <f t="shared" si="263"/>
        <v>0</v>
      </c>
      <c r="T1349" s="52">
        <f>'[2]Report'!K2936/1000</f>
        <v>0</v>
      </c>
      <c r="U1349" s="52">
        <f t="shared" si="260"/>
        <v>0</v>
      </c>
    </row>
    <row r="1350" spans="1:21" ht="11.25" customHeight="1">
      <c r="A1350" s="26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3">
        <f t="shared" si="263"/>
        <v>0</v>
      </c>
      <c r="T1350" s="52">
        <f>'[2]Report'!K2937/1000</f>
        <v>0</v>
      </c>
      <c r="U1350" s="52">
        <f t="shared" si="260"/>
        <v>0</v>
      </c>
    </row>
    <row r="1351" spans="1:21" ht="11.25" customHeight="1">
      <c r="A1351" s="26">
        <v>1081399</v>
      </c>
      <c r="B1351" s="1" t="s">
        <v>223</v>
      </c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3">
        <f t="shared" si="263"/>
        <v>0</v>
      </c>
      <c r="T1351" s="52">
        <f>'[2]Report'!K2938/1000</f>
        <v>0</v>
      </c>
      <c r="U1351" s="52">
        <f t="shared" si="260"/>
        <v>0</v>
      </c>
    </row>
    <row r="1352" spans="1:21" ht="11.25" customHeight="1">
      <c r="A1352" s="26"/>
      <c r="D1352" s="1" t="s">
        <v>190</v>
      </c>
      <c r="F1352" s="27">
        <v>0</v>
      </c>
      <c r="G1352" s="27">
        <v>0</v>
      </c>
      <c r="H1352" s="27">
        <v>0</v>
      </c>
      <c r="I1352" s="27">
        <v>0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13">
        <f t="shared" si="263"/>
        <v>0</v>
      </c>
      <c r="T1352" s="52">
        <f>'[2]Report'!K2939/1000</f>
        <v>0</v>
      </c>
      <c r="U1352" s="52">
        <f t="shared" si="260"/>
        <v>0</v>
      </c>
    </row>
    <row r="1353" spans="1:21" ht="11.25" customHeight="1">
      <c r="A1353" s="26"/>
      <c r="D1353" s="1" t="s">
        <v>241</v>
      </c>
      <c r="F1353" s="27">
        <v>0</v>
      </c>
      <c r="G1353" s="27">
        <v>0</v>
      </c>
      <c r="H1353" s="27">
        <v>0</v>
      </c>
      <c r="I1353" s="27">
        <v>0</v>
      </c>
      <c r="J1353" s="27">
        <v>0</v>
      </c>
      <c r="K1353" s="27">
        <v>0</v>
      </c>
      <c r="L1353" s="27">
        <v>0</v>
      </c>
      <c r="M1353" s="27">
        <v>0</v>
      </c>
      <c r="N1353" s="27">
        <v>0</v>
      </c>
      <c r="O1353" s="27">
        <v>0</v>
      </c>
      <c r="P1353" s="27">
        <v>0</v>
      </c>
      <c r="Q1353" s="27">
        <v>0</v>
      </c>
      <c r="R1353" s="27">
        <v>0</v>
      </c>
      <c r="S1353" s="45">
        <f t="shared" si="263"/>
        <v>0</v>
      </c>
      <c r="T1353" s="52">
        <f>'[2]Report'!K2940/1000</f>
        <v>0</v>
      </c>
      <c r="U1353" s="52">
        <f t="shared" si="260"/>
        <v>0</v>
      </c>
    </row>
    <row r="1354" spans="1:21" ht="11.25" customHeight="1">
      <c r="A1354" s="26"/>
      <c r="F1354" s="47">
        <f aca="true" t="shared" si="267" ref="F1354:R1354">SUBTOTAL(9,F1352:F1353)</f>
        <v>0</v>
      </c>
      <c r="G1354" s="47">
        <f t="shared" si="267"/>
        <v>0</v>
      </c>
      <c r="H1354" s="47">
        <f t="shared" si="267"/>
        <v>0</v>
      </c>
      <c r="I1354" s="47">
        <f t="shared" si="267"/>
        <v>0</v>
      </c>
      <c r="J1354" s="47">
        <f t="shared" si="267"/>
        <v>0</v>
      </c>
      <c r="K1354" s="47">
        <f t="shared" si="267"/>
        <v>0</v>
      </c>
      <c r="L1354" s="47">
        <f t="shared" si="267"/>
        <v>0</v>
      </c>
      <c r="M1354" s="47">
        <f t="shared" si="267"/>
        <v>0</v>
      </c>
      <c r="N1354" s="47">
        <f t="shared" si="267"/>
        <v>0</v>
      </c>
      <c r="O1354" s="47">
        <f t="shared" si="267"/>
        <v>0</v>
      </c>
      <c r="P1354" s="47">
        <f t="shared" si="267"/>
        <v>0</v>
      </c>
      <c r="Q1354" s="47">
        <f t="shared" si="267"/>
        <v>0</v>
      </c>
      <c r="R1354" s="47">
        <f t="shared" si="267"/>
        <v>0</v>
      </c>
      <c r="S1354" s="13">
        <f t="shared" si="263"/>
        <v>0</v>
      </c>
      <c r="T1354" s="52">
        <f>'[2]Report'!K2941/1000</f>
        <v>0</v>
      </c>
      <c r="U1354" s="52">
        <f t="shared" si="260"/>
        <v>0</v>
      </c>
    </row>
    <row r="1355" spans="1:21" ht="11.25" customHeight="1">
      <c r="A1355" s="26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3">
        <f t="shared" si="263"/>
        <v>0</v>
      </c>
      <c r="T1355" s="52">
        <f>'[2]Report'!K2942/1000</f>
        <v>0</v>
      </c>
      <c r="U1355" s="52">
        <f t="shared" si="260"/>
        <v>0</v>
      </c>
    </row>
    <row r="1356" spans="1:21" ht="11.25" customHeight="1">
      <c r="A1356" s="26"/>
      <c r="B1356" s="1" t="s">
        <v>113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0</v>
      </c>
      <c r="S1356" s="15">
        <f t="shared" si="263"/>
        <v>0</v>
      </c>
      <c r="T1356" s="52">
        <f>'[2]Report'!K2943/1000</f>
        <v>0</v>
      </c>
      <c r="U1356" s="52">
        <f t="shared" si="260"/>
        <v>0</v>
      </c>
    </row>
    <row r="1357" spans="1:21" ht="11.25" customHeight="1">
      <c r="A1357" s="29"/>
      <c r="F1357" s="28">
        <f aca="true" t="shared" si="268" ref="F1357:R1357">SUBTOTAL(9,F1352:F1356)</f>
        <v>0</v>
      </c>
      <c r="G1357" s="28">
        <f t="shared" si="268"/>
        <v>0</v>
      </c>
      <c r="H1357" s="28">
        <f t="shared" si="268"/>
        <v>0</v>
      </c>
      <c r="I1357" s="28">
        <f t="shared" si="268"/>
        <v>0</v>
      </c>
      <c r="J1357" s="28">
        <f t="shared" si="268"/>
        <v>0</v>
      </c>
      <c r="K1357" s="28">
        <f t="shared" si="268"/>
        <v>0</v>
      </c>
      <c r="L1357" s="28">
        <f t="shared" si="268"/>
        <v>0</v>
      </c>
      <c r="M1357" s="28">
        <f t="shared" si="268"/>
        <v>0</v>
      </c>
      <c r="N1357" s="28">
        <f t="shared" si="268"/>
        <v>0</v>
      </c>
      <c r="O1357" s="28">
        <f t="shared" si="268"/>
        <v>0</v>
      </c>
      <c r="P1357" s="28">
        <f t="shared" si="268"/>
        <v>0</v>
      </c>
      <c r="Q1357" s="28">
        <f t="shared" si="268"/>
        <v>0</v>
      </c>
      <c r="R1357" s="28">
        <f t="shared" si="268"/>
        <v>0</v>
      </c>
      <c r="S1357" s="28">
        <f t="shared" si="263"/>
        <v>0</v>
      </c>
      <c r="T1357" s="52">
        <f>'[2]Report'!K2944/1000</f>
        <v>0</v>
      </c>
      <c r="U1357" s="52">
        <f t="shared" si="260"/>
        <v>0</v>
      </c>
    </row>
    <row r="1358" spans="1:21" ht="11.25" customHeight="1">
      <c r="A1358" s="26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54">
        <f t="shared" si="263"/>
        <v>0</v>
      </c>
      <c r="T1358" s="52">
        <f>'[2]Report'!K2945/1000</f>
        <v>0</v>
      </c>
      <c r="U1358" s="52">
        <f t="shared" si="260"/>
        <v>0</v>
      </c>
    </row>
    <row r="1359" spans="1:21" ht="11.25" customHeight="1">
      <c r="A1359" s="26"/>
      <c r="C1359" s="10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>
        <f t="shared" si="263"/>
        <v>0</v>
      </c>
      <c r="T1359" s="52">
        <f>'[2]Report'!K2946/1000</f>
        <v>0</v>
      </c>
      <c r="U1359" s="52">
        <f t="shared" si="260"/>
        <v>0</v>
      </c>
    </row>
    <row r="1360" spans="1:21" ht="11.25" customHeight="1" thickBot="1">
      <c r="A1360" s="32" t="s">
        <v>224</v>
      </c>
      <c r="B1360" s="33"/>
      <c r="C1360" s="34"/>
      <c r="D1360" s="33"/>
      <c r="E1360" s="33"/>
      <c r="F1360" s="61">
        <f aca="true" t="shared" si="269" ref="F1360:R1360">SUBTOTAL(9,F1317:F1357)</f>
        <v>-26065.431404740248</v>
      </c>
      <c r="G1360" s="61">
        <f t="shared" si="269"/>
        <v>-26280.401255812172</v>
      </c>
      <c r="H1360" s="61">
        <f t="shared" si="269"/>
        <v>-26597.83910404677</v>
      </c>
      <c r="I1360" s="61">
        <f t="shared" si="269"/>
        <v>-25631.68162389317</v>
      </c>
      <c r="J1360" s="61">
        <f t="shared" si="269"/>
        <v>-25825.998139855325</v>
      </c>
      <c r="K1360" s="61">
        <f t="shared" si="269"/>
        <v>-25455.38373700174</v>
      </c>
      <c r="L1360" s="61">
        <f t="shared" si="269"/>
        <v>-25492.296631907866</v>
      </c>
      <c r="M1360" s="61">
        <f t="shared" si="269"/>
        <v>-25761.717936686702</v>
      </c>
      <c r="N1360" s="61">
        <f t="shared" si="269"/>
        <v>-25998.244675001657</v>
      </c>
      <c r="O1360" s="61">
        <f t="shared" si="269"/>
        <v>-26173.15779437774</v>
      </c>
      <c r="P1360" s="61">
        <f t="shared" si="269"/>
        <v>-26144.53713880762</v>
      </c>
      <c r="Q1360" s="61">
        <f t="shared" si="269"/>
        <v>-26454.947951427763</v>
      </c>
      <c r="R1360" s="61">
        <f t="shared" si="269"/>
        <v>-25902.042606013954</v>
      </c>
      <c r="S1360" s="30">
        <f t="shared" si="263"/>
        <v>-25983.328582849634</v>
      </c>
      <c r="T1360" s="52">
        <f>'[2]Report'!K2947/1000</f>
        <v>-25983.328582849546</v>
      </c>
      <c r="U1360" s="52">
        <f t="shared" si="260"/>
        <v>8.731149137020111E-11</v>
      </c>
    </row>
    <row r="1361" spans="1:21" ht="11.25" customHeight="1" thickTop="1">
      <c r="A1361" s="26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35">
        <f t="shared" si="263"/>
        <v>0</v>
      </c>
      <c r="T1361" s="52">
        <f>'[2]Report'!K2948/1000</f>
        <v>0</v>
      </c>
      <c r="U1361" s="52">
        <f t="shared" si="260"/>
        <v>0</v>
      </c>
    </row>
    <row r="1362" spans="1:21" ht="11.25" customHeight="1">
      <c r="A1362" s="26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15">
        <f t="shared" si="263"/>
        <v>0</v>
      </c>
      <c r="T1362" s="52">
        <f>'[2]Report'!K2949/1000</f>
        <v>0</v>
      </c>
      <c r="U1362" s="52">
        <f t="shared" si="260"/>
        <v>0</v>
      </c>
    </row>
    <row r="1363" spans="1:21" ht="11.25" customHeight="1">
      <c r="A1363" s="26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13">
        <f t="shared" si="263"/>
        <v>0</v>
      </c>
      <c r="T1363" s="52">
        <f>'[2]Report'!K2950/1000</f>
        <v>0</v>
      </c>
      <c r="U1363" s="52">
        <f t="shared" si="260"/>
        <v>0</v>
      </c>
    </row>
    <row r="1364" spans="1:21" ht="11.25" customHeight="1">
      <c r="A1364" s="26" t="s">
        <v>225</v>
      </c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3">
        <f t="shared" si="263"/>
        <v>0</v>
      </c>
      <c r="T1364" s="52">
        <f>'[2]Report'!K2951/1000</f>
        <v>0</v>
      </c>
      <c r="U1364" s="52">
        <f t="shared" si="260"/>
        <v>0</v>
      </c>
    </row>
    <row r="1365" spans="1:21" ht="11.25" customHeight="1">
      <c r="A1365" s="26"/>
      <c r="C1365" s="1" t="s">
        <v>190</v>
      </c>
      <c r="F1365" s="27">
        <v>-15040.06216</v>
      </c>
      <c r="G1365" s="27">
        <v>-15211.64363</v>
      </c>
      <c r="H1365" s="27">
        <v>-15389.99915</v>
      </c>
      <c r="I1365" s="27">
        <v>-14976.72158</v>
      </c>
      <c r="J1365" s="27">
        <v>-15174.05216</v>
      </c>
      <c r="K1365" s="27">
        <v>-15126.32293</v>
      </c>
      <c r="L1365" s="27">
        <v>-15204.85</v>
      </c>
      <c r="M1365" s="27">
        <v>-15404.50508</v>
      </c>
      <c r="N1365" s="27">
        <v>-15544.36008</v>
      </c>
      <c r="O1365" s="27">
        <v>-15722.35007</v>
      </c>
      <c r="P1365" s="27">
        <v>-15716.471029999999</v>
      </c>
      <c r="Q1365" s="27">
        <v>-15893.69407</v>
      </c>
      <c r="R1365" s="27">
        <v>-15858.76175</v>
      </c>
      <c r="S1365" s="13">
        <f t="shared" si="263"/>
        <v>-15401.198477916665</v>
      </c>
      <c r="T1365" s="52">
        <f>'[2]Report'!K2952/1000</f>
        <v>-15401.1984779166</v>
      </c>
      <c r="U1365" s="52">
        <f t="shared" si="260"/>
        <v>6.548361852765083E-11</v>
      </c>
    </row>
    <row r="1366" spans="1:21" ht="11.25" customHeight="1">
      <c r="A1366" s="26"/>
      <c r="C1366" s="10" t="s">
        <v>243</v>
      </c>
      <c r="F1366" s="27">
        <v>0</v>
      </c>
      <c r="G1366" s="27">
        <v>0</v>
      </c>
      <c r="H1366" s="27">
        <v>0</v>
      </c>
      <c r="I1366" s="27">
        <v>0</v>
      </c>
      <c r="J1366" s="27">
        <v>0</v>
      </c>
      <c r="K1366" s="27">
        <v>0</v>
      </c>
      <c r="L1366" s="27">
        <v>0</v>
      </c>
      <c r="M1366" s="27">
        <v>0</v>
      </c>
      <c r="N1366" s="27">
        <v>0</v>
      </c>
      <c r="O1366" s="27">
        <v>0</v>
      </c>
      <c r="P1366" s="27">
        <v>0</v>
      </c>
      <c r="Q1366" s="27">
        <v>0</v>
      </c>
      <c r="R1366" s="27">
        <v>0</v>
      </c>
      <c r="S1366" s="13">
        <f t="shared" si="263"/>
        <v>0</v>
      </c>
      <c r="T1366" s="52">
        <f>'[2]Report'!K2953/1000</f>
        <v>0</v>
      </c>
      <c r="U1366" s="52">
        <f t="shared" si="260"/>
        <v>0</v>
      </c>
    </row>
    <row r="1367" spans="1:21" ht="11.25" customHeight="1">
      <c r="A1367" s="26"/>
      <c r="C1367" s="10" t="s">
        <v>249</v>
      </c>
      <c r="F1367" s="27">
        <v>0</v>
      </c>
      <c r="G1367" s="27">
        <v>0</v>
      </c>
      <c r="H1367" s="27">
        <v>0</v>
      </c>
      <c r="I1367" s="27">
        <v>0</v>
      </c>
      <c r="J1367" s="27">
        <v>0</v>
      </c>
      <c r="K1367" s="27">
        <v>0</v>
      </c>
      <c r="L1367" s="27">
        <v>0</v>
      </c>
      <c r="M1367" s="27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13">
        <f t="shared" si="263"/>
        <v>0</v>
      </c>
      <c r="T1367" s="52">
        <f>'[2]Report'!K2954/1000</f>
        <v>0</v>
      </c>
      <c r="U1367" s="52">
        <f t="shared" si="260"/>
        <v>0</v>
      </c>
    </row>
    <row r="1368" spans="1:21" ht="11.25" customHeight="1">
      <c r="A1368" s="26"/>
      <c r="C1368" s="10" t="s">
        <v>241</v>
      </c>
      <c r="F1368" s="27">
        <v>0</v>
      </c>
      <c r="G1368" s="27">
        <v>0</v>
      </c>
      <c r="H1368" s="27">
        <v>0</v>
      </c>
      <c r="I1368" s="27">
        <v>0</v>
      </c>
      <c r="J1368" s="27">
        <v>0</v>
      </c>
      <c r="K1368" s="27">
        <v>0</v>
      </c>
      <c r="L1368" s="27">
        <v>0</v>
      </c>
      <c r="M1368" s="27">
        <v>0</v>
      </c>
      <c r="N1368" s="27">
        <v>0</v>
      </c>
      <c r="O1368" s="27">
        <v>0</v>
      </c>
      <c r="P1368" s="27">
        <v>0</v>
      </c>
      <c r="Q1368" s="27">
        <v>0</v>
      </c>
      <c r="R1368" s="27">
        <v>0</v>
      </c>
      <c r="S1368" s="13">
        <f t="shared" si="263"/>
        <v>0</v>
      </c>
      <c r="T1368" s="52">
        <f>'[2]Report'!K2955/1000</f>
        <v>0</v>
      </c>
      <c r="U1368" s="52">
        <f t="shared" si="260"/>
        <v>0</v>
      </c>
    </row>
    <row r="1369" spans="1:21" ht="11.25" customHeight="1">
      <c r="A1369" s="26"/>
      <c r="C1369" s="1" t="s">
        <v>242</v>
      </c>
      <c r="F1369" s="27">
        <v>-6336.351283280978</v>
      </c>
      <c r="G1369" s="27">
        <v>-6353.4123787110875</v>
      </c>
      <c r="H1369" s="27">
        <v>-6448.404221490779</v>
      </c>
      <c r="I1369" s="27">
        <v>-5991.927506175766</v>
      </c>
      <c r="J1369" s="27">
        <v>-5936.047023070924</v>
      </c>
      <c r="K1369" s="27">
        <v>-5608.385869292106</v>
      </c>
      <c r="L1369" s="27">
        <v>-5633.109056294815</v>
      </c>
      <c r="M1369" s="27">
        <v>-5647.954714318474</v>
      </c>
      <c r="N1369" s="27">
        <v>-5698.408439174903</v>
      </c>
      <c r="O1369" s="27">
        <v>-5662.09697430676</v>
      </c>
      <c r="P1369" s="27">
        <v>-5620.717090329675</v>
      </c>
      <c r="Q1369" s="27">
        <v>-5741.003692875704</v>
      </c>
      <c r="R1369" s="27">
        <v>-5373.107480865312</v>
      </c>
      <c r="S1369" s="13">
        <f t="shared" si="263"/>
        <v>-5849.683029009512</v>
      </c>
      <c r="T1369" s="52">
        <f>'[2]Report'!K2956/1000</f>
        <v>-5849.683029009506</v>
      </c>
      <c r="U1369" s="52">
        <f t="shared" si="260"/>
        <v>0</v>
      </c>
    </row>
    <row r="1370" spans="1:21" ht="11.25" customHeight="1">
      <c r="A1370" s="26"/>
      <c r="C1370" s="1" t="s">
        <v>250</v>
      </c>
      <c r="F1370" s="27">
        <v>-459.57796453040464</v>
      </c>
      <c r="G1370" s="27">
        <v>-469.84023118074634</v>
      </c>
      <c r="H1370" s="27">
        <v>-480.1952443255616</v>
      </c>
      <c r="I1370" s="27">
        <v>-480.0754448491089</v>
      </c>
      <c r="J1370" s="27">
        <v>-490.4381279353001</v>
      </c>
      <c r="K1370" s="27">
        <v>-500.9344508656616</v>
      </c>
      <c r="L1370" s="27">
        <v>-456.18411371314863</v>
      </c>
      <c r="M1370" s="27">
        <v>-466.56156070942967</v>
      </c>
      <c r="N1370" s="27">
        <v>-465.58850667728365</v>
      </c>
      <c r="O1370" s="27">
        <v>-474.919029728828</v>
      </c>
      <c r="P1370" s="27">
        <v>-484.157674500848</v>
      </c>
      <c r="Q1370" s="27">
        <v>-463.2502506050401</v>
      </c>
      <c r="R1370" s="27">
        <v>-469.9390828435749</v>
      </c>
      <c r="S1370" s="13">
        <f t="shared" si="263"/>
        <v>-474.7419298981622</v>
      </c>
      <c r="T1370" s="52">
        <f>'[2]Report'!K2957/1000</f>
        <v>-474.741929898162</v>
      </c>
      <c r="U1370" s="52">
        <f t="shared" si="260"/>
        <v>0</v>
      </c>
    </row>
    <row r="1371" spans="1:21" ht="11.25" customHeight="1">
      <c r="A1371" s="26"/>
      <c r="C1371" s="1" t="s">
        <v>29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13">
        <f t="shared" si="263"/>
        <v>0</v>
      </c>
      <c r="T1371" s="52">
        <f>'[2]Report'!K2958/1000</f>
        <v>0</v>
      </c>
      <c r="U1371" s="52">
        <f t="shared" si="260"/>
        <v>0</v>
      </c>
    </row>
    <row r="1372" spans="1:21" ht="11.25" customHeight="1">
      <c r="A1372" s="26"/>
      <c r="C1372" s="1" t="s">
        <v>254</v>
      </c>
      <c r="F1372" s="27">
        <v>0</v>
      </c>
      <c r="G1372" s="27">
        <v>0</v>
      </c>
      <c r="H1372" s="27">
        <v>0</v>
      </c>
      <c r="I1372" s="27">
        <v>0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13">
        <f t="shared" si="263"/>
        <v>0</v>
      </c>
      <c r="T1372" s="52">
        <f>'[2]Report'!K2959/1000</f>
        <v>0</v>
      </c>
      <c r="U1372" s="52">
        <f t="shared" si="260"/>
        <v>0</v>
      </c>
    </row>
    <row r="1373" spans="1:21" ht="11.25" customHeight="1">
      <c r="A1373" s="26"/>
      <c r="C1373" s="1" t="s">
        <v>244</v>
      </c>
      <c r="F1373" s="27">
        <v>-3312.3941374451188</v>
      </c>
      <c r="G1373" s="27">
        <v>-3313.9586073923065</v>
      </c>
      <c r="H1373" s="27">
        <v>-3333.175543318839</v>
      </c>
      <c r="I1373" s="27">
        <v>-3238.2575695915707</v>
      </c>
      <c r="J1373" s="27">
        <v>-3265.9970996680936</v>
      </c>
      <c r="K1373" s="27">
        <v>-3248.3669637281328</v>
      </c>
      <c r="L1373" s="27">
        <v>-3230.759080522769</v>
      </c>
      <c r="M1373" s="27">
        <v>-3260.133056838047</v>
      </c>
      <c r="N1373" s="27">
        <v>-3292.130812780885</v>
      </c>
      <c r="O1373" s="27">
        <v>-3312.636448189989</v>
      </c>
      <c r="P1373" s="27">
        <v>-3324.2642651262545</v>
      </c>
      <c r="Q1373" s="27">
        <v>-3354.2650418922235</v>
      </c>
      <c r="R1373" s="27">
        <v>-3213.749785938913</v>
      </c>
      <c r="S1373" s="13">
        <f t="shared" si="263"/>
        <v>-3286.418037561761</v>
      </c>
      <c r="T1373" s="52">
        <f>'[2]Report'!K2960/1000</f>
        <v>-3286.418037561746</v>
      </c>
      <c r="U1373" s="52">
        <f t="shared" si="260"/>
        <v>1.5006662579253316E-11</v>
      </c>
    </row>
    <row r="1374" spans="1:21" ht="11.25" customHeight="1">
      <c r="A1374" s="26"/>
      <c r="C1374" s="1" t="s">
        <v>245</v>
      </c>
      <c r="F1374" s="27">
        <v>0</v>
      </c>
      <c r="G1374" s="27">
        <v>0</v>
      </c>
      <c r="H1374" s="27">
        <v>0</v>
      </c>
      <c r="I1374" s="27">
        <v>0</v>
      </c>
      <c r="J1374" s="27">
        <v>0</v>
      </c>
      <c r="K1374" s="27">
        <v>0</v>
      </c>
      <c r="L1374" s="27">
        <v>0</v>
      </c>
      <c r="M1374" s="27">
        <v>0</v>
      </c>
      <c r="N1374" s="27">
        <v>0</v>
      </c>
      <c r="O1374" s="27">
        <v>0</v>
      </c>
      <c r="P1374" s="27">
        <v>0</v>
      </c>
      <c r="Q1374" s="27">
        <v>0</v>
      </c>
      <c r="R1374" s="27">
        <v>0</v>
      </c>
      <c r="S1374" s="13">
        <f t="shared" si="263"/>
        <v>0</v>
      </c>
      <c r="T1374" s="52">
        <f>'[2]Report'!K2961/1000</f>
        <v>0</v>
      </c>
      <c r="U1374" s="52">
        <f t="shared" si="260"/>
        <v>0</v>
      </c>
    </row>
    <row r="1375" spans="1:21" ht="11.25" customHeight="1">
      <c r="A1375" s="26"/>
      <c r="C1375" s="1" t="s">
        <v>246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13">
        <f t="shared" si="263"/>
        <v>0</v>
      </c>
      <c r="T1375" s="52">
        <f>'[2]Report'!K2962/1000</f>
        <v>0</v>
      </c>
      <c r="U1375" s="52">
        <f t="shared" si="260"/>
        <v>0</v>
      </c>
    </row>
    <row r="1376" spans="1:21" ht="11.25" customHeight="1">
      <c r="A1376" s="26"/>
      <c r="C1376" s="1" t="s">
        <v>247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13">
        <f t="shared" si="263"/>
        <v>0</v>
      </c>
      <c r="T1376" s="52">
        <f>'[2]Report'!K2963/1000</f>
        <v>0</v>
      </c>
      <c r="U1376" s="52">
        <f t="shared" si="260"/>
        <v>0</v>
      </c>
    </row>
    <row r="1377" spans="1:21" ht="11.25" customHeight="1">
      <c r="A1377" s="26"/>
      <c r="C1377" s="1" t="s">
        <v>256</v>
      </c>
      <c r="F1377" s="27">
        <v>0</v>
      </c>
      <c r="G1377" s="27">
        <v>0</v>
      </c>
      <c r="H1377" s="27">
        <v>0</v>
      </c>
      <c r="I1377" s="27">
        <v>0</v>
      </c>
      <c r="J1377" s="27">
        <v>0</v>
      </c>
      <c r="K1377" s="27">
        <v>0</v>
      </c>
      <c r="L1377" s="27">
        <v>0</v>
      </c>
      <c r="M1377" s="27">
        <v>0</v>
      </c>
      <c r="N1377" s="27">
        <v>0</v>
      </c>
      <c r="O1377" s="27">
        <v>0</v>
      </c>
      <c r="P1377" s="27">
        <v>0</v>
      </c>
      <c r="Q1377" s="27">
        <v>0</v>
      </c>
      <c r="R1377" s="27">
        <v>0</v>
      </c>
      <c r="S1377" s="13">
        <f t="shared" si="263"/>
        <v>0</v>
      </c>
      <c r="T1377" s="52">
        <f>'[2]Report'!K2964/1000</f>
        <v>0</v>
      </c>
      <c r="U1377" s="52">
        <f t="shared" si="260"/>
        <v>0</v>
      </c>
    </row>
    <row r="1378" spans="1:21" ht="11.25" customHeight="1">
      <c r="A1378" s="26"/>
      <c r="C1378" s="1" t="s">
        <v>248</v>
      </c>
      <c r="F1378" s="27">
        <v>-917.0458594837426</v>
      </c>
      <c r="G1378" s="27">
        <v>-931.546408528033</v>
      </c>
      <c r="H1378" s="27">
        <v>-946.0649449115884</v>
      </c>
      <c r="I1378" s="27">
        <v>-944.6995232767255</v>
      </c>
      <c r="J1378" s="27">
        <v>-959.4637291810074</v>
      </c>
      <c r="K1378" s="27">
        <v>-971.3735231158385</v>
      </c>
      <c r="L1378" s="27">
        <v>-967.3943813771314</v>
      </c>
      <c r="M1378" s="27">
        <v>-982.56352482075</v>
      </c>
      <c r="N1378" s="27">
        <v>-997.7568363685863</v>
      </c>
      <c r="O1378" s="27">
        <v>-1001.1552721521638</v>
      </c>
      <c r="P1378" s="27">
        <v>-998.9270788508423</v>
      </c>
      <c r="Q1378" s="27">
        <v>-1002.7348960547948</v>
      </c>
      <c r="R1378" s="27">
        <v>-986.484506366152</v>
      </c>
      <c r="S1378" s="13">
        <f t="shared" si="263"/>
        <v>-971.287108463534</v>
      </c>
      <c r="T1378" s="52">
        <f>'[2]Report'!K2965/1000</f>
        <v>-971.2871084635326</v>
      </c>
      <c r="U1378" s="52">
        <f t="shared" si="260"/>
        <v>1.3642420526593924E-12</v>
      </c>
    </row>
    <row r="1379" spans="1:21" ht="11.25" customHeight="1">
      <c r="A1379" s="26"/>
      <c r="C1379" s="1" t="s">
        <v>113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45">
        <f t="shared" si="263"/>
        <v>0</v>
      </c>
      <c r="T1379" s="52">
        <f>'[2]Report'!K2966/1000</f>
        <v>0</v>
      </c>
      <c r="U1379" s="52">
        <f t="shared" si="260"/>
        <v>0</v>
      </c>
    </row>
    <row r="1380" spans="1:21" ht="11.25" customHeight="1" thickBot="1">
      <c r="A1380" s="29" t="s">
        <v>226</v>
      </c>
      <c r="F1380" s="37">
        <f aca="true" t="shared" si="270" ref="F1380:R1380">SUM(F1365:F1379)</f>
        <v>-26065.43140474024</v>
      </c>
      <c r="G1380" s="37">
        <f t="shared" si="270"/>
        <v>-26280.401255812172</v>
      </c>
      <c r="H1380" s="37">
        <f t="shared" si="270"/>
        <v>-26597.83910404677</v>
      </c>
      <c r="I1380" s="37">
        <f t="shared" si="270"/>
        <v>-25631.68162389317</v>
      </c>
      <c r="J1380" s="37">
        <f t="shared" si="270"/>
        <v>-25825.998139855325</v>
      </c>
      <c r="K1380" s="37">
        <f t="shared" si="270"/>
        <v>-25455.38373700174</v>
      </c>
      <c r="L1380" s="37">
        <f t="shared" si="270"/>
        <v>-25492.296631907866</v>
      </c>
      <c r="M1380" s="37">
        <f t="shared" si="270"/>
        <v>-25761.717936686702</v>
      </c>
      <c r="N1380" s="37">
        <f t="shared" si="270"/>
        <v>-25998.244675001657</v>
      </c>
      <c r="O1380" s="37">
        <f t="shared" si="270"/>
        <v>-26173.15779437774</v>
      </c>
      <c r="P1380" s="37">
        <f t="shared" si="270"/>
        <v>-26144.53713880762</v>
      </c>
      <c r="Q1380" s="37">
        <f t="shared" si="270"/>
        <v>-26454.94795142776</v>
      </c>
      <c r="R1380" s="37">
        <f t="shared" si="270"/>
        <v>-25902.042606013954</v>
      </c>
      <c r="S1380" s="45">
        <f t="shared" si="263"/>
        <v>-25983.32858284963</v>
      </c>
      <c r="T1380" s="52">
        <f>'[2]Report'!K2967/1000</f>
        <v>-25983.328582849546</v>
      </c>
      <c r="U1380" s="52">
        <f t="shared" si="260"/>
        <v>8.36735125631094E-11</v>
      </c>
    </row>
    <row r="1381" spans="1:21" ht="11.25" customHeight="1" thickTop="1">
      <c r="A1381" s="26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54">
        <f t="shared" si="263"/>
        <v>0</v>
      </c>
      <c r="T1381" s="52">
        <f>'[2]Report'!K2968/1000</f>
        <v>0</v>
      </c>
      <c r="U1381" s="52">
        <f t="shared" si="260"/>
        <v>0</v>
      </c>
    </row>
    <row r="1382" spans="1:21" ht="11.25" customHeight="1">
      <c r="A1382" s="26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>
        <f t="shared" si="263"/>
        <v>0</v>
      </c>
      <c r="T1382" s="52">
        <f>'[2]Report'!K2969/1000</f>
        <v>0</v>
      </c>
      <c r="U1382" s="52">
        <f t="shared" si="260"/>
        <v>0</v>
      </c>
    </row>
    <row r="1383" spans="1:21" ht="11.25" customHeight="1" thickBot="1">
      <c r="A1383" s="26" t="s">
        <v>227</v>
      </c>
      <c r="F1383" s="61">
        <f aca="true" t="shared" si="271" ref="F1383:R1383">F1360+F1310+F1238+F1217</f>
        <v>-483785.16312705807</v>
      </c>
      <c r="G1383" s="61">
        <f t="shared" si="271"/>
        <v>-486554.4934508479</v>
      </c>
      <c r="H1383" s="61">
        <f t="shared" si="271"/>
        <v>-489369.1877538804</v>
      </c>
      <c r="I1383" s="61">
        <f t="shared" si="271"/>
        <v>-489968.62324069696</v>
      </c>
      <c r="J1383" s="61">
        <f t="shared" si="271"/>
        <v>-492730.9095074555</v>
      </c>
      <c r="K1383" s="61">
        <f t="shared" si="271"/>
        <v>-506680.8821365739</v>
      </c>
      <c r="L1383" s="61">
        <f t="shared" si="271"/>
        <v>-505794.67991644284</v>
      </c>
      <c r="M1383" s="61">
        <f t="shared" si="271"/>
        <v>-509140.58173021843</v>
      </c>
      <c r="N1383" s="61">
        <f t="shared" si="271"/>
        <v>-511946.73218264827</v>
      </c>
      <c r="O1383" s="61">
        <f t="shared" si="271"/>
        <v>-512869.38349622703</v>
      </c>
      <c r="P1383" s="61">
        <f t="shared" si="271"/>
        <v>-514982.83874071995</v>
      </c>
      <c r="Q1383" s="61">
        <f t="shared" si="271"/>
        <v>-517948.64988153987</v>
      </c>
      <c r="R1383" s="61">
        <f t="shared" si="271"/>
        <v>-516862.9251446641</v>
      </c>
      <c r="S1383" s="55">
        <f t="shared" si="263"/>
        <v>-503192.5838477593</v>
      </c>
      <c r="T1383" s="52">
        <f>'[2]Report'!K2970/1000</f>
        <v>-503192.5838477585</v>
      </c>
      <c r="U1383" s="52">
        <f t="shared" si="260"/>
        <v>8.149072527885437E-10</v>
      </c>
    </row>
    <row r="1384" spans="1:21" ht="11.25" customHeight="1" thickTop="1">
      <c r="A1384" s="26" t="s">
        <v>228</v>
      </c>
      <c r="B1384" s="1" t="s">
        <v>229</v>
      </c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3">
        <f t="shared" si="263"/>
        <v>0</v>
      </c>
      <c r="T1384" s="52">
        <f>'[2]Report'!K2971/1000</f>
        <v>0</v>
      </c>
      <c r="U1384" s="52">
        <f t="shared" si="260"/>
        <v>0</v>
      </c>
    </row>
    <row r="1385" spans="1:21" ht="11.25" customHeight="1">
      <c r="A1385" s="26"/>
      <c r="D1385" s="1" t="s">
        <v>244</v>
      </c>
      <c r="F1385" s="27">
        <v>0</v>
      </c>
      <c r="G1385" s="27">
        <v>0</v>
      </c>
      <c r="H1385" s="27">
        <v>0</v>
      </c>
      <c r="I1385" s="27">
        <v>0</v>
      </c>
      <c r="J1385" s="27">
        <v>0</v>
      </c>
      <c r="K1385" s="27">
        <v>0</v>
      </c>
      <c r="L1385" s="27">
        <v>0</v>
      </c>
      <c r="M1385" s="27">
        <v>0</v>
      </c>
      <c r="N1385" s="27">
        <v>0</v>
      </c>
      <c r="O1385" s="27">
        <v>0</v>
      </c>
      <c r="P1385" s="27">
        <v>0</v>
      </c>
      <c r="Q1385" s="27">
        <v>0</v>
      </c>
      <c r="R1385" s="27">
        <v>0</v>
      </c>
      <c r="S1385" s="13">
        <f t="shared" si="263"/>
        <v>0</v>
      </c>
      <c r="T1385" s="52">
        <f>'[2]Report'!K2972/1000</f>
        <v>0</v>
      </c>
      <c r="U1385" s="52">
        <f t="shared" si="260"/>
        <v>0</v>
      </c>
    </row>
    <row r="1386" spans="1:21" ht="11.25" customHeight="1">
      <c r="A1386" s="26"/>
      <c r="D1386" s="1" t="s">
        <v>244</v>
      </c>
      <c r="F1386" s="27">
        <v>0</v>
      </c>
      <c r="G1386" s="27">
        <v>0</v>
      </c>
      <c r="H1386" s="27">
        <v>0</v>
      </c>
      <c r="I1386" s="27">
        <v>0</v>
      </c>
      <c r="J1386" s="27">
        <v>0</v>
      </c>
      <c r="K1386" s="27">
        <v>0</v>
      </c>
      <c r="L1386" s="27">
        <v>0</v>
      </c>
      <c r="M1386" s="27">
        <v>0</v>
      </c>
      <c r="N1386" s="27">
        <v>0</v>
      </c>
      <c r="O1386" s="27">
        <v>0</v>
      </c>
      <c r="P1386" s="27">
        <v>0</v>
      </c>
      <c r="Q1386" s="27">
        <v>0</v>
      </c>
      <c r="R1386" s="27">
        <v>0</v>
      </c>
      <c r="S1386" s="13">
        <f t="shared" si="263"/>
        <v>0</v>
      </c>
      <c r="T1386" s="52">
        <f>'[2]Report'!K2973/1000</f>
        <v>0</v>
      </c>
      <c r="U1386" s="52">
        <f t="shared" si="260"/>
        <v>0</v>
      </c>
    </row>
    <row r="1387" spans="1:21" ht="11.25" customHeight="1">
      <c r="A1387" s="26"/>
      <c r="D1387" s="1" t="s">
        <v>245</v>
      </c>
      <c r="F1387" s="27">
        <v>0</v>
      </c>
      <c r="G1387" s="27">
        <v>0</v>
      </c>
      <c r="H1387" s="27">
        <v>0</v>
      </c>
      <c r="I1387" s="27">
        <v>0</v>
      </c>
      <c r="J1387" s="27">
        <v>0</v>
      </c>
      <c r="K1387" s="27">
        <v>0</v>
      </c>
      <c r="L1387" s="27">
        <v>0</v>
      </c>
      <c r="M1387" s="27">
        <v>0</v>
      </c>
      <c r="N1387" s="27">
        <v>0</v>
      </c>
      <c r="O1387" s="27">
        <v>0</v>
      </c>
      <c r="P1387" s="27">
        <v>0</v>
      </c>
      <c r="Q1387" s="27">
        <v>0</v>
      </c>
      <c r="R1387" s="27">
        <v>0</v>
      </c>
      <c r="S1387" s="13">
        <f t="shared" si="263"/>
        <v>0</v>
      </c>
      <c r="T1387" s="52">
        <f>'[2]Report'!K2974/1000</f>
        <v>0</v>
      </c>
      <c r="U1387" s="52">
        <f t="shared" si="260"/>
        <v>0</v>
      </c>
    </row>
    <row r="1388" spans="1:21" ht="11.25" customHeight="1">
      <c r="A1388" s="26"/>
      <c r="D1388" s="1" t="s">
        <v>29</v>
      </c>
      <c r="F1388" s="27">
        <v>0</v>
      </c>
      <c r="G1388" s="27">
        <v>0</v>
      </c>
      <c r="H1388" s="27">
        <v>0</v>
      </c>
      <c r="I1388" s="27">
        <v>0</v>
      </c>
      <c r="J1388" s="27">
        <v>0</v>
      </c>
      <c r="K1388" s="27">
        <v>0</v>
      </c>
      <c r="L1388" s="27">
        <v>0</v>
      </c>
      <c r="M1388" s="27">
        <v>0</v>
      </c>
      <c r="N1388" s="27">
        <v>0</v>
      </c>
      <c r="O1388" s="27">
        <v>0</v>
      </c>
      <c r="P1388" s="27">
        <v>0</v>
      </c>
      <c r="Q1388" s="27">
        <v>0</v>
      </c>
      <c r="R1388" s="27">
        <v>0</v>
      </c>
      <c r="S1388" s="15">
        <f t="shared" si="263"/>
        <v>0</v>
      </c>
      <c r="T1388" s="52">
        <f>'[2]Report'!K2975/1000</f>
        <v>0</v>
      </c>
      <c r="U1388" s="52">
        <f t="shared" si="260"/>
        <v>0</v>
      </c>
    </row>
    <row r="1389" spans="1:21" ht="11.25" customHeight="1" thickBot="1">
      <c r="A1389" s="26"/>
      <c r="F1389" s="37">
        <f aca="true" t="shared" si="272" ref="F1389:R1389">SUBTOTAL(9,F1385:F1388)</f>
        <v>0</v>
      </c>
      <c r="G1389" s="37">
        <f t="shared" si="272"/>
        <v>0</v>
      </c>
      <c r="H1389" s="37">
        <f t="shared" si="272"/>
        <v>0</v>
      </c>
      <c r="I1389" s="37">
        <f t="shared" si="272"/>
        <v>0</v>
      </c>
      <c r="J1389" s="37">
        <f t="shared" si="272"/>
        <v>0</v>
      </c>
      <c r="K1389" s="37">
        <f t="shared" si="272"/>
        <v>0</v>
      </c>
      <c r="L1389" s="37">
        <f t="shared" si="272"/>
        <v>0</v>
      </c>
      <c r="M1389" s="37">
        <f t="shared" si="272"/>
        <v>0</v>
      </c>
      <c r="N1389" s="37">
        <f t="shared" si="272"/>
        <v>0</v>
      </c>
      <c r="O1389" s="37">
        <f t="shared" si="272"/>
        <v>0</v>
      </c>
      <c r="P1389" s="37">
        <f t="shared" si="272"/>
        <v>0</v>
      </c>
      <c r="Q1389" s="37">
        <f t="shared" si="272"/>
        <v>0</v>
      </c>
      <c r="R1389" s="37">
        <f t="shared" si="272"/>
        <v>0</v>
      </c>
      <c r="S1389" s="37">
        <f t="shared" si="263"/>
        <v>0</v>
      </c>
      <c r="T1389" s="52">
        <f>'[2]Report'!K2976/1000</f>
        <v>0</v>
      </c>
      <c r="U1389" s="52">
        <f t="shared" si="260"/>
        <v>0</v>
      </c>
    </row>
    <row r="1390" spans="1:21" ht="11.25" customHeight="1" thickTop="1">
      <c r="A1390" s="26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>
        <f t="shared" si="263"/>
        <v>0</v>
      </c>
      <c r="T1390" s="52">
        <f>'[2]Report'!K2977/1000</f>
        <v>0</v>
      </c>
      <c r="U1390" s="52">
        <f t="shared" si="260"/>
        <v>0</v>
      </c>
    </row>
    <row r="1391" spans="1:21" ht="11.25" customHeight="1">
      <c r="A1391" s="26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3">
        <f t="shared" si="263"/>
        <v>0</v>
      </c>
      <c r="T1391" s="52">
        <f>'[2]Report'!K2978/1000</f>
        <v>0</v>
      </c>
      <c r="U1391" s="52">
        <f aca="true" t="shared" si="273" ref="U1391:U1454">T1391-S1391</f>
        <v>0</v>
      </c>
    </row>
    <row r="1392" spans="1:21" ht="11.25" customHeight="1">
      <c r="A1392" s="26" t="s">
        <v>230</v>
      </c>
      <c r="B1392" s="1" t="s">
        <v>231</v>
      </c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3">
        <f t="shared" si="263"/>
        <v>0</v>
      </c>
      <c r="T1392" s="52">
        <f>'[2]Report'!K2979/1000</f>
        <v>0</v>
      </c>
      <c r="U1392" s="52">
        <f t="shared" si="273"/>
        <v>0</v>
      </c>
    </row>
    <row r="1393" spans="1:21" ht="11.25" customHeight="1">
      <c r="A1393" s="26"/>
      <c r="D1393" s="1" t="s">
        <v>190</v>
      </c>
      <c r="F1393" s="27">
        <v>-1344.06031</v>
      </c>
      <c r="G1393" s="27">
        <v>-1350.98525</v>
      </c>
      <c r="H1393" s="27">
        <v>-1348.3454299999999</v>
      </c>
      <c r="I1393" s="27">
        <v>-1356.12155</v>
      </c>
      <c r="J1393" s="27">
        <v>-1364.4111599999999</v>
      </c>
      <c r="K1393" s="27">
        <v>-1372.7027</v>
      </c>
      <c r="L1393" s="27">
        <v>-1381.03556</v>
      </c>
      <c r="M1393" s="27">
        <v>-1389.40856</v>
      </c>
      <c r="N1393" s="27">
        <v>-1397.86149</v>
      </c>
      <c r="O1393" s="27">
        <v>-1406.37181</v>
      </c>
      <c r="P1393" s="27">
        <v>-1414.8812</v>
      </c>
      <c r="Q1393" s="27">
        <v>-1423.3906100000002</v>
      </c>
      <c r="R1393" s="27">
        <v>-1431.9001899999998</v>
      </c>
      <c r="S1393" s="13">
        <f t="shared" si="263"/>
        <v>-1382.7912975</v>
      </c>
      <c r="T1393" s="52">
        <f>'[2]Report'!K2980/1000</f>
        <v>-1382.7912975000002</v>
      </c>
      <c r="U1393" s="52">
        <f t="shared" si="273"/>
        <v>0</v>
      </c>
    </row>
    <row r="1394" spans="1:21" ht="11.25" customHeight="1">
      <c r="A1394" s="26"/>
      <c r="D1394" s="1" t="s">
        <v>250</v>
      </c>
      <c r="F1394" s="27">
        <v>-156.31659721045472</v>
      </c>
      <c r="G1394" s="27">
        <v>-157.70992969863246</v>
      </c>
      <c r="H1394" s="27">
        <v>-159.1035593943785</v>
      </c>
      <c r="I1394" s="27">
        <v>-160.57808487613883</v>
      </c>
      <c r="J1394" s="27">
        <v>-161.99907752929934</v>
      </c>
      <c r="K1394" s="27">
        <v>-163.4200708917857</v>
      </c>
      <c r="L1394" s="27">
        <v>-164.84107347550938</v>
      </c>
      <c r="M1394" s="27">
        <v>-166.2620654193439</v>
      </c>
      <c r="N1394" s="27">
        <v>-167.7287819318442</v>
      </c>
      <c r="O1394" s="27">
        <v>-169.23962348301822</v>
      </c>
      <c r="P1394" s="27">
        <v>-170.7524085872645</v>
      </c>
      <c r="Q1394" s="27">
        <v>-172.3085051333328</v>
      </c>
      <c r="R1394" s="27">
        <v>-174.01933120238306</v>
      </c>
      <c r="S1394" s="13">
        <f t="shared" si="263"/>
        <v>-164.9259287189139</v>
      </c>
      <c r="T1394" s="52">
        <f>'[2]Report'!K2981/1000</f>
        <v>-164.9259287189139</v>
      </c>
      <c r="U1394" s="52">
        <f t="shared" si="273"/>
        <v>0</v>
      </c>
    </row>
    <row r="1395" spans="1:21" ht="11.25" customHeight="1">
      <c r="A1395" s="26"/>
      <c r="D1395" s="1" t="s">
        <v>29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13">
        <f t="shared" si="263"/>
        <v>0</v>
      </c>
      <c r="T1395" s="52">
        <f>'[2]Report'!K2982/1000</f>
        <v>0</v>
      </c>
      <c r="U1395" s="52">
        <f t="shared" si="273"/>
        <v>0</v>
      </c>
    </row>
    <row r="1396" spans="1:21" ht="11.25" customHeight="1">
      <c r="A1396" s="26"/>
      <c r="D1396" s="1" t="s">
        <v>242</v>
      </c>
      <c r="F1396" s="27">
        <v>-679.5595625507517</v>
      </c>
      <c r="G1396" s="27">
        <v>-685.0834156336333</v>
      </c>
      <c r="H1396" s="27">
        <v>-690.9527484078162</v>
      </c>
      <c r="I1396" s="27">
        <v>-698.5068755858849</v>
      </c>
      <c r="J1396" s="27">
        <v>-703.9041774154291</v>
      </c>
      <c r="K1396" s="27">
        <v>-708.0903471087402</v>
      </c>
      <c r="L1396" s="27">
        <v>-713.061155760679</v>
      </c>
      <c r="M1396" s="27">
        <v>-706.5433313425117</v>
      </c>
      <c r="N1396" s="27">
        <v>-712.0797971748522</v>
      </c>
      <c r="O1396" s="27">
        <v>-717.0489152368193</v>
      </c>
      <c r="P1396" s="27">
        <v>-722.6241490679371</v>
      </c>
      <c r="Q1396" s="27">
        <v>-725.4848554775408</v>
      </c>
      <c r="R1396" s="27">
        <v>-733.9632723469243</v>
      </c>
      <c r="S1396" s="13">
        <f t="shared" si="263"/>
        <v>-707.5117654717236</v>
      </c>
      <c r="T1396" s="52">
        <f>'[2]Report'!K2983/1000</f>
        <v>-707.5117654717235</v>
      </c>
      <c r="U1396" s="52">
        <f t="shared" si="273"/>
        <v>0</v>
      </c>
    </row>
    <row r="1397" spans="1:21" ht="11.25" customHeight="1">
      <c r="A1397" s="26"/>
      <c r="D1397" s="1" t="s">
        <v>244</v>
      </c>
      <c r="F1397" s="27">
        <v>0</v>
      </c>
      <c r="G1397" s="27">
        <v>0</v>
      </c>
      <c r="H1397" s="27">
        <v>0</v>
      </c>
      <c r="I1397" s="27">
        <v>0</v>
      </c>
      <c r="J1397" s="27">
        <v>0</v>
      </c>
      <c r="K1397" s="27">
        <v>0</v>
      </c>
      <c r="L1397" s="27">
        <v>0</v>
      </c>
      <c r="M1397" s="27">
        <v>0</v>
      </c>
      <c r="N1397" s="27">
        <v>0</v>
      </c>
      <c r="O1397" s="27">
        <v>0</v>
      </c>
      <c r="P1397" s="27">
        <v>0</v>
      </c>
      <c r="Q1397" s="27">
        <v>0</v>
      </c>
      <c r="R1397" s="27">
        <v>0</v>
      </c>
      <c r="S1397" s="13">
        <f t="shared" si="263"/>
        <v>0</v>
      </c>
      <c r="T1397" s="52">
        <f>'[2]Report'!K2984/1000</f>
        <v>0</v>
      </c>
      <c r="U1397" s="52">
        <f t="shared" si="273"/>
        <v>0</v>
      </c>
    </row>
    <row r="1398" spans="1:21" ht="11.25" customHeight="1">
      <c r="A1398" s="26"/>
      <c r="D1398" s="1" t="s">
        <v>245</v>
      </c>
      <c r="F1398" s="27">
        <v>0</v>
      </c>
      <c r="G1398" s="27">
        <v>0</v>
      </c>
      <c r="H1398" s="27">
        <v>0</v>
      </c>
      <c r="I1398" s="27">
        <v>0</v>
      </c>
      <c r="J1398" s="27">
        <v>0</v>
      </c>
      <c r="K1398" s="27">
        <v>0</v>
      </c>
      <c r="L1398" s="27">
        <v>0</v>
      </c>
      <c r="M1398" s="27">
        <v>0</v>
      </c>
      <c r="N1398" s="27">
        <v>0</v>
      </c>
      <c r="O1398" s="27">
        <v>0</v>
      </c>
      <c r="P1398" s="27">
        <v>0</v>
      </c>
      <c r="Q1398" s="27">
        <v>0</v>
      </c>
      <c r="R1398" s="27">
        <v>0</v>
      </c>
      <c r="S1398" s="13">
        <f t="shared" si="263"/>
        <v>0</v>
      </c>
      <c r="T1398" s="52">
        <f>'[2]Report'!K2985/1000</f>
        <v>0</v>
      </c>
      <c r="U1398" s="52">
        <f t="shared" si="273"/>
        <v>0</v>
      </c>
    </row>
    <row r="1399" spans="1:21" ht="11.25" customHeight="1">
      <c r="A1399" s="26"/>
      <c r="D1399" s="1" t="s">
        <v>246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13">
        <f t="shared" si="263"/>
        <v>0</v>
      </c>
      <c r="T1399" s="52">
        <f>'[2]Report'!K2986/1000</f>
        <v>0</v>
      </c>
      <c r="U1399" s="52">
        <f t="shared" si="273"/>
        <v>0</v>
      </c>
    </row>
    <row r="1400" spans="1:21" ht="11.25" customHeight="1">
      <c r="A1400" s="26"/>
      <c r="D1400" s="1" t="s">
        <v>247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13">
        <f t="shared" si="263"/>
        <v>0</v>
      </c>
      <c r="T1400" s="52">
        <f>'[2]Report'!K2987/1000</f>
        <v>0</v>
      </c>
      <c r="U1400" s="52">
        <f t="shared" si="273"/>
        <v>0</v>
      </c>
    </row>
    <row r="1401" spans="1:21" ht="11.25" customHeight="1">
      <c r="A1401" s="26"/>
      <c r="D1401" s="1" t="s">
        <v>241</v>
      </c>
      <c r="F1401" s="27">
        <v>0</v>
      </c>
      <c r="G1401" s="27">
        <v>0</v>
      </c>
      <c r="H1401" s="27">
        <v>0</v>
      </c>
      <c r="I1401" s="27">
        <v>0</v>
      </c>
      <c r="J1401" s="27">
        <v>0</v>
      </c>
      <c r="K1401" s="27">
        <v>0</v>
      </c>
      <c r="L1401" s="27">
        <v>0</v>
      </c>
      <c r="M1401" s="27">
        <v>0</v>
      </c>
      <c r="N1401" s="27">
        <v>0</v>
      </c>
      <c r="O1401" s="27">
        <v>0</v>
      </c>
      <c r="P1401" s="27">
        <v>0</v>
      </c>
      <c r="Q1401" s="27">
        <v>0</v>
      </c>
      <c r="R1401" s="27">
        <v>0</v>
      </c>
      <c r="S1401" s="15">
        <f t="shared" si="263"/>
        <v>0</v>
      </c>
      <c r="T1401" s="52">
        <f>'[2]Report'!K2988/1000</f>
        <v>0</v>
      </c>
      <c r="U1401" s="52">
        <f t="shared" si="273"/>
        <v>0</v>
      </c>
    </row>
    <row r="1402" spans="1:21" ht="11.25" customHeight="1" thickBot="1">
      <c r="A1402" s="26"/>
      <c r="F1402" s="37">
        <f aca="true" t="shared" si="274" ref="F1402:R1402">SUBTOTAL(9,F1393:F1401)</f>
        <v>-2179.9364697612064</v>
      </c>
      <c r="G1402" s="37">
        <f t="shared" si="274"/>
        <v>-2193.778595332266</v>
      </c>
      <c r="H1402" s="37">
        <f t="shared" si="274"/>
        <v>-2198.4017378021945</v>
      </c>
      <c r="I1402" s="37">
        <f t="shared" si="274"/>
        <v>-2215.2065104620237</v>
      </c>
      <c r="J1402" s="37">
        <f t="shared" si="274"/>
        <v>-2230.314414944728</v>
      </c>
      <c r="K1402" s="37">
        <f t="shared" si="274"/>
        <v>-2244.2131180005263</v>
      </c>
      <c r="L1402" s="37">
        <f t="shared" si="274"/>
        <v>-2258.937789236188</v>
      </c>
      <c r="M1402" s="37">
        <f t="shared" si="274"/>
        <v>-2262.213956761856</v>
      </c>
      <c r="N1402" s="37">
        <f t="shared" si="274"/>
        <v>-2277.6700691066962</v>
      </c>
      <c r="O1402" s="37">
        <f t="shared" si="274"/>
        <v>-2292.6603487198377</v>
      </c>
      <c r="P1402" s="37">
        <f t="shared" si="274"/>
        <v>-2308.2577576552017</v>
      </c>
      <c r="Q1402" s="37">
        <f t="shared" si="274"/>
        <v>-2321.183970610874</v>
      </c>
      <c r="R1402" s="37">
        <f t="shared" si="274"/>
        <v>-2339.8827935493073</v>
      </c>
      <c r="S1402" s="37">
        <f t="shared" si="263"/>
        <v>-2255.2289916906375</v>
      </c>
      <c r="T1402" s="52">
        <f>'[2]Report'!K2989/1000</f>
        <v>-2255.2289916906375</v>
      </c>
      <c r="U1402" s="52">
        <f t="shared" si="273"/>
        <v>0</v>
      </c>
    </row>
    <row r="1403" spans="1:21" ht="11.25" customHeight="1" thickTop="1">
      <c r="A1403" s="26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>
        <f aca="true" t="shared" si="275" ref="S1403:S1466">(F1403+R1403+SUM(G1403:Q1403)*2)/24</f>
        <v>0</v>
      </c>
      <c r="T1403" s="52">
        <f>'[2]Report'!K2990/1000</f>
        <v>0</v>
      </c>
      <c r="U1403" s="52">
        <f t="shared" si="273"/>
        <v>0</v>
      </c>
    </row>
    <row r="1404" spans="1:21" ht="11.25" customHeight="1">
      <c r="A1404" s="26"/>
      <c r="C1404" s="10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27">
        <f t="shared" si="275"/>
        <v>0</v>
      </c>
      <c r="T1404" s="52">
        <f>'[2]Report'!K2991/1000</f>
        <v>0</v>
      </c>
      <c r="U1404" s="52">
        <f t="shared" si="273"/>
        <v>0</v>
      </c>
    </row>
    <row r="1405" spans="1:21" ht="11.25" customHeight="1">
      <c r="A1405" s="26" t="s">
        <v>232</v>
      </c>
      <c r="B1405" s="1" t="s">
        <v>233</v>
      </c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3">
        <f t="shared" si="275"/>
        <v>0</v>
      </c>
      <c r="T1405" s="52">
        <f>'[2]Report'!K2992/1000</f>
        <v>0</v>
      </c>
      <c r="U1405" s="52">
        <f t="shared" si="273"/>
        <v>0</v>
      </c>
    </row>
    <row r="1406" spans="1:21" ht="11.25" customHeight="1">
      <c r="A1406" s="26"/>
      <c r="D1406" s="1" t="s">
        <v>243</v>
      </c>
      <c r="F1406" s="27">
        <v>0</v>
      </c>
      <c r="G1406" s="27">
        <v>0</v>
      </c>
      <c r="H1406" s="27">
        <v>0</v>
      </c>
      <c r="I1406" s="27">
        <v>0</v>
      </c>
      <c r="J1406" s="27">
        <v>0</v>
      </c>
      <c r="K1406" s="27">
        <v>0</v>
      </c>
      <c r="L1406" s="27">
        <v>0</v>
      </c>
      <c r="M1406" s="27">
        <v>0</v>
      </c>
      <c r="N1406" s="27">
        <v>0</v>
      </c>
      <c r="O1406" s="27">
        <v>0</v>
      </c>
      <c r="P1406" s="27">
        <v>0</v>
      </c>
      <c r="Q1406" s="27">
        <v>0</v>
      </c>
      <c r="R1406" s="27">
        <v>0</v>
      </c>
      <c r="S1406" s="13">
        <f t="shared" si="275"/>
        <v>0</v>
      </c>
      <c r="T1406" s="52">
        <f>'[2]Report'!K2993/1000</f>
        <v>0</v>
      </c>
      <c r="U1406" s="52">
        <f t="shared" si="273"/>
        <v>0</v>
      </c>
    </row>
    <row r="1407" spans="1:21" ht="11.25" customHeight="1">
      <c r="A1407" s="26"/>
      <c r="D1407" s="1" t="s">
        <v>249</v>
      </c>
      <c r="F1407" s="27">
        <v>0</v>
      </c>
      <c r="G1407" s="27">
        <v>0</v>
      </c>
      <c r="H1407" s="27">
        <v>0</v>
      </c>
      <c r="I1407" s="27">
        <v>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0</v>
      </c>
      <c r="P1407" s="27">
        <v>0</v>
      </c>
      <c r="Q1407" s="27">
        <v>0</v>
      </c>
      <c r="R1407" s="27">
        <v>0</v>
      </c>
      <c r="S1407" s="13">
        <f t="shared" si="275"/>
        <v>0</v>
      </c>
      <c r="T1407" s="52">
        <f>'[2]Report'!K2994/1000</f>
        <v>0</v>
      </c>
      <c r="U1407" s="52">
        <f t="shared" si="273"/>
        <v>0</v>
      </c>
    </row>
    <row r="1408" spans="1:21" ht="11.25" customHeight="1">
      <c r="A1408" s="26"/>
      <c r="D1408" s="1" t="s">
        <v>29</v>
      </c>
      <c r="F1408" s="27">
        <v>0</v>
      </c>
      <c r="G1408" s="27">
        <v>0</v>
      </c>
      <c r="H1408" s="27">
        <v>0</v>
      </c>
      <c r="I1408" s="27">
        <v>0</v>
      </c>
      <c r="J1408" s="27">
        <v>0</v>
      </c>
      <c r="K1408" s="27">
        <v>0</v>
      </c>
      <c r="L1408" s="27">
        <v>0</v>
      </c>
      <c r="M1408" s="27">
        <v>0</v>
      </c>
      <c r="N1408" s="27">
        <v>0</v>
      </c>
      <c r="O1408" s="27">
        <v>0</v>
      </c>
      <c r="P1408" s="27">
        <v>0</v>
      </c>
      <c r="Q1408" s="27">
        <v>0</v>
      </c>
      <c r="R1408" s="27">
        <v>0</v>
      </c>
      <c r="S1408" s="13">
        <f t="shared" si="275"/>
        <v>0</v>
      </c>
      <c r="T1408" s="52">
        <f>'[2]Report'!K2995/1000</f>
        <v>0</v>
      </c>
      <c r="U1408" s="52">
        <f t="shared" si="273"/>
        <v>0</v>
      </c>
    </row>
    <row r="1409" spans="1:21" ht="11.25" customHeight="1">
      <c r="A1409" s="26"/>
      <c r="D1409" s="1" t="s">
        <v>244</v>
      </c>
      <c r="F1409" s="27">
        <v>-77.52864219322053</v>
      </c>
      <c r="G1409" s="27">
        <v>-77.57059218708905</v>
      </c>
      <c r="H1409" s="27">
        <v>-77.61254880708196</v>
      </c>
      <c r="I1409" s="27">
        <v>-77.6547042108083</v>
      </c>
      <c r="J1409" s="27">
        <v>-77.6967226746294</v>
      </c>
      <c r="K1409" s="27">
        <v>-77.73874555586681</v>
      </c>
      <c r="L1409" s="27">
        <v>-77.78076622839606</v>
      </c>
      <c r="M1409" s="27">
        <v>-77.82278469221716</v>
      </c>
      <c r="N1409" s="27">
        <v>-77.86480536474642</v>
      </c>
      <c r="O1409" s="27">
        <v>-1.8001722372776214</v>
      </c>
      <c r="P1409" s="27">
        <v>-1.8460316445693359</v>
      </c>
      <c r="Q1409" s="27">
        <v>-1.8958048827005687</v>
      </c>
      <c r="R1409" s="27">
        <v>-2.8773459491557425</v>
      </c>
      <c r="S1409" s="13">
        <f t="shared" si="275"/>
        <v>-55.62388937971423</v>
      </c>
      <c r="T1409" s="52">
        <f>'[2]Report'!K2996/1000</f>
        <v>-55.62388937971431</v>
      </c>
      <c r="U1409" s="52">
        <f t="shared" si="273"/>
        <v>-8.526512829121202E-14</v>
      </c>
    </row>
    <row r="1410" spans="1:21" ht="11.25" customHeight="1">
      <c r="A1410" s="26"/>
      <c r="D1410" s="1" t="s">
        <v>245</v>
      </c>
      <c r="F1410" s="27">
        <v>0</v>
      </c>
      <c r="G1410" s="27">
        <v>0</v>
      </c>
      <c r="H1410" s="27">
        <v>0</v>
      </c>
      <c r="I1410" s="27">
        <v>0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0</v>
      </c>
      <c r="P1410" s="27">
        <v>0</v>
      </c>
      <c r="Q1410" s="27">
        <v>0</v>
      </c>
      <c r="R1410" s="27">
        <v>0</v>
      </c>
      <c r="S1410" s="13">
        <f t="shared" si="275"/>
        <v>0</v>
      </c>
      <c r="T1410" s="52">
        <f>'[2]Report'!K2997/1000</f>
        <v>0</v>
      </c>
      <c r="U1410" s="52">
        <f t="shared" si="273"/>
        <v>0</v>
      </c>
    </row>
    <row r="1411" spans="1:21" ht="11.25" customHeight="1">
      <c r="A1411" s="26"/>
      <c r="D1411" s="1" t="s">
        <v>245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15">
        <f t="shared" si="275"/>
        <v>0</v>
      </c>
      <c r="T1411" s="52">
        <f>'[2]Report'!K2998/1000</f>
        <v>0</v>
      </c>
      <c r="U1411" s="52">
        <f t="shared" si="273"/>
        <v>0</v>
      </c>
    </row>
    <row r="1412" spans="1:21" ht="11.25" customHeight="1">
      <c r="A1412" s="26"/>
      <c r="F1412" s="28">
        <f aca="true" t="shared" si="276" ref="F1412:R1412">SUBTOTAL(9,F1406:F1411)</f>
        <v>-77.52864219322053</v>
      </c>
      <c r="G1412" s="28">
        <f t="shared" si="276"/>
        <v>-77.57059218708905</v>
      </c>
      <c r="H1412" s="28">
        <f t="shared" si="276"/>
        <v>-77.61254880708196</v>
      </c>
      <c r="I1412" s="28">
        <f t="shared" si="276"/>
        <v>-77.6547042108083</v>
      </c>
      <c r="J1412" s="28">
        <f t="shared" si="276"/>
        <v>-77.6967226746294</v>
      </c>
      <c r="K1412" s="28">
        <f t="shared" si="276"/>
        <v>-77.73874555586681</v>
      </c>
      <c r="L1412" s="28">
        <f t="shared" si="276"/>
        <v>-77.78076622839606</v>
      </c>
      <c r="M1412" s="28">
        <f t="shared" si="276"/>
        <v>-77.82278469221716</v>
      </c>
      <c r="N1412" s="28">
        <f t="shared" si="276"/>
        <v>-77.86480536474642</v>
      </c>
      <c r="O1412" s="28">
        <f t="shared" si="276"/>
        <v>-1.8001722372776214</v>
      </c>
      <c r="P1412" s="28">
        <f t="shared" si="276"/>
        <v>-1.8460316445693359</v>
      </c>
      <c r="Q1412" s="28">
        <f t="shared" si="276"/>
        <v>-1.8958048827005687</v>
      </c>
      <c r="R1412" s="28">
        <f t="shared" si="276"/>
        <v>-2.8773459491557425</v>
      </c>
      <c r="S1412" s="28">
        <f t="shared" si="275"/>
        <v>-55.62388937971423</v>
      </c>
      <c r="T1412" s="52">
        <f>'[2]Report'!K2999/1000</f>
        <v>-55.62388937971431</v>
      </c>
      <c r="U1412" s="52">
        <f t="shared" si="273"/>
        <v>-8.526512829121202E-14</v>
      </c>
    </row>
    <row r="1413" spans="1:21" ht="11.25" customHeight="1">
      <c r="A1413" s="26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>
        <f t="shared" si="275"/>
        <v>0</v>
      </c>
      <c r="T1413" s="52">
        <f>'[2]Report'!K3000/1000</f>
        <v>0</v>
      </c>
      <c r="U1413" s="52">
        <f t="shared" si="273"/>
        <v>0</v>
      </c>
    </row>
    <row r="1414" spans="1:21" ht="11.25" customHeight="1">
      <c r="A1414" s="26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3">
        <f t="shared" si="275"/>
        <v>0</v>
      </c>
      <c r="T1414" s="52">
        <f>'[2]Report'!K3001/1000</f>
        <v>0</v>
      </c>
      <c r="U1414" s="52">
        <f t="shared" si="273"/>
        <v>0</v>
      </c>
    </row>
    <row r="1415" spans="1:21" ht="11.25" customHeight="1">
      <c r="A1415" s="26" t="s">
        <v>234</v>
      </c>
      <c r="B1415" s="1" t="s">
        <v>235</v>
      </c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3">
        <f t="shared" si="275"/>
        <v>0</v>
      </c>
      <c r="T1415" s="52">
        <f>'[2]Report'!K3002/1000</f>
        <v>0</v>
      </c>
      <c r="U1415" s="52">
        <f t="shared" si="273"/>
        <v>0</v>
      </c>
    </row>
    <row r="1416" spans="1:21" ht="11.25" customHeight="1">
      <c r="A1416" s="26"/>
      <c r="D1416" s="1" t="s">
        <v>190</v>
      </c>
      <c r="F1416" s="27">
        <v>-0.99219</v>
      </c>
      <c r="G1416" s="27">
        <v>-1.0307899999999999</v>
      </c>
      <c r="H1416" s="27">
        <v>-1.0693800000000002</v>
      </c>
      <c r="I1416" s="27">
        <v>-1.10798</v>
      </c>
      <c r="J1416" s="27">
        <v>-1.14656</v>
      </c>
      <c r="K1416" s="27">
        <v>-1.18516</v>
      </c>
      <c r="L1416" s="27">
        <v>-1.22376</v>
      </c>
      <c r="M1416" s="27">
        <v>-1.2623499999999999</v>
      </c>
      <c r="N1416" s="27">
        <v>-1.30095</v>
      </c>
      <c r="O1416" s="27">
        <v>-1.33954</v>
      </c>
      <c r="P1416" s="27">
        <v>-1.37813</v>
      </c>
      <c r="Q1416" s="27">
        <v>-1.41672</v>
      </c>
      <c r="R1416" s="27">
        <v>-1.45532</v>
      </c>
      <c r="S1416" s="13">
        <f t="shared" si="275"/>
        <v>-1.22375625</v>
      </c>
      <c r="T1416" s="52">
        <f>'[2]Report'!K3003/1000</f>
        <v>-1.2237562499999999</v>
      </c>
      <c r="U1416" s="52">
        <f t="shared" si="273"/>
        <v>0</v>
      </c>
    </row>
    <row r="1417" spans="1:21" ht="11.25" customHeight="1">
      <c r="A1417" s="26"/>
      <c r="D1417" s="1" t="s">
        <v>243</v>
      </c>
      <c r="F1417" s="27">
        <v>0</v>
      </c>
      <c r="G1417" s="27">
        <v>0</v>
      </c>
      <c r="H1417" s="27">
        <v>0</v>
      </c>
      <c r="I1417" s="27">
        <v>0</v>
      </c>
      <c r="J1417" s="27">
        <v>0</v>
      </c>
      <c r="K1417" s="27">
        <v>0</v>
      </c>
      <c r="L1417" s="27">
        <v>0</v>
      </c>
      <c r="M1417" s="27">
        <v>0</v>
      </c>
      <c r="N1417" s="27">
        <v>0</v>
      </c>
      <c r="O1417" s="27">
        <v>0</v>
      </c>
      <c r="P1417" s="27">
        <v>0</v>
      </c>
      <c r="Q1417" s="27">
        <v>0</v>
      </c>
      <c r="R1417" s="27">
        <v>0</v>
      </c>
      <c r="S1417" s="13">
        <f t="shared" si="275"/>
        <v>0</v>
      </c>
      <c r="T1417" s="52">
        <f>'[2]Report'!K3004/1000</f>
        <v>0</v>
      </c>
      <c r="U1417" s="52">
        <f t="shared" si="273"/>
        <v>0</v>
      </c>
    </row>
    <row r="1418" spans="1:21" ht="11.25" customHeight="1">
      <c r="A1418" s="26"/>
      <c r="D1418" s="1" t="s">
        <v>249</v>
      </c>
      <c r="F1418" s="27">
        <v>0</v>
      </c>
      <c r="G1418" s="27">
        <v>0</v>
      </c>
      <c r="H1418" s="27">
        <v>0</v>
      </c>
      <c r="I1418" s="27">
        <v>0</v>
      </c>
      <c r="J1418" s="27">
        <v>0</v>
      </c>
      <c r="K1418" s="27">
        <v>0</v>
      </c>
      <c r="L1418" s="27">
        <v>0</v>
      </c>
      <c r="M1418" s="27">
        <v>0</v>
      </c>
      <c r="N1418" s="27">
        <v>0</v>
      </c>
      <c r="O1418" s="27">
        <v>0</v>
      </c>
      <c r="P1418" s="27">
        <v>0</v>
      </c>
      <c r="Q1418" s="27">
        <v>0</v>
      </c>
      <c r="R1418" s="27">
        <v>0</v>
      </c>
      <c r="S1418" s="13">
        <f t="shared" si="275"/>
        <v>0</v>
      </c>
      <c r="T1418" s="52">
        <f>'[2]Report'!K3005/1000</f>
        <v>0</v>
      </c>
      <c r="U1418" s="52">
        <f t="shared" si="273"/>
        <v>0</v>
      </c>
    </row>
    <row r="1419" spans="1:21" ht="11.25" customHeight="1">
      <c r="A1419" s="26"/>
      <c r="D1419" s="1" t="s">
        <v>246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13">
        <f t="shared" si="275"/>
        <v>0</v>
      </c>
      <c r="T1419" s="52">
        <f>'[2]Report'!K3006/1000</f>
        <v>0</v>
      </c>
      <c r="U1419" s="52">
        <f t="shared" si="273"/>
        <v>0</v>
      </c>
    </row>
    <row r="1420" spans="1:21" ht="11.25" customHeight="1">
      <c r="A1420" s="26"/>
      <c r="D1420" s="1" t="s">
        <v>247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13">
        <f t="shared" si="275"/>
        <v>0</v>
      </c>
      <c r="T1420" s="52">
        <f>'[2]Report'!K3007/1000</f>
        <v>0</v>
      </c>
      <c r="U1420" s="52">
        <f t="shared" si="273"/>
        <v>0</v>
      </c>
    </row>
    <row r="1421" spans="1:21" ht="11.25" customHeight="1">
      <c r="A1421" s="26"/>
      <c r="D1421" s="1" t="s">
        <v>241</v>
      </c>
      <c r="F1421" s="27">
        <v>0</v>
      </c>
      <c r="G1421" s="27">
        <v>0</v>
      </c>
      <c r="H1421" s="27">
        <v>0</v>
      </c>
      <c r="I1421" s="27">
        <v>0</v>
      </c>
      <c r="J1421" s="27">
        <v>0</v>
      </c>
      <c r="K1421" s="27">
        <v>0</v>
      </c>
      <c r="L1421" s="27">
        <v>0</v>
      </c>
      <c r="M1421" s="27">
        <v>0</v>
      </c>
      <c r="N1421" s="27">
        <v>0</v>
      </c>
      <c r="O1421" s="27">
        <v>0</v>
      </c>
      <c r="P1421" s="27">
        <v>0</v>
      </c>
      <c r="Q1421" s="27">
        <v>0</v>
      </c>
      <c r="R1421" s="27">
        <v>0</v>
      </c>
      <c r="S1421" s="13">
        <f t="shared" si="275"/>
        <v>0</v>
      </c>
      <c r="T1421" s="52">
        <f>'[2]Report'!K3008/1000</f>
        <v>0</v>
      </c>
      <c r="U1421" s="52">
        <f t="shared" si="273"/>
        <v>0</v>
      </c>
    </row>
    <row r="1422" spans="1:21" ht="11.25" customHeight="1">
      <c r="A1422" s="26"/>
      <c r="D1422" s="1" t="s">
        <v>29</v>
      </c>
      <c r="F1422" s="27">
        <v>-1718.1473392968737</v>
      </c>
      <c r="G1422" s="27">
        <v>-1761.2900207438997</v>
      </c>
      <c r="H1422" s="27">
        <v>-1803.6393360760821</v>
      </c>
      <c r="I1422" s="27">
        <v>-1594.7981831957977</v>
      </c>
      <c r="J1422" s="27">
        <v>-1631.2984389225248</v>
      </c>
      <c r="K1422" s="27">
        <v>-1323.2713214439157</v>
      </c>
      <c r="L1422" s="27">
        <v>-1351.9789253888257</v>
      </c>
      <c r="M1422" s="27">
        <v>-1349.6878594074917</v>
      </c>
      <c r="N1422" s="27">
        <v>-1369.0199250056696</v>
      </c>
      <c r="O1422" s="27">
        <v>-1360.6139742675757</v>
      </c>
      <c r="P1422" s="27">
        <v>-1294.8021561773178</v>
      </c>
      <c r="Q1422" s="27">
        <v>-1253.690557023951</v>
      </c>
      <c r="R1422" s="27">
        <v>-1282.7213037718818</v>
      </c>
      <c r="S1422" s="13">
        <f t="shared" si="275"/>
        <v>-1466.2104182656192</v>
      </c>
      <c r="T1422" s="52">
        <f>'[2]Report'!K3009/1000</f>
        <v>-1466.2104182656192</v>
      </c>
      <c r="U1422" s="52">
        <f t="shared" si="273"/>
        <v>0</v>
      </c>
    </row>
    <row r="1423" spans="1:21" ht="11.25" customHeight="1">
      <c r="A1423" s="26"/>
      <c r="D1423" s="1" t="s">
        <v>244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13">
        <f t="shared" si="275"/>
        <v>0</v>
      </c>
      <c r="T1423" s="52">
        <f>'[2]Report'!K3010/1000</f>
        <v>0</v>
      </c>
      <c r="U1423" s="52">
        <f t="shared" si="273"/>
        <v>0</v>
      </c>
    </row>
    <row r="1424" spans="1:21" ht="11.25" customHeight="1">
      <c r="A1424" s="26"/>
      <c r="D1424" s="1" t="s">
        <v>245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13">
        <f t="shared" si="275"/>
        <v>0</v>
      </c>
      <c r="T1424" s="52">
        <f>'[2]Report'!K3011/1000</f>
        <v>0</v>
      </c>
      <c r="U1424" s="52">
        <f t="shared" si="273"/>
        <v>0</v>
      </c>
    </row>
    <row r="1425" spans="1:21" ht="11.25" customHeight="1">
      <c r="A1425" s="26"/>
      <c r="D1425" s="1" t="s">
        <v>250</v>
      </c>
      <c r="F1425" s="27">
        <v>-5994.704531534358</v>
      </c>
      <c r="G1425" s="27">
        <v>-6030.429916156494</v>
      </c>
      <c r="H1425" s="27">
        <v>-6066.255200825196</v>
      </c>
      <c r="I1425" s="27">
        <v>-6080.698184905898</v>
      </c>
      <c r="J1425" s="27">
        <v>-6109.721612631654</v>
      </c>
      <c r="K1425" s="27">
        <v>-6138.786320999071</v>
      </c>
      <c r="L1425" s="27">
        <v>-6167.8531254246345</v>
      </c>
      <c r="M1425" s="27">
        <v>-6196.760819530219</v>
      </c>
      <c r="N1425" s="27">
        <v>-6226.089632643073</v>
      </c>
      <c r="O1425" s="27">
        <v>-6255.769975632646</v>
      </c>
      <c r="P1425" s="27">
        <v>-6286.2214509673495</v>
      </c>
      <c r="Q1425" s="27">
        <v>-6317.389556170026</v>
      </c>
      <c r="R1425" s="27">
        <v>-6349.2720788530705</v>
      </c>
      <c r="S1425" s="13">
        <f t="shared" si="275"/>
        <v>-6170.663675089997</v>
      </c>
      <c r="T1425" s="52">
        <f>'[2]Report'!K3012/1000</f>
        <v>-6170.663675089998</v>
      </c>
      <c r="U1425" s="52">
        <f t="shared" si="273"/>
        <v>0</v>
      </c>
    </row>
    <row r="1426" spans="1:21" ht="11.25" customHeight="1">
      <c r="A1426" s="26"/>
      <c r="D1426" s="1" t="s">
        <v>245</v>
      </c>
      <c r="F1426" s="27">
        <v>0</v>
      </c>
      <c r="G1426" s="27">
        <v>0</v>
      </c>
      <c r="H1426" s="27">
        <v>0</v>
      </c>
      <c r="I1426" s="27">
        <v>0</v>
      </c>
      <c r="J1426" s="27">
        <v>0</v>
      </c>
      <c r="K1426" s="27">
        <v>0</v>
      </c>
      <c r="L1426" s="27">
        <v>0</v>
      </c>
      <c r="M1426" s="27">
        <v>0</v>
      </c>
      <c r="N1426" s="27">
        <v>0</v>
      </c>
      <c r="O1426" s="27">
        <v>0</v>
      </c>
      <c r="P1426" s="27">
        <v>0</v>
      </c>
      <c r="Q1426" s="27">
        <v>0</v>
      </c>
      <c r="R1426" s="27">
        <v>0</v>
      </c>
      <c r="S1426" s="13">
        <f t="shared" si="275"/>
        <v>0</v>
      </c>
      <c r="T1426" s="52">
        <f>'[2]Report'!K3013/1000</f>
        <v>0</v>
      </c>
      <c r="U1426" s="52">
        <f t="shared" si="273"/>
        <v>0</v>
      </c>
    </row>
    <row r="1427" spans="1:21" ht="11.25" customHeight="1">
      <c r="A1427" s="26"/>
      <c r="D1427" s="1" t="s">
        <v>245</v>
      </c>
      <c r="F1427" s="27">
        <v>0</v>
      </c>
      <c r="G1427" s="27">
        <v>0</v>
      </c>
      <c r="H1427" s="27">
        <v>0</v>
      </c>
      <c r="I1427" s="27">
        <v>0</v>
      </c>
      <c r="J1427" s="27">
        <v>0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13">
        <f t="shared" si="275"/>
        <v>0</v>
      </c>
      <c r="T1427" s="52">
        <f>'[2]Report'!K3014/1000</f>
        <v>0</v>
      </c>
      <c r="U1427" s="52">
        <f t="shared" si="273"/>
        <v>0</v>
      </c>
    </row>
    <row r="1428" spans="1:21" ht="11.25" customHeight="1">
      <c r="A1428" s="26"/>
      <c r="D1428" s="1" t="s">
        <v>244</v>
      </c>
      <c r="F1428" s="27">
        <v>-5635.984845728317</v>
      </c>
      <c r="G1428" s="27">
        <v>-5728.050233124777</v>
      </c>
      <c r="H1428" s="27">
        <v>-5818.959092342992</v>
      </c>
      <c r="I1428" s="27">
        <v>-5908.611786349666</v>
      </c>
      <c r="J1428" s="27">
        <v>-6000.353880716982</v>
      </c>
      <c r="K1428" s="27">
        <v>-6541.066768441332</v>
      </c>
      <c r="L1428" s="27">
        <v>-6669.727375340211</v>
      </c>
      <c r="M1428" s="27">
        <v>-6774.964128736539</v>
      </c>
      <c r="N1428" s="27">
        <v>-6879.4755048287925</v>
      </c>
      <c r="O1428" s="27">
        <v>-6599.248277988778</v>
      </c>
      <c r="P1428" s="27">
        <v>-6703.924295603851</v>
      </c>
      <c r="Q1428" s="27">
        <v>-6808.554356628474</v>
      </c>
      <c r="R1428" s="27">
        <v>-6912.232828877848</v>
      </c>
      <c r="S1428" s="13">
        <f t="shared" si="275"/>
        <v>-6392.253711450456</v>
      </c>
      <c r="T1428" s="52">
        <f>'[2]Report'!K3015/1000</f>
        <v>-6392.253711450449</v>
      </c>
      <c r="U1428" s="52">
        <f t="shared" si="273"/>
        <v>0</v>
      </c>
    </row>
    <row r="1429" spans="1:21" ht="11.25" customHeight="1">
      <c r="A1429" s="26"/>
      <c r="D1429" s="1" t="s">
        <v>245</v>
      </c>
      <c r="F1429" s="27">
        <v>0</v>
      </c>
      <c r="G1429" s="27">
        <v>0</v>
      </c>
      <c r="H1429" s="27">
        <v>0</v>
      </c>
      <c r="I1429" s="27">
        <v>0</v>
      </c>
      <c r="J1429" s="27">
        <v>0</v>
      </c>
      <c r="K1429" s="27">
        <v>0</v>
      </c>
      <c r="L1429" s="27">
        <v>0</v>
      </c>
      <c r="M1429" s="27">
        <v>0</v>
      </c>
      <c r="N1429" s="27">
        <v>0</v>
      </c>
      <c r="O1429" s="27">
        <v>0</v>
      </c>
      <c r="P1429" s="27">
        <v>0</v>
      </c>
      <c r="Q1429" s="27">
        <v>0</v>
      </c>
      <c r="R1429" s="27">
        <v>0</v>
      </c>
      <c r="S1429" s="13">
        <f t="shared" si="275"/>
        <v>0</v>
      </c>
      <c r="T1429" s="52">
        <f>'[2]Report'!K3016/1000</f>
        <v>0</v>
      </c>
      <c r="U1429" s="52">
        <f t="shared" si="273"/>
        <v>0</v>
      </c>
    </row>
    <row r="1430" spans="1:21" ht="11.25" customHeight="1">
      <c r="A1430" s="26"/>
      <c r="D1430" s="1" t="s">
        <v>248</v>
      </c>
      <c r="F1430" s="27">
        <v>-4.235346943077595</v>
      </c>
      <c r="G1430" s="27">
        <v>-4.301255333159961</v>
      </c>
      <c r="H1430" s="27">
        <v>-4.367159486940096</v>
      </c>
      <c r="I1430" s="27">
        <v>-4.433406781200799</v>
      </c>
      <c r="J1430" s="27">
        <v>-4.499423196990009</v>
      </c>
      <c r="K1430" s="27">
        <v>-4.565443849081449</v>
      </c>
      <c r="L1430" s="27">
        <v>-1.732281171612359</v>
      </c>
      <c r="M1430" s="27">
        <v>-1.7983018237037982</v>
      </c>
      <c r="N1430" s="27">
        <v>-1.8643203576441232</v>
      </c>
      <c r="O1430" s="27">
        <v>-1.9303410097355627</v>
      </c>
      <c r="P1430" s="27">
        <v>-1.996357425524773</v>
      </c>
      <c r="Q1430" s="27">
        <v>-2.0623780776162124</v>
      </c>
      <c r="R1430" s="27">
        <v>-2.1283966115565374</v>
      </c>
      <c r="S1430" s="13">
        <f t="shared" si="275"/>
        <v>-3.0610450242105167</v>
      </c>
      <c r="T1430" s="52">
        <f>'[2]Report'!K3017/1000</f>
        <v>-3.0610450242105176</v>
      </c>
      <c r="U1430" s="52">
        <f t="shared" si="273"/>
        <v>0</v>
      </c>
    </row>
    <row r="1431" spans="1:21" ht="11.25" customHeight="1">
      <c r="A1431" s="26"/>
      <c r="D1431" s="1" t="s">
        <v>242</v>
      </c>
      <c r="F1431" s="27">
        <v>-17780.847703168478</v>
      </c>
      <c r="G1431" s="27">
        <v>-17968.047312272196</v>
      </c>
      <c r="H1431" s="27">
        <v>-18086.696135410293</v>
      </c>
      <c r="I1431" s="27">
        <v>-18096.722957115227</v>
      </c>
      <c r="J1431" s="27">
        <v>-18180.84259578546</v>
      </c>
      <c r="K1431" s="27">
        <v>-18265.446735909092</v>
      </c>
      <c r="L1431" s="27">
        <v>-18230.581713743126</v>
      </c>
      <c r="M1431" s="27">
        <v>-18305.627635253783</v>
      </c>
      <c r="N1431" s="27">
        <v>-18346.944945917647</v>
      </c>
      <c r="O1431" s="27">
        <v>-18422.84590738361</v>
      </c>
      <c r="P1431" s="27">
        <v>-18499.24683823812</v>
      </c>
      <c r="Q1431" s="27">
        <v>-18574.40577220644</v>
      </c>
      <c r="R1431" s="27">
        <v>-18554.251211984163</v>
      </c>
      <c r="S1431" s="45">
        <f t="shared" si="275"/>
        <v>-18262.07983390094</v>
      </c>
      <c r="T1431" s="52">
        <f>'[2]Report'!K3018/1000</f>
        <v>-18262.079833900916</v>
      </c>
      <c r="U1431" s="52">
        <f t="shared" si="273"/>
        <v>0</v>
      </c>
    </row>
    <row r="1432" spans="1:21" ht="11.25" customHeight="1">
      <c r="A1432" s="26"/>
      <c r="F1432" s="47">
        <f aca="true" t="shared" si="277" ref="F1432:R1432">SUBTOTAL(9,F1416:F1431)</f>
        <v>-31134.911956671105</v>
      </c>
      <c r="G1432" s="47">
        <f t="shared" si="277"/>
        <v>-31493.14952763053</v>
      </c>
      <c r="H1432" s="47">
        <f t="shared" si="277"/>
        <v>-31780.9863041415</v>
      </c>
      <c r="I1432" s="47">
        <f t="shared" si="277"/>
        <v>-31686.37249834779</v>
      </c>
      <c r="J1432" s="47">
        <f t="shared" si="277"/>
        <v>-31927.86251125361</v>
      </c>
      <c r="K1432" s="47">
        <f t="shared" si="277"/>
        <v>-32274.32175064249</v>
      </c>
      <c r="L1432" s="47">
        <f t="shared" si="277"/>
        <v>-32423.097181068413</v>
      </c>
      <c r="M1432" s="47">
        <f t="shared" si="277"/>
        <v>-32630.101094751735</v>
      </c>
      <c r="N1432" s="47">
        <f t="shared" si="277"/>
        <v>-32824.69527875283</v>
      </c>
      <c r="O1432" s="47">
        <f t="shared" si="277"/>
        <v>-32641.748016282345</v>
      </c>
      <c r="P1432" s="47">
        <f t="shared" si="277"/>
        <v>-32787.56922841216</v>
      </c>
      <c r="Q1432" s="47">
        <f t="shared" si="277"/>
        <v>-32957.519340106504</v>
      </c>
      <c r="R1432" s="47">
        <f t="shared" si="277"/>
        <v>-33102.06114009852</v>
      </c>
      <c r="S1432" s="27">
        <f t="shared" si="275"/>
        <v>-32295.49243998123</v>
      </c>
      <c r="T1432" s="52">
        <f>'[2]Report'!K3019/1000</f>
        <v>-32295.492439981193</v>
      </c>
      <c r="U1432" s="52">
        <f t="shared" si="273"/>
        <v>3.637978807091713E-11</v>
      </c>
    </row>
    <row r="1433" spans="1:21" ht="11.25" customHeight="1">
      <c r="A1433" s="26" t="s">
        <v>234</v>
      </c>
      <c r="B1433" s="1" t="s">
        <v>125</v>
      </c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3">
        <f t="shared" si="275"/>
        <v>0</v>
      </c>
      <c r="T1433" s="52">
        <f>'[2]Report'!K3020/1000</f>
        <v>0</v>
      </c>
      <c r="U1433" s="52">
        <f t="shared" si="273"/>
        <v>0</v>
      </c>
    </row>
    <row r="1434" spans="1:21" ht="11.25" customHeight="1">
      <c r="A1434" s="26"/>
      <c r="B1434" s="10"/>
      <c r="D1434" s="1" t="s">
        <v>262</v>
      </c>
      <c r="F1434" s="27">
        <v>0</v>
      </c>
      <c r="G1434" s="27">
        <v>0</v>
      </c>
      <c r="H1434" s="27">
        <v>0</v>
      </c>
      <c r="I1434" s="27">
        <v>0</v>
      </c>
      <c r="J1434" s="27">
        <v>0</v>
      </c>
      <c r="K1434" s="27">
        <v>0</v>
      </c>
      <c r="L1434" s="27">
        <v>0</v>
      </c>
      <c r="M1434" s="27">
        <v>0</v>
      </c>
      <c r="N1434" s="27">
        <v>0</v>
      </c>
      <c r="O1434" s="27">
        <v>0</v>
      </c>
      <c r="P1434" s="27">
        <v>0</v>
      </c>
      <c r="Q1434" s="27">
        <v>0</v>
      </c>
      <c r="R1434" s="27">
        <v>0</v>
      </c>
      <c r="S1434" s="15">
        <f t="shared" si="275"/>
        <v>0</v>
      </c>
      <c r="T1434" s="52">
        <f>'[2]Report'!K3021/1000</f>
        <v>0</v>
      </c>
      <c r="U1434" s="52">
        <f t="shared" si="273"/>
        <v>0</v>
      </c>
    </row>
    <row r="1435" spans="1:21" ht="11.25" customHeight="1" thickBot="1">
      <c r="A1435" s="26"/>
      <c r="B1435" s="10"/>
      <c r="F1435" s="37">
        <f aca="true" t="shared" si="278" ref="F1435:R1435">SUBTOTAL(9,F1416:F1434)</f>
        <v>-31134.911956671105</v>
      </c>
      <c r="G1435" s="37">
        <f t="shared" si="278"/>
        <v>-31493.14952763053</v>
      </c>
      <c r="H1435" s="37">
        <f t="shared" si="278"/>
        <v>-31780.9863041415</v>
      </c>
      <c r="I1435" s="37">
        <f t="shared" si="278"/>
        <v>-31686.37249834779</v>
      </c>
      <c r="J1435" s="37">
        <f t="shared" si="278"/>
        <v>-31927.86251125361</v>
      </c>
      <c r="K1435" s="37">
        <f t="shared" si="278"/>
        <v>-32274.32175064249</v>
      </c>
      <c r="L1435" s="37">
        <f t="shared" si="278"/>
        <v>-32423.097181068413</v>
      </c>
      <c r="M1435" s="37">
        <f t="shared" si="278"/>
        <v>-32630.101094751735</v>
      </c>
      <c r="N1435" s="37">
        <f t="shared" si="278"/>
        <v>-32824.69527875283</v>
      </c>
      <c r="O1435" s="37">
        <f t="shared" si="278"/>
        <v>-32641.748016282345</v>
      </c>
      <c r="P1435" s="37">
        <f t="shared" si="278"/>
        <v>-32787.56922841216</v>
      </c>
      <c r="Q1435" s="37">
        <f t="shared" si="278"/>
        <v>-32957.519340106504</v>
      </c>
      <c r="R1435" s="37">
        <f t="shared" si="278"/>
        <v>-33102.06114009852</v>
      </c>
      <c r="S1435" s="56">
        <f t="shared" si="275"/>
        <v>-32295.49243998123</v>
      </c>
      <c r="T1435" s="52">
        <f>'[2]Report'!K3022/1000</f>
        <v>-32295.492439981193</v>
      </c>
      <c r="U1435" s="52">
        <f t="shared" si="273"/>
        <v>3.637978807091713E-11</v>
      </c>
    </row>
    <row r="1436" spans="1:21" ht="11.25" customHeight="1" thickTop="1">
      <c r="A1436" s="26"/>
      <c r="B1436" s="10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3">
        <f t="shared" si="275"/>
        <v>0</v>
      </c>
      <c r="T1436" s="52">
        <f>'[2]Report'!K3023/1000</f>
        <v>0</v>
      </c>
      <c r="U1436" s="52">
        <f t="shared" si="273"/>
        <v>0</v>
      </c>
    </row>
    <row r="1437" spans="1:21" ht="11.25" customHeight="1">
      <c r="A1437" s="26">
        <v>111390</v>
      </c>
      <c r="B1437" s="1" t="s">
        <v>236</v>
      </c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3">
        <f t="shared" si="275"/>
        <v>0</v>
      </c>
      <c r="T1437" s="52">
        <f>'[2]Report'!K3024/1000</f>
        <v>0</v>
      </c>
      <c r="U1437" s="52">
        <f t="shared" si="273"/>
        <v>0</v>
      </c>
    </row>
    <row r="1438" spans="1:21" ht="11.25" customHeight="1">
      <c r="A1438" s="26"/>
      <c r="D1438" s="1" t="s">
        <v>190</v>
      </c>
      <c r="F1438" s="27">
        <v>0</v>
      </c>
      <c r="G1438" s="27">
        <v>0</v>
      </c>
      <c r="H1438" s="27">
        <v>0</v>
      </c>
      <c r="I1438" s="27">
        <v>0</v>
      </c>
      <c r="J1438" s="27">
        <v>0</v>
      </c>
      <c r="K1438" s="27">
        <v>0</v>
      </c>
      <c r="L1438" s="27">
        <v>0</v>
      </c>
      <c r="M1438" s="27">
        <v>0</v>
      </c>
      <c r="N1438" s="27">
        <v>0</v>
      </c>
      <c r="O1438" s="27">
        <v>0</v>
      </c>
      <c r="P1438" s="27">
        <v>0</v>
      </c>
      <c r="Q1438" s="27">
        <v>0</v>
      </c>
      <c r="R1438" s="27">
        <v>0</v>
      </c>
      <c r="S1438" s="13">
        <f t="shared" si="275"/>
        <v>0</v>
      </c>
      <c r="T1438" s="52">
        <f>'[2]Report'!K3025/1000</f>
        <v>0</v>
      </c>
      <c r="U1438" s="52">
        <f t="shared" si="273"/>
        <v>0</v>
      </c>
    </row>
    <row r="1439" spans="1:21" ht="11.25" customHeight="1">
      <c r="A1439" s="26"/>
      <c r="D1439" s="1" t="s">
        <v>245</v>
      </c>
      <c r="F1439" s="27">
        <v>0</v>
      </c>
      <c r="G1439" s="27">
        <v>0</v>
      </c>
      <c r="H1439" s="27">
        <v>0</v>
      </c>
      <c r="I1439" s="27">
        <v>0</v>
      </c>
      <c r="J1439" s="27">
        <v>0</v>
      </c>
      <c r="K1439" s="27">
        <v>0</v>
      </c>
      <c r="L1439" s="27">
        <v>0</v>
      </c>
      <c r="M1439" s="27">
        <v>0</v>
      </c>
      <c r="N1439" s="27">
        <v>0</v>
      </c>
      <c r="O1439" s="27">
        <v>0</v>
      </c>
      <c r="P1439" s="27">
        <v>0</v>
      </c>
      <c r="Q1439" s="27">
        <v>0</v>
      </c>
      <c r="R1439" s="27">
        <v>0</v>
      </c>
      <c r="S1439" s="13">
        <f t="shared" si="275"/>
        <v>0</v>
      </c>
      <c r="T1439" s="52">
        <f>'[2]Report'!K3026/1000</f>
        <v>0</v>
      </c>
      <c r="U1439" s="52">
        <f t="shared" si="273"/>
        <v>0</v>
      </c>
    </row>
    <row r="1440" spans="1:21" ht="11.25" customHeight="1">
      <c r="A1440" s="26"/>
      <c r="C1440" s="42"/>
      <c r="D1440" s="1" t="s">
        <v>244</v>
      </c>
      <c r="F1440" s="27">
        <v>-0.9731877322367435</v>
      </c>
      <c r="G1440" s="27">
        <v>-1.2628841017300039</v>
      </c>
      <c r="H1440" s="27">
        <v>-1.5578482401579434</v>
      </c>
      <c r="I1440" s="27">
        <v>-5.036446512848014</v>
      </c>
      <c r="J1440" s="27">
        <v>-5.84723897845068</v>
      </c>
      <c r="K1440" s="27">
        <v>-6.667904369478093</v>
      </c>
      <c r="L1440" s="27">
        <v>-7.4985619561702785</v>
      </c>
      <c r="M1440" s="27">
        <v>-8.339333217475419</v>
      </c>
      <c r="N1440" s="27">
        <v>-9.190344049757991</v>
      </c>
      <c r="O1440" s="27">
        <v>-10.051715931966173</v>
      </c>
      <c r="P1440" s="27">
        <v>-10.923576969172588</v>
      </c>
      <c r="Q1440" s="27">
        <v>-11.806053057741716</v>
      </c>
      <c r="R1440" s="27">
        <v>-12.699276720162475</v>
      </c>
      <c r="S1440" s="27">
        <f t="shared" si="275"/>
        <v>-7.08484496759571</v>
      </c>
      <c r="T1440" s="52">
        <f>'[2]Report'!K3027/1000</f>
        <v>-7.084844967595709</v>
      </c>
      <c r="U1440" s="52">
        <f t="shared" si="273"/>
        <v>0</v>
      </c>
    </row>
    <row r="1441" spans="1:21" ht="11.25" customHeight="1">
      <c r="A1441" s="26"/>
      <c r="D1441" s="1" t="s">
        <v>242</v>
      </c>
      <c r="F1441" s="27">
        <v>167.36964734182556</v>
      </c>
      <c r="G1441" s="27">
        <v>165.60736287227755</v>
      </c>
      <c r="H1441" s="27">
        <v>163.82785394311608</v>
      </c>
      <c r="I1441" s="27">
        <v>162.03095238434838</v>
      </c>
      <c r="J1441" s="27">
        <v>160.2164878034707</v>
      </c>
      <c r="K1441" s="27">
        <v>158.38428906714245</v>
      </c>
      <c r="L1441" s="27">
        <v>155.67564018700628</v>
      </c>
      <c r="M1441" s="27">
        <v>152.94051749765347</v>
      </c>
      <c r="N1441" s="27">
        <v>150.1786617061436</v>
      </c>
      <c r="O1441" s="27">
        <v>147.38981203786233</v>
      </c>
      <c r="P1441" s="27">
        <v>143.87392126306355</v>
      </c>
      <c r="Q1441" s="27">
        <v>140.8862020586887</v>
      </c>
      <c r="R1441" s="27">
        <v>137.86928869173377</v>
      </c>
      <c r="S1441" s="27">
        <f t="shared" si="275"/>
        <v>154.46926406979608</v>
      </c>
      <c r="T1441" s="52">
        <f>'[2]Report'!K3028/1000</f>
        <v>154.46926406979554</v>
      </c>
      <c r="U1441" s="52">
        <f t="shared" si="273"/>
        <v>-5.400124791776761E-13</v>
      </c>
    </row>
    <row r="1442" spans="1:21" ht="11.25" customHeight="1">
      <c r="A1442" s="29"/>
      <c r="F1442" s="28">
        <f aca="true" t="shared" si="279" ref="F1442:R1442">SUBTOTAL(9,F1438:F1441)</f>
        <v>166.39645960958882</v>
      </c>
      <c r="G1442" s="28">
        <f t="shared" si="279"/>
        <v>164.34447877054754</v>
      </c>
      <c r="H1442" s="28">
        <f t="shared" si="279"/>
        <v>162.27000570295814</v>
      </c>
      <c r="I1442" s="28">
        <f t="shared" si="279"/>
        <v>156.99450587150037</v>
      </c>
      <c r="J1442" s="28">
        <f t="shared" si="279"/>
        <v>154.36924882502</v>
      </c>
      <c r="K1442" s="28">
        <f t="shared" si="279"/>
        <v>151.71638469766435</v>
      </c>
      <c r="L1442" s="28">
        <f t="shared" si="279"/>
        <v>148.177078230836</v>
      </c>
      <c r="M1442" s="28">
        <f t="shared" si="279"/>
        <v>144.60118428017805</v>
      </c>
      <c r="N1442" s="28">
        <f t="shared" si="279"/>
        <v>140.98831765638562</v>
      </c>
      <c r="O1442" s="28">
        <f t="shared" si="279"/>
        <v>137.33809610589614</v>
      </c>
      <c r="P1442" s="28">
        <f t="shared" si="279"/>
        <v>132.95034429389096</v>
      </c>
      <c r="Q1442" s="28">
        <f t="shared" si="279"/>
        <v>129.080149000947</v>
      </c>
      <c r="R1442" s="28">
        <f t="shared" si="279"/>
        <v>125.1700119715713</v>
      </c>
      <c r="S1442" s="28">
        <f t="shared" si="275"/>
        <v>147.38441910220033</v>
      </c>
      <c r="T1442" s="52">
        <f>'[2]Report'!K3029/1000</f>
        <v>147.38441910219984</v>
      </c>
      <c r="U1442" s="52">
        <f t="shared" si="273"/>
        <v>-4.831690603168681E-13</v>
      </c>
    </row>
    <row r="1443" spans="1:21" ht="11.25" customHeight="1">
      <c r="A1443" s="26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>
        <f t="shared" si="275"/>
        <v>0</v>
      </c>
      <c r="T1443" s="52">
        <f>'[2]Report'!K3030/1000</f>
        <v>0</v>
      </c>
      <c r="U1443" s="52">
        <f t="shared" si="273"/>
        <v>0</v>
      </c>
    </row>
    <row r="1444" spans="1:21" ht="11.25" customHeight="1">
      <c r="A1444" s="43"/>
      <c r="C1444" s="1" t="s">
        <v>237</v>
      </c>
      <c r="F1444" s="28">
        <f aca="true" t="shared" si="280" ref="F1444:R1444">-F1442</f>
        <v>-166.39645960958882</v>
      </c>
      <c r="G1444" s="28">
        <f t="shared" si="280"/>
        <v>-164.34447877054754</v>
      </c>
      <c r="H1444" s="28">
        <f t="shared" si="280"/>
        <v>-162.27000570295814</v>
      </c>
      <c r="I1444" s="28">
        <f t="shared" si="280"/>
        <v>-156.99450587150037</v>
      </c>
      <c r="J1444" s="28">
        <f t="shared" si="280"/>
        <v>-154.36924882502</v>
      </c>
      <c r="K1444" s="28">
        <f t="shared" si="280"/>
        <v>-151.71638469766435</v>
      </c>
      <c r="L1444" s="28">
        <f t="shared" si="280"/>
        <v>-148.177078230836</v>
      </c>
      <c r="M1444" s="28">
        <f t="shared" si="280"/>
        <v>-144.60118428017805</v>
      </c>
      <c r="N1444" s="28">
        <f t="shared" si="280"/>
        <v>-140.98831765638562</v>
      </c>
      <c r="O1444" s="28">
        <f t="shared" si="280"/>
        <v>-137.33809610589614</v>
      </c>
      <c r="P1444" s="28">
        <f t="shared" si="280"/>
        <v>-132.95034429389096</v>
      </c>
      <c r="Q1444" s="28">
        <f t="shared" si="280"/>
        <v>-129.080149000947</v>
      </c>
      <c r="R1444" s="28">
        <f t="shared" si="280"/>
        <v>-125.1700119715713</v>
      </c>
      <c r="S1444" s="28">
        <f t="shared" si="275"/>
        <v>-147.38441910220033</v>
      </c>
      <c r="T1444" s="52">
        <f>'[2]Report'!K3031/1000</f>
        <v>-147.38441910219984</v>
      </c>
      <c r="U1444" s="52">
        <f t="shared" si="273"/>
        <v>4.831690603168681E-13</v>
      </c>
    </row>
    <row r="1445" spans="1:21" ht="11.25" customHeight="1">
      <c r="A1445" s="26"/>
      <c r="C1445" s="10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>
        <f t="shared" si="275"/>
        <v>0</v>
      </c>
      <c r="T1445" s="52">
        <f>'[2]Report'!K3032/1000</f>
        <v>0</v>
      </c>
      <c r="U1445" s="52">
        <f t="shared" si="273"/>
        <v>0</v>
      </c>
    </row>
    <row r="1446" spans="1:21" ht="11.25" customHeight="1" thickBot="1">
      <c r="A1446" s="32" t="s">
        <v>238</v>
      </c>
      <c r="B1446" s="33"/>
      <c r="C1446" s="34"/>
      <c r="D1446" s="33"/>
      <c r="E1446" s="33"/>
      <c r="F1446" s="56">
        <f aca="true" t="shared" si="281" ref="F1446:R1446">SUBTOTAL(9,F1385:F1444)</f>
        <v>-33392.37706862553</v>
      </c>
      <c r="G1446" s="56">
        <f t="shared" si="281"/>
        <v>-33764.49871514987</v>
      </c>
      <c r="H1446" s="56">
        <f t="shared" si="281"/>
        <v>-34057.00059075078</v>
      </c>
      <c r="I1446" s="56">
        <f t="shared" si="281"/>
        <v>-33979.23371302063</v>
      </c>
      <c r="J1446" s="56">
        <f t="shared" si="281"/>
        <v>-34235.87364887298</v>
      </c>
      <c r="K1446" s="56">
        <f t="shared" si="281"/>
        <v>-34596.27361419888</v>
      </c>
      <c r="L1446" s="56">
        <f t="shared" si="281"/>
        <v>-34759.815736533</v>
      </c>
      <c r="M1446" s="56">
        <f t="shared" si="281"/>
        <v>-34970.137836205795</v>
      </c>
      <c r="N1446" s="56">
        <f t="shared" si="281"/>
        <v>-35180.23015322427</v>
      </c>
      <c r="O1446" s="56">
        <f t="shared" si="281"/>
        <v>-34936.20853723946</v>
      </c>
      <c r="P1446" s="56">
        <f t="shared" si="281"/>
        <v>-35097.67301771193</v>
      </c>
      <c r="Q1446" s="56">
        <f t="shared" si="281"/>
        <v>-35280.59911560008</v>
      </c>
      <c r="R1446" s="56">
        <f t="shared" si="281"/>
        <v>-35444.821279596974</v>
      </c>
      <c r="S1446" s="56">
        <f t="shared" si="275"/>
        <v>-34606.34532105158</v>
      </c>
      <c r="T1446" s="52">
        <f>'[2]Report'!K3033/1000</f>
        <v>-34606.34532105154</v>
      </c>
      <c r="U1446" s="52">
        <f t="shared" si="273"/>
        <v>0</v>
      </c>
    </row>
    <row r="1447" spans="1:21" ht="11.25" customHeight="1" thickTop="1">
      <c r="A1447" s="26" t="s">
        <v>288</v>
      </c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31">
        <f t="shared" si="275"/>
        <v>0</v>
      </c>
      <c r="T1447" s="52">
        <f>'[2]Report'!K3034/1000</f>
        <v>0</v>
      </c>
      <c r="U1447" s="52">
        <f t="shared" si="273"/>
        <v>0</v>
      </c>
    </row>
    <row r="1448" spans="1:21" ht="11.25" customHeight="1">
      <c r="A1448" s="26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>
        <f t="shared" si="275"/>
        <v>0</v>
      </c>
      <c r="T1448" s="52">
        <f>'[2]Report'!K3035/1000</f>
        <v>0</v>
      </c>
      <c r="U1448" s="52">
        <f t="shared" si="273"/>
        <v>0</v>
      </c>
    </row>
    <row r="1449" spans="1:21" ht="11.25" customHeight="1">
      <c r="A1449" s="26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15">
        <f t="shared" si="275"/>
        <v>0</v>
      </c>
      <c r="T1449" s="52">
        <f>'[2]Report'!K3036/1000</f>
        <v>0</v>
      </c>
      <c r="U1449" s="52">
        <f t="shared" si="273"/>
        <v>0</v>
      </c>
    </row>
    <row r="1450" spans="1:21" ht="11.25" customHeight="1">
      <c r="A1450" s="26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13">
        <f t="shared" si="275"/>
        <v>0</v>
      </c>
      <c r="T1450" s="52">
        <f>'[2]Report'!K3037/1000</f>
        <v>0</v>
      </c>
      <c r="U1450" s="52">
        <f t="shared" si="273"/>
        <v>0</v>
      </c>
    </row>
    <row r="1451" spans="1:21" ht="11.25" customHeight="1">
      <c r="A1451" s="26" t="s">
        <v>239</v>
      </c>
      <c r="C1451" s="10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3">
        <f t="shared" si="275"/>
        <v>0</v>
      </c>
      <c r="T1451" s="52">
        <f>'[2]Report'!K3038/1000</f>
        <v>0</v>
      </c>
      <c r="U1451" s="52">
        <f t="shared" si="273"/>
        <v>0</v>
      </c>
    </row>
    <row r="1452" spans="1:21" ht="11.25" customHeight="1">
      <c r="A1452" s="26"/>
      <c r="C1452" s="10" t="s">
        <v>190</v>
      </c>
      <c r="F1452" s="27">
        <f>+SUMIF($D$1385:$D$1442,$C1452,$F$1385:$F$1442)</f>
        <v>-1345.0525</v>
      </c>
      <c r="G1452" s="27">
        <f>+SUMIF($D$1385:$D$1442,$C1452,$G$1385:$G$1442)</f>
        <v>-1352.01604</v>
      </c>
      <c r="H1452" s="27">
        <f>+SUMIF($D$1385:$D$1442,$C1452,$H$1385:$H$1442)</f>
        <v>-1349.4148099999998</v>
      </c>
      <c r="I1452" s="27">
        <f>+SUMIF($D$1385:$D$1442,$C1452,$I$1385:$I$1442)</f>
        <v>-1357.22953</v>
      </c>
      <c r="J1452" s="27">
        <f>+SUMIF($D$1385:$D$1442,$C1452,$J$1385:$J$1442)</f>
        <v>-1365.5577199999998</v>
      </c>
      <c r="K1452" s="27">
        <f>+SUMIF($D$1385:$D$1442,$C1452,$K$1385:$K$1442)</f>
        <v>-1373.88786</v>
      </c>
      <c r="L1452" s="27">
        <f>+SUMIF($D$1385:$D$1442,$C1452,$L$1385:$L$1442)</f>
        <v>-1382.2593200000001</v>
      </c>
      <c r="M1452" s="27">
        <f>+SUMIF($D$1385:$D$1442,$C1452,$M$1385:$M$1442)</f>
        <v>-1390.67091</v>
      </c>
      <c r="N1452" s="27">
        <f>+SUMIF($D$1385:$D$1442,$C1452,$N$1385:$N$1442)</f>
        <v>-1399.16244</v>
      </c>
      <c r="O1452" s="27">
        <f>+SUMIF($D$1385:$D$1442,$C1452,$O$1385:$O$1442)</f>
        <v>-1407.71135</v>
      </c>
      <c r="P1452" s="27">
        <f>+SUMIF($D$1385:$D$1442,$C1452,$P$1385:$P$1442)</f>
        <v>-1416.25933</v>
      </c>
      <c r="Q1452" s="27">
        <f>+SUMIF($D$1385:$D$1442,$C1452,$Q$1385:$Q$1442)</f>
        <v>-1424.80733</v>
      </c>
      <c r="R1452" s="27">
        <f>+SUMIF($D$1385:$D$1442,$C1452,$R$1385:$R$1442)</f>
        <v>-1433.3555099999999</v>
      </c>
      <c r="S1452" s="13">
        <f t="shared" si="275"/>
        <v>-1384.01505375</v>
      </c>
      <c r="T1452" s="52">
        <f>'[2]Report'!K3039/1000</f>
        <v>-1384.01505375</v>
      </c>
      <c r="U1452" s="52">
        <f t="shared" si="273"/>
        <v>0</v>
      </c>
    </row>
    <row r="1453" spans="1:21" ht="11.25" customHeight="1">
      <c r="A1453" s="26"/>
      <c r="C1453" s="10" t="s">
        <v>243</v>
      </c>
      <c r="F1453" s="27">
        <f aca="true" t="shared" si="282" ref="F1453:F1464">+SUMIF($D$1385:$D$1442,$C1453,$F$1385:$F$1442)</f>
        <v>0</v>
      </c>
      <c r="G1453" s="27">
        <f aca="true" t="shared" si="283" ref="G1453:G1464">+SUMIF($D$1385:$D$1442,$C1453,$G$1385:$G$1442)</f>
        <v>0</v>
      </c>
      <c r="H1453" s="27">
        <f aca="true" t="shared" si="284" ref="H1453:H1464">+SUMIF($D$1385:$D$1442,$C1453,$H$1385:$H$1442)</f>
        <v>0</v>
      </c>
      <c r="I1453" s="27">
        <f aca="true" t="shared" si="285" ref="I1453:I1464">+SUMIF($D$1385:$D$1442,$C1453,$I$1385:$I$1442)</f>
        <v>0</v>
      </c>
      <c r="J1453" s="27">
        <f aca="true" t="shared" si="286" ref="J1453:J1464">+SUMIF($D$1385:$D$1442,$C1453,$J$1385:$J$1442)</f>
        <v>0</v>
      </c>
      <c r="K1453" s="27">
        <f aca="true" t="shared" si="287" ref="K1453:K1464">+SUMIF($D$1385:$D$1442,$C1453,$K$1385:$K$1442)</f>
        <v>0</v>
      </c>
      <c r="L1453" s="27">
        <f aca="true" t="shared" si="288" ref="L1453:L1464">+SUMIF($D$1385:$D$1442,$C1453,$L$1385:$L$1442)</f>
        <v>0</v>
      </c>
      <c r="M1453" s="27">
        <f aca="true" t="shared" si="289" ref="M1453:M1464">+SUMIF($D$1385:$D$1442,$C1453,$M$1385:$M$1442)</f>
        <v>0</v>
      </c>
      <c r="N1453" s="27">
        <f aca="true" t="shared" si="290" ref="N1453:N1464">+SUMIF($D$1385:$D$1442,$C1453,$N$1385:$N$1442)</f>
        <v>0</v>
      </c>
      <c r="O1453" s="27">
        <f aca="true" t="shared" si="291" ref="O1453:O1464">+SUMIF($D$1385:$D$1442,$C1453,$O$1385:$O$1442)</f>
        <v>0</v>
      </c>
      <c r="P1453" s="27">
        <f aca="true" t="shared" si="292" ref="P1453:P1464">+SUMIF($D$1385:$D$1442,$C1453,$P$1385:$P$1442)</f>
        <v>0</v>
      </c>
      <c r="Q1453" s="27">
        <f aca="true" t="shared" si="293" ref="Q1453:Q1464">+SUMIF($D$1385:$D$1442,$C1453,$Q$1385:$Q$1442)</f>
        <v>0</v>
      </c>
      <c r="R1453" s="27">
        <f aca="true" t="shared" si="294" ref="R1453:R1464">+SUMIF($D$1385:$D$1442,$C1453,$R$1385:$R$1442)</f>
        <v>0</v>
      </c>
      <c r="S1453" s="13">
        <f t="shared" si="275"/>
        <v>0</v>
      </c>
      <c r="T1453" s="52">
        <f>'[2]Report'!K3040/1000</f>
        <v>0</v>
      </c>
      <c r="U1453" s="52">
        <f t="shared" si="273"/>
        <v>0</v>
      </c>
    </row>
    <row r="1454" spans="1:21" ht="11.25" customHeight="1">
      <c r="A1454" s="26"/>
      <c r="C1454" s="26" t="s">
        <v>249</v>
      </c>
      <c r="F1454" s="27">
        <f t="shared" si="282"/>
        <v>0</v>
      </c>
      <c r="G1454" s="27">
        <f t="shared" si="283"/>
        <v>0</v>
      </c>
      <c r="H1454" s="27">
        <f t="shared" si="284"/>
        <v>0</v>
      </c>
      <c r="I1454" s="27">
        <f t="shared" si="285"/>
        <v>0</v>
      </c>
      <c r="J1454" s="27">
        <f t="shared" si="286"/>
        <v>0</v>
      </c>
      <c r="K1454" s="27">
        <f t="shared" si="287"/>
        <v>0</v>
      </c>
      <c r="L1454" s="27">
        <f t="shared" si="288"/>
        <v>0</v>
      </c>
      <c r="M1454" s="27">
        <f t="shared" si="289"/>
        <v>0</v>
      </c>
      <c r="N1454" s="27">
        <f t="shared" si="290"/>
        <v>0</v>
      </c>
      <c r="O1454" s="27">
        <f t="shared" si="291"/>
        <v>0</v>
      </c>
      <c r="P1454" s="27">
        <f t="shared" si="292"/>
        <v>0</v>
      </c>
      <c r="Q1454" s="27">
        <f t="shared" si="293"/>
        <v>0</v>
      </c>
      <c r="R1454" s="27">
        <f t="shared" si="294"/>
        <v>0</v>
      </c>
      <c r="S1454" s="13">
        <f t="shared" si="275"/>
        <v>0</v>
      </c>
      <c r="T1454" s="52">
        <f>'[2]Report'!K3041/1000</f>
        <v>0</v>
      </c>
      <c r="U1454" s="52">
        <f t="shared" si="273"/>
        <v>0</v>
      </c>
    </row>
    <row r="1455" spans="1:21" ht="11.25" customHeight="1">
      <c r="A1455" s="26"/>
      <c r="C1455" s="26" t="s">
        <v>241</v>
      </c>
      <c r="F1455" s="27">
        <f t="shared" si="282"/>
        <v>0</v>
      </c>
      <c r="G1455" s="27">
        <f t="shared" si="283"/>
        <v>0</v>
      </c>
      <c r="H1455" s="27">
        <f t="shared" si="284"/>
        <v>0</v>
      </c>
      <c r="I1455" s="27">
        <f t="shared" si="285"/>
        <v>0</v>
      </c>
      <c r="J1455" s="27">
        <f t="shared" si="286"/>
        <v>0</v>
      </c>
      <c r="K1455" s="27">
        <f t="shared" si="287"/>
        <v>0</v>
      </c>
      <c r="L1455" s="27">
        <f t="shared" si="288"/>
        <v>0</v>
      </c>
      <c r="M1455" s="27">
        <f t="shared" si="289"/>
        <v>0</v>
      </c>
      <c r="N1455" s="27">
        <f t="shared" si="290"/>
        <v>0</v>
      </c>
      <c r="O1455" s="27">
        <f t="shared" si="291"/>
        <v>0</v>
      </c>
      <c r="P1455" s="27">
        <f t="shared" si="292"/>
        <v>0</v>
      </c>
      <c r="Q1455" s="27">
        <f t="shared" si="293"/>
        <v>0</v>
      </c>
      <c r="R1455" s="27">
        <f t="shared" si="294"/>
        <v>0</v>
      </c>
      <c r="S1455" s="13">
        <f t="shared" si="275"/>
        <v>0</v>
      </c>
      <c r="T1455" s="52">
        <f>'[2]Report'!K3042/1000</f>
        <v>0</v>
      </c>
      <c r="U1455" s="52">
        <f aca="true" t="shared" si="295" ref="U1455:U1466">T1455-S1455</f>
        <v>0</v>
      </c>
    </row>
    <row r="1456" spans="1:21" ht="11.25" customHeight="1">
      <c r="A1456" s="26"/>
      <c r="C1456" s="26" t="s">
        <v>242</v>
      </c>
      <c r="F1456" s="27">
        <f t="shared" si="282"/>
        <v>-18293.037618377406</v>
      </c>
      <c r="G1456" s="27">
        <f t="shared" si="283"/>
        <v>-18487.523365033554</v>
      </c>
      <c r="H1456" s="27">
        <f t="shared" si="284"/>
        <v>-18613.821029874995</v>
      </c>
      <c r="I1456" s="27">
        <f t="shared" si="285"/>
        <v>-18633.198880316762</v>
      </c>
      <c r="J1456" s="27">
        <f t="shared" si="286"/>
        <v>-18724.530285397417</v>
      </c>
      <c r="K1456" s="27">
        <f t="shared" si="287"/>
        <v>-18815.15279395069</v>
      </c>
      <c r="L1456" s="27">
        <f t="shared" si="288"/>
        <v>-18787.967229316797</v>
      </c>
      <c r="M1456" s="27">
        <f t="shared" si="289"/>
        <v>-18859.230449098643</v>
      </c>
      <c r="N1456" s="27">
        <f t="shared" si="290"/>
        <v>-18908.846081386353</v>
      </c>
      <c r="O1456" s="27">
        <f t="shared" si="291"/>
        <v>-18992.50501058257</v>
      </c>
      <c r="P1456" s="27">
        <f t="shared" si="292"/>
        <v>-19077.997066042994</v>
      </c>
      <c r="Q1456" s="27">
        <f t="shared" si="293"/>
        <v>-19159.00442562529</v>
      </c>
      <c r="R1456" s="27">
        <f t="shared" si="294"/>
        <v>-19150.345195639355</v>
      </c>
      <c r="S1456" s="13">
        <f t="shared" si="275"/>
        <v>-18815.122335302873</v>
      </c>
      <c r="T1456" s="52">
        <f>'[2]Report'!K3043/1000</f>
        <v>-18815.122335302844</v>
      </c>
      <c r="U1456" s="52">
        <f t="shared" si="295"/>
        <v>2.9103830456733704E-11</v>
      </c>
    </row>
    <row r="1457" spans="1:21" ht="11.25" customHeight="1">
      <c r="A1457" s="26"/>
      <c r="C1457" s="26" t="s">
        <v>250</v>
      </c>
      <c r="F1457" s="27">
        <f t="shared" si="282"/>
        <v>-6151.021128744812</v>
      </c>
      <c r="G1457" s="27">
        <f t="shared" si="283"/>
        <v>-6188.139845855127</v>
      </c>
      <c r="H1457" s="27">
        <f t="shared" si="284"/>
        <v>-6225.358760219575</v>
      </c>
      <c r="I1457" s="27">
        <f t="shared" si="285"/>
        <v>-6241.276269782037</v>
      </c>
      <c r="J1457" s="27">
        <f t="shared" si="286"/>
        <v>-6271.720690160953</v>
      </c>
      <c r="K1457" s="27">
        <f t="shared" si="287"/>
        <v>-6302.206391890857</v>
      </c>
      <c r="L1457" s="27">
        <f t="shared" si="288"/>
        <v>-6332.694198900144</v>
      </c>
      <c r="M1457" s="27">
        <f t="shared" si="289"/>
        <v>-6363.022884949563</v>
      </c>
      <c r="N1457" s="27">
        <f t="shared" si="290"/>
        <v>-6393.818414574917</v>
      </c>
      <c r="O1457" s="27">
        <f t="shared" si="291"/>
        <v>-6425.009599115664</v>
      </c>
      <c r="P1457" s="27">
        <f t="shared" si="292"/>
        <v>-6456.973859554614</v>
      </c>
      <c r="Q1457" s="27">
        <f t="shared" si="293"/>
        <v>-6489.698061303358</v>
      </c>
      <c r="R1457" s="27">
        <f t="shared" si="294"/>
        <v>-6523.2914100554535</v>
      </c>
      <c r="S1457" s="13">
        <f t="shared" si="275"/>
        <v>-6335.589603808912</v>
      </c>
      <c r="T1457" s="52">
        <f>'[2]Report'!K3044/1000</f>
        <v>-6335.589603808912</v>
      </c>
      <c r="U1457" s="52">
        <f t="shared" si="295"/>
        <v>0</v>
      </c>
    </row>
    <row r="1458" spans="1:21" ht="11.25" customHeight="1">
      <c r="A1458" s="26"/>
      <c r="C1458" s="26" t="s">
        <v>256</v>
      </c>
      <c r="F1458" s="27">
        <f t="shared" si="282"/>
        <v>0</v>
      </c>
      <c r="G1458" s="27">
        <f t="shared" si="283"/>
        <v>0</v>
      </c>
      <c r="H1458" s="27">
        <f t="shared" si="284"/>
        <v>0</v>
      </c>
      <c r="I1458" s="27">
        <f t="shared" si="285"/>
        <v>0</v>
      </c>
      <c r="J1458" s="27">
        <f t="shared" si="286"/>
        <v>0</v>
      </c>
      <c r="K1458" s="27">
        <f t="shared" si="287"/>
        <v>0</v>
      </c>
      <c r="L1458" s="27">
        <f t="shared" si="288"/>
        <v>0</v>
      </c>
      <c r="M1458" s="27">
        <f t="shared" si="289"/>
        <v>0</v>
      </c>
      <c r="N1458" s="27">
        <f t="shared" si="290"/>
        <v>0</v>
      </c>
      <c r="O1458" s="27">
        <f t="shared" si="291"/>
        <v>0</v>
      </c>
      <c r="P1458" s="27">
        <f t="shared" si="292"/>
        <v>0</v>
      </c>
      <c r="Q1458" s="27">
        <f t="shared" si="293"/>
        <v>0</v>
      </c>
      <c r="R1458" s="27">
        <f t="shared" si="294"/>
        <v>0</v>
      </c>
      <c r="S1458" s="13">
        <f t="shared" si="275"/>
        <v>0</v>
      </c>
      <c r="T1458" s="52">
        <f>'[2]Report'!K3045/1000</f>
        <v>0</v>
      </c>
      <c r="U1458" s="52">
        <f t="shared" si="295"/>
        <v>0</v>
      </c>
    </row>
    <row r="1459" spans="1:21" ht="11.25" customHeight="1">
      <c r="A1459" s="26"/>
      <c r="C1459" s="26" t="s">
        <v>248</v>
      </c>
      <c r="F1459" s="27">
        <f t="shared" si="282"/>
        <v>-4.235346943077595</v>
      </c>
      <c r="G1459" s="27">
        <f t="shared" si="283"/>
        <v>-4.301255333159961</v>
      </c>
      <c r="H1459" s="27">
        <f t="shared" si="284"/>
        <v>-4.367159486940096</v>
      </c>
      <c r="I1459" s="27">
        <f t="shared" si="285"/>
        <v>-4.433406781200799</v>
      </c>
      <c r="J1459" s="27">
        <f t="shared" si="286"/>
        <v>-4.499423196990009</v>
      </c>
      <c r="K1459" s="27">
        <f t="shared" si="287"/>
        <v>-4.565443849081449</v>
      </c>
      <c r="L1459" s="27">
        <f t="shared" si="288"/>
        <v>-1.732281171612359</v>
      </c>
      <c r="M1459" s="27">
        <f t="shared" si="289"/>
        <v>-1.7983018237037982</v>
      </c>
      <c r="N1459" s="27">
        <f t="shared" si="290"/>
        <v>-1.8643203576441232</v>
      </c>
      <c r="O1459" s="27">
        <f t="shared" si="291"/>
        <v>-1.9303410097355627</v>
      </c>
      <c r="P1459" s="27">
        <f t="shared" si="292"/>
        <v>-1.996357425524773</v>
      </c>
      <c r="Q1459" s="27">
        <f t="shared" si="293"/>
        <v>-2.0623780776162124</v>
      </c>
      <c r="R1459" s="27">
        <f t="shared" si="294"/>
        <v>-2.1283966115565374</v>
      </c>
      <c r="S1459" s="13">
        <f t="shared" si="275"/>
        <v>-3.0610450242105167</v>
      </c>
      <c r="T1459" s="52">
        <f>'[2]Report'!K3046/1000</f>
        <v>-3.0610450242105176</v>
      </c>
      <c r="U1459" s="52">
        <f t="shared" si="295"/>
        <v>0</v>
      </c>
    </row>
    <row r="1460" spans="1:21" ht="11.25" customHeight="1">
      <c r="A1460" s="26"/>
      <c r="C1460" s="1" t="s">
        <v>244</v>
      </c>
      <c r="F1460" s="27">
        <f t="shared" si="282"/>
        <v>-5714.486675653774</v>
      </c>
      <c r="G1460" s="27">
        <f t="shared" si="283"/>
        <v>-5806.883709413597</v>
      </c>
      <c r="H1460" s="27">
        <f t="shared" si="284"/>
        <v>-5898.129489390232</v>
      </c>
      <c r="I1460" s="27">
        <f t="shared" si="285"/>
        <v>-5991.302937073322</v>
      </c>
      <c r="J1460" s="27">
        <f t="shared" si="286"/>
        <v>-6083.897842370062</v>
      </c>
      <c r="K1460" s="27">
        <f t="shared" si="287"/>
        <v>-6625.473418366677</v>
      </c>
      <c r="L1460" s="27">
        <f t="shared" si="288"/>
        <v>-6755.006703524778</v>
      </c>
      <c r="M1460" s="27">
        <f t="shared" si="289"/>
        <v>-6861.126246646232</v>
      </c>
      <c r="N1460" s="27">
        <f t="shared" si="290"/>
        <v>-6966.530654243297</v>
      </c>
      <c r="O1460" s="27">
        <f t="shared" si="291"/>
        <v>-6611.100166158021</v>
      </c>
      <c r="P1460" s="27">
        <f t="shared" si="292"/>
        <v>-6716.693904217592</v>
      </c>
      <c r="Q1460" s="27">
        <f t="shared" si="293"/>
        <v>-6822.256214568916</v>
      </c>
      <c r="R1460" s="27">
        <f t="shared" si="294"/>
        <v>-6927.809451547167</v>
      </c>
      <c r="S1460" s="13">
        <f t="shared" si="275"/>
        <v>-6454.962445797767</v>
      </c>
      <c r="T1460" s="52">
        <f>'[2]Report'!K3047/1000</f>
        <v>-6454.962445797759</v>
      </c>
      <c r="U1460" s="52">
        <f t="shared" si="295"/>
        <v>8.185452315956354E-12</v>
      </c>
    </row>
    <row r="1461" spans="1:21" ht="11.25" customHeight="1">
      <c r="A1461" s="26"/>
      <c r="C1461" s="1" t="s">
        <v>245</v>
      </c>
      <c r="F1461" s="27">
        <f t="shared" si="282"/>
        <v>0</v>
      </c>
      <c r="G1461" s="27">
        <f t="shared" si="283"/>
        <v>0</v>
      </c>
      <c r="H1461" s="27">
        <f t="shared" si="284"/>
        <v>0</v>
      </c>
      <c r="I1461" s="27">
        <f t="shared" si="285"/>
        <v>0</v>
      </c>
      <c r="J1461" s="27">
        <f t="shared" si="286"/>
        <v>0</v>
      </c>
      <c r="K1461" s="27">
        <f t="shared" si="287"/>
        <v>0</v>
      </c>
      <c r="L1461" s="27">
        <f t="shared" si="288"/>
        <v>0</v>
      </c>
      <c r="M1461" s="27">
        <f t="shared" si="289"/>
        <v>0</v>
      </c>
      <c r="N1461" s="27">
        <f t="shared" si="290"/>
        <v>0</v>
      </c>
      <c r="O1461" s="27">
        <f t="shared" si="291"/>
        <v>0</v>
      </c>
      <c r="P1461" s="27">
        <f t="shared" si="292"/>
        <v>0</v>
      </c>
      <c r="Q1461" s="27">
        <f t="shared" si="293"/>
        <v>0</v>
      </c>
      <c r="R1461" s="27">
        <f t="shared" si="294"/>
        <v>0</v>
      </c>
      <c r="S1461" s="13">
        <f t="shared" si="275"/>
        <v>0</v>
      </c>
      <c r="T1461" s="52">
        <f>'[2]Report'!K3048/1000</f>
        <v>0</v>
      </c>
      <c r="U1461" s="52">
        <f t="shared" si="295"/>
        <v>0</v>
      </c>
    </row>
    <row r="1462" spans="1:21" ht="11.25" customHeight="1">
      <c r="A1462" s="26"/>
      <c r="C1462" s="1" t="s">
        <v>246</v>
      </c>
      <c r="F1462" s="27">
        <f t="shared" si="282"/>
        <v>0</v>
      </c>
      <c r="G1462" s="27">
        <f t="shared" si="283"/>
        <v>0</v>
      </c>
      <c r="H1462" s="27">
        <f t="shared" si="284"/>
        <v>0</v>
      </c>
      <c r="I1462" s="27">
        <f t="shared" si="285"/>
        <v>0</v>
      </c>
      <c r="J1462" s="27">
        <f t="shared" si="286"/>
        <v>0</v>
      </c>
      <c r="K1462" s="27">
        <f t="shared" si="287"/>
        <v>0</v>
      </c>
      <c r="L1462" s="27">
        <f t="shared" si="288"/>
        <v>0</v>
      </c>
      <c r="M1462" s="27">
        <f t="shared" si="289"/>
        <v>0</v>
      </c>
      <c r="N1462" s="27">
        <f t="shared" si="290"/>
        <v>0</v>
      </c>
      <c r="O1462" s="27">
        <f t="shared" si="291"/>
        <v>0</v>
      </c>
      <c r="P1462" s="27">
        <f t="shared" si="292"/>
        <v>0</v>
      </c>
      <c r="Q1462" s="27">
        <f t="shared" si="293"/>
        <v>0</v>
      </c>
      <c r="R1462" s="27">
        <f t="shared" si="294"/>
        <v>0</v>
      </c>
      <c r="S1462" s="13">
        <f t="shared" si="275"/>
        <v>0</v>
      </c>
      <c r="T1462" s="52">
        <f>'[2]Report'!K3049/1000</f>
        <v>0</v>
      </c>
      <c r="U1462" s="52">
        <f t="shared" si="295"/>
        <v>0</v>
      </c>
    </row>
    <row r="1463" spans="1:21" ht="11.25" customHeight="1">
      <c r="A1463" s="26"/>
      <c r="C1463" s="1" t="s">
        <v>247</v>
      </c>
      <c r="F1463" s="27">
        <f t="shared" si="282"/>
        <v>0</v>
      </c>
      <c r="G1463" s="27">
        <f t="shared" si="283"/>
        <v>0</v>
      </c>
      <c r="H1463" s="27">
        <f t="shared" si="284"/>
        <v>0</v>
      </c>
      <c r="I1463" s="27">
        <f t="shared" si="285"/>
        <v>0</v>
      </c>
      <c r="J1463" s="27">
        <f t="shared" si="286"/>
        <v>0</v>
      </c>
      <c r="K1463" s="27">
        <f t="shared" si="287"/>
        <v>0</v>
      </c>
      <c r="L1463" s="27">
        <f t="shared" si="288"/>
        <v>0</v>
      </c>
      <c r="M1463" s="27">
        <f t="shared" si="289"/>
        <v>0</v>
      </c>
      <c r="N1463" s="27">
        <f t="shared" si="290"/>
        <v>0</v>
      </c>
      <c r="O1463" s="27">
        <f t="shared" si="291"/>
        <v>0</v>
      </c>
      <c r="P1463" s="27">
        <f t="shared" si="292"/>
        <v>0</v>
      </c>
      <c r="Q1463" s="27">
        <f t="shared" si="293"/>
        <v>0</v>
      </c>
      <c r="R1463" s="27">
        <f t="shared" si="294"/>
        <v>0</v>
      </c>
      <c r="S1463" s="13">
        <f t="shared" si="275"/>
        <v>0</v>
      </c>
      <c r="T1463" s="52">
        <f>'[2]Report'!K3050/1000</f>
        <v>0</v>
      </c>
      <c r="U1463" s="52">
        <f t="shared" si="295"/>
        <v>0</v>
      </c>
    </row>
    <row r="1464" spans="1:21" ht="11.25" customHeight="1">
      <c r="A1464" s="26"/>
      <c r="C1464" s="1" t="s">
        <v>29</v>
      </c>
      <c r="F1464" s="27">
        <f t="shared" si="282"/>
        <v>-1718.1473392968737</v>
      </c>
      <c r="G1464" s="27">
        <f t="shared" si="283"/>
        <v>-1761.2900207438997</v>
      </c>
      <c r="H1464" s="27">
        <f t="shared" si="284"/>
        <v>-1803.6393360760821</v>
      </c>
      <c r="I1464" s="27">
        <f t="shared" si="285"/>
        <v>-1594.7981831957977</v>
      </c>
      <c r="J1464" s="27">
        <f t="shared" si="286"/>
        <v>-1631.2984389225248</v>
      </c>
      <c r="K1464" s="27">
        <f t="shared" si="287"/>
        <v>-1323.2713214439157</v>
      </c>
      <c r="L1464" s="27">
        <f t="shared" si="288"/>
        <v>-1351.9789253888257</v>
      </c>
      <c r="M1464" s="27">
        <f t="shared" si="289"/>
        <v>-1349.6878594074917</v>
      </c>
      <c r="N1464" s="27">
        <f t="shared" si="290"/>
        <v>-1369.0199250056696</v>
      </c>
      <c r="O1464" s="27">
        <f t="shared" si="291"/>
        <v>-1360.6139742675757</v>
      </c>
      <c r="P1464" s="27">
        <f t="shared" si="292"/>
        <v>-1294.8021561773178</v>
      </c>
      <c r="Q1464" s="27">
        <f t="shared" si="293"/>
        <v>-1253.690557023951</v>
      </c>
      <c r="R1464" s="27">
        <f t="shared" si="294"/>
        <v>-1282.7213037718818</v>
      </c>
      <c r="S1464" s="13">
        <f t="shared" si="275"/>
        <v>-1466.2104182656192</v>
      </c>
      <c r="T1464" s="52">
        <f>'[2]Report'!K3051/1000</f>
        <v>-1466.2104182656192</v>
      </c>
      <c r="U1464" s="52">
        <f t="shared" si="295"/>
        <v>0</v>
      </c>
    </row>
    <row r="1465" spans="1:21" ht="11.25" customHeight="1">
      <c r="A1465" s="26"/>
      <c r="B1465" s="36"/>
      <c r="C1465" s="26" t="s">
        <v>278</v>
      </c>
      <c r="D1465" s="36"/>
      <c r="E1465" s="36"/>
      <c r="F1465" s="15">
        <f>+F1444</f>
        <v>-166.39645960958882</v>
      </c>
      <c r="G1465" s="15">
        <f aca="true" t="shared" si="296" ref="G1465:R1465">+G1444</f>
        <v>-164.34447877054754</v>
      </c>
      <c r="H1465" s="15">
        <f t="shared" si="296"/>
        <v>-162.27000570295814</v>
      </c>
      <c r="I1465" s="15">
        <f t="shared" si="296"/>
        <v>-156.99450587150037</v>
      </c>
      <c r="J1465" s="15">
        <f t="shared" si="296"/>
        <v>-154.36924882502</v>
      </c>
      <c r="K1465" s="15">
        <f t="shared" si="296"/>
        <v>-151.71638469766435</v>
      </c>
      <c r="L1465" s="27">
        <f t="shared" si="296"/>
        <v>-148.177078230836</v>
      </c>
      <c r="M1465" s="15">
        <f t="shared" si="296"/>
        <v>-144.60118428017805</v>
      </c>
      <c r="N1465" s="15">
        <f t="shared" si="296"/>
        <v>-140.98831765638562</v>
      </c>
      <c r="O1465" s="15">
        <f t="shared" si="296"/>
        <v>-137.33809610589614</v>
      </c>
      <c r="P1465" s="15">
        <f t="shared" si="296"/>
        <v>-132.95034429389096</v>
      </c>
      <c r="Q1465" s="15">
        <f t="shared" si="296"/>
        <v>-129.080149000947</v>
      </c>
      <c r="R1465" s="15">
        <f t="shared" si="296"/>
        <v>-125.1700119715713</v>
      </c>
      <c r="S1465" s="13">
        <f t="shared" si="275"/>
        <v>-147.38441910220033</v>
      </c>
      <c r="T1465" s="52">
        <f>'[2]Report'!K3052/1000</f>
        <v>-147.38441910219984</v>
      </c>
      <c r="U1465" s="52">
        <f t="shared" si="295"/>
        <v>4.831690603168681E-13</v>
      </c>
    </row>
    <row r="1466" spans="1:21" ht="12.75" thickBot="1">
      <c r="A1466" s="26" t="s">
        <v>240</v>
      </c>
      <c r="F1466" s="37">
        <f>SUM(F1452:F1465)</f>
        <v>-33392.37706862554</v>
      </c>
      <c r="G1466" s="37">
        <f aca="true" t="shared" si="297" ref="G1466:R1466">SUM(G1452:G1465)</f>
        <v>-33764.49871514988</v>
      </c>
      <c r="H1466" s="37">
        <f t="shared" si="297"/>
        <v>-34057.00059075079</v>
      </c>
      <c r="I1466" s="37">
        <f t="shared" si="297"/>
        <v>-33979.23371302062</v>
      </c>
      <c r="J1466" s="37">
        <f t="shared" si="297"/>
        <v>-34235.87364887297</v>
      </c>
      <c r="K1466" s="37">
        <f t="shared" si="297"/>
        <v>-34596.27361419888</v>
      </c>
      <c r="L1466" s="37">
        <f t="shared" si="297"/>
        <v>-34759.815736533</v>
      </c>
      <c r="M1466" s="37">
        <f t="shared" si="297"/>
        <v>-34970.13783620581</v>
      </c>
      <c r="N1466" s="37">
        <f t="shared" si="297"/>
        <v>-35180.23015322427</v>
      </c>
      <c r="O1466" s="37">
        <f t="shared" si="297"/>
        <v>-34936.20853723946</v>
      </c>
      <c r="P1466" s="37">
        <f t="shared" si="297"/>
        <v>-35097.67301771193</v>
      </c>
      <c r="Q1466" s="37">
        <f t="shared" si="297"/>
        <v>-35280.59911560008</v>
      </c>
      <c r="R1466" s="37">
        <f t="shared" si="297"/>
        <v>-35444.82127959698</v>
      </c>
      <c r="S1466" s="37">
        <f t="shared" si="275"/>
        <v>-34606.34532105158</v>
      </c>
      <c r="T1466" s="52">
        <f>'[2]Report'!K3053/1000</f>
        <v>-34606.34532105154</v>
      </c>
      <c r="U1466" s="52">
        <f t="shared" si="295"/>
        <v>0</v>
      </c>
    </row>
    <row r="1467" spans="8:19" ht="12.75" thickTop="1">
      <c r="H1467" s="5"/>
      <c r="I1467" s="5"/>
      <c r="J1467" s="5"/>
      <c r="K1467" s="13"/>
      <c r="L1467" s="5"/>
      <c r="M1467" s="5"/>
      <c r="N1467" s="13"/>
      <c r="O1467" s="5"/>
      <c r="P1467" s="5"/>
      <c r="Q1467" s="5"/>
      <c r="R1467" s="5"/>
      <c r="S1467" s="13"/>
    </row>
    <row r="1468" spans="7:19" ht="12">
      <c r="G1468" s="15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5"/>
    </row>
    <row r="1469" spans="7:19" ht="12">
      <c r="G1469" s="15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</row>
    <row r="1470" spans="7:19" ht="12">
      <c r="G1470" s="15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</row>
    <row r="1471" spans="7:19" ht="12">
      <c r="G1471" s="15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</row>
    <row r="1472" spans="7:19" ht="12">
      <c r="G1472" s="15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</row>
    <row r="1473" spans="7:19" ht="12">
      <c r="G1473" s="15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</row>
    <row r="1474" spans="7:19" ht="12">
      <c r="G1474" s="15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</row>
    <row r="1475" spans="7:19" ht="12">
      <c r="G1475" s="15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</row>
    <row r="1476" spans="7:19" ht="12">
      <c r="G1476" s="15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</row>
    <row r="1477" spans="7:19" ht="12">
      <c r="G1477" s="15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</row>
    <row r="1478" spans="7:19" ht="12">
      <c r="G1478" s="15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</row>
    <row r="1479" spans="7:19" ht="12">
      <c r="G1479" s="15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</row>
    <row r="1480" spans="7:19" ht="12">
      <c r="G1480" s="15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</row>
    <row r="1481" spans="7:19" ht="12">
      <c r="G1481" s="15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</row>
    <row r="1482" spans="7:19" ht="12">
      <c r="G1482" s="15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</row>
    <row r="1483" spans="7:19" ht="12">
      <c r="G1483" s="15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</row>
    <row r="1484" spans="7:19" ht="12">
      <c r="G1484" s="15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</row>
    <row r="1485" spans="7:19" ht="12">
      <c r="G1485" s="15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</row>
    <row r="1486" spans="7:19" ht="12">
      <c r="G1486" s="15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</row>
    <row r="1487" spans="7:19" ht="12">
      <c r="G1487" s="15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</row>
    <row r="1488" spans="7:19" ht="12">
      <c r="G1488" s="15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</row>
    <row r="1489" spans="7:19" ht="12">
      <c r="G1489" s="15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</row>
    <row r="1490" spans="7:19" ht="12">
      <c r="G1490" s="15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</row>
    <row r="1491" spans="7:19" ht="12">
      <c r="G1491" s="15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</row>
    <row r="1492" spans="7:19" ht="12">
      <c r="G1492" s="15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</row>
    <row r="1493" spans="7:19" ht="12">
      <c r="G1493" s="15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</row>
    <row r="1494" spans="7:19" ht="12">
      <c r="G1494" s="15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</row>
    <row r="1495" spans="7:19" ht="12">
      <c r="G1495" s="15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</row>
    <row r="1496" spans="7:19" ht="12">
      <c r="G1496" s="15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</row>
    <row r="1497" spans="7:19" ht="12">
      <c r="G1497" s="15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</row>
    <row r="1498" spans="7:19" ht="12">
      <c r="G1498" s="15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</row>
    <row r="1499" spans="7:19" ht="12">
      <c r="G1499" s="15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</row>
    <row r="1500" spans="7:19" ht="12">
      <c r="G1500" s="15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</row>
    <row r="1501" spans="7:19" ht="12">
      <c r="G1501" s="15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</row>
    <row r="1502" spans="7:19" ht="12">
      <c r="G1502" s="15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</row>
    <row r="1503" spans="7:19" ht="12">
      <c r="G1503" s="15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</row>
    <row r="1504" spans="7:19" ht="12">
      <c r="G1504" s="15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</row>
    <row r="1505" spans="7:19" ht="12">
      <c r="G1505" s="15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</row>
    <row r="1506" spans="7:19" ht="12">
      <c r="G1506" s="15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</row>
    <row r="1507" spans="7:19" ht="12">
      <c r="G1507" s="15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</row>
    <row r="1508" spans="7:19" ht="12">
      <c r="G1508" s="15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</row>
    <row r="1509" spans="7:19" ht="12">
      <c r="G1509" s="15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</row>
    <row r="1510" spans="7:19" ht="12">
      <c r="G1510" s="15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</row>
    <row r="1511" spans="7:19" ht="12">
      <c r="G1511" s="15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</row>
    <row r="1512" spans="7:19" ht="12">
      <c r="G1512" s="15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</row>
    <row r="1513" spans="8:19" ht="12">
      <c r="H1513" s="5"/>
      <c r="I1513" s="5"/>
      <c r="J1513" s="5"/>
      <c r="K1513" s="13"/>
      <c r="L1513" s="5"/>
      <c r="M1513" s="5"/>
      <c r="N1513" s="5"/>
      <c r="O1513" s="5"/>
      <c r="P1513" s="5"/>
      <c r="Q1513" s="5"/>
      <c r="R1513" s="5"/>
      <c r="S1513" s="13"/>
    </row>
    <row r="1514" spans="8:19" ht="12">
      <c r="H1514" s="5"/>
      <c r="I1514" s="5"/>
      <c r="J1514" s="5"/>
      <c r="K1514" s="13"/>
      <c r="L1514" s="5"/>
      <c r="M1514" s="5"/>
      <c r="N1514" s="5"/>
      <c r="O1514" s="5"/>
      <c r="P1514" s="5"/>
      <c r="Q1514" s="5"/>
      <c r="R1514" s="5"/>
      <c r="S1514" s="5"/>
    </row>
    <row r="1515" spans="8:19" ht="12">
      <c r="H1515" s="5"/>
      <c r="I1515" s="5"/>
      <c r="J1515" s="5"/>
      <c r="K1515" s="13"/>
      <c r="L1515" s="5"/>
      <c r="M1515" s="5"/>
      <c r="N1515" s="5"/>
      <c r="O1515" s="5"/>
      <c r="P1515" s="5"/>
      <c r="Q1515" s="5"/>
      <c r="R1515" s="5"/>
      <c r="S1515" s="5"/>
    </row>
    <row r="1516" spans="8:19" ht="12">
      <c r="H1516" s="5"/>
      <c r="I1516" s="5"/>
      <c r="J1516" s="5"/>
      <c r="K1516" s="13"/>
      <c r="L1516" s="5"/>
      <c r="M1516" s="5"/>
      <c r="N1516" s="5"/>
      <c r="O1516" s="5"/>
      <c r="P1516" s="5"/>
      <c r="Q1516" s="5"/>
      <c r="R1516" s="5"/>
      <c r="S1516" s="5"/>
    </row>
    <row r="1517" spans="8:19" ht="12">
      <c r="H1517" s="5"/>
      <c r="I1517" s="5"/>
      <c r="J1517" s="5"/>
      <c r="K1517" s="13"/>
      <c r="L1517" s="5"/>
      <c r="M1517" s="5"/>
      <c r="N1517" s="5"/>
      <c r="O1517" s="5"/>
      <c r="P1517" s="5"/>
      <c r="Q1517" s="5"/>
      <c r="R1517" s="5"/>
      <c r="S1517" s="5"/>
    </row>
    <row r="1518" spans="8:19" ht="12">
      <c r="H1518" s="5"/>
      <c r="I1518" s="5"/>
      <c r="J1518" s="5"/>
      <c r="K1518" s="13"/>
      <c r="L1518" s="5"/>
      <c r="M1518" s="5"/>
      <c r="N1518" s="5"/>
      <c r="O1518" s="5"/>
      <c r="P1518" s="5"/>
      <c r="Q1518" s="5"/>
      <c r="R1518" s="5"/>
      <c r="S1518" s="5"/>
    </row>
    <row r="1519" spans="8:19" ht="12">
      <c r="H1519" s="5"/>
      <c r="I1519" s="5"/>
      <c r="J1519" s="5"/>
      <c r="K1519" s="13"/>
      <c r="L1519" s="5"/>
      <c r="M1519" s="5"/>
      <c r="N1519" s="5"/>
      <c r="O1519" s="5"/>
      <c r="P1519" s="5"/>
      <c r="Q1519" s="5"/>
      <c r="R1519" s="5"/>
      <c r="S1519" s="5"/>
    </row>
    <row r="1520" spans="8:19" ht="12">
      <c r="H1520" s="5"/>
      <c r="I1520" s="5"/>
      <c r="J1520" s="5"/>
      <c r="K1520" s="13"/>
      <c r="L1520" s="5"/>
      <c r="M1520" s="5"/>
      <c r="N1520" s="5"/>
      <c r="O1520" s="5"/>
      <c r="P1520" s="5"/>
      <c r="Q1520" s="5"/>
      <c r="R1520" s="5"/>
      <c r="S1520" s="5"/>
    </row>
    <row r="1521" spans="8:19" ht="12">
      <c r="H1521" s="5"/>
      <c r="I1521" s="5"/>
      <c r="J1521" s="5"/>
      <c r="K1521" s="13"/>
      <c r="L1521" s="5"/>
      <c r="M1521" s="5"/>
      <c r="N1521" s="5"/>
      <c r="O1521" s="5"/>
      <c r="P1521" s="5"/>
      <c r="Q1521" s="5"/>
      <c r="R1521" s="5"/>
      <c r="S1521" s="5"/>
    </row>
    <row r="1522" spans="8:19" ht="12">
      <c r="H1522" s="5"/>
      <c r="I1522" s="5"/>
      <c r="J1522" s="5"/>
      <c r="K1522" s="13"/>
      <c r="L1522" s="5"/>
      <c r="M1522" s="5"/>
      <c r="N1522" s="5"/>
      <c r="O1522" s="5"/>
      <c r="P1522" s="5"/>
      <c r="Q1522" s="5"/>
      <c r="R1522" s="5"/>
      <c r="S1522" s="5"/>
    </row>
    <row r="1523" spans="8:19" ht="12">
      <c r="H1523" s="5"/>
      <c r="I1523" s="5"/>
      <c r="J1523" s="5"/>
      <c r="K1523" s="13"/>
      <c r="L1523" s="5"/>
      <c r="M1523" s="5"/>
      <c r="N1523" s="5"/>
      <c r="O1523" s="5"/>
      <c r="P1523" s="5"/>
      <c r="Q1523" s="5"/>
      <c r="R1523" s="5"/>
      <c r="S1523" s="5"/>
    </row>
    <row r="1524" spans="8:19" ht="12">
      <c r="H1524" s="5"/>
      <c r="I1524" s="5"/>
      <c r="J1524" s="5"/>
      <c r="K1524" s="13"/>
      <c r="L1524" s="5"/>
      <c r="M1524" s="5"/>
      <c r="N1524" s="5"/>
      <c r="O1524" s="5"/>
      <c r="P1524" s="5"/>
      <c r="Q1524" s="5"/>
      <c r="R1524" s="5"/>
      <c r="S1524" s="5"/>
    </row>
    <row r="1525" spans="8:19" ht="12">
      <c r="H1525" s="5"/>
      <c r="I1525" s="5"/>
      <c r="J1525" s="5"/>
      <c r="K1525" s="13"/>
      <c r="L1525" s="5"/>
      <c r="M1525" s="5"/>
      <c r="N1525" s="5"/>
      <c r="O1525" s="5"/>
      <c r="P1525" s="5"/>
      <c r="Q1525" s="5"/>
      <c r="R1525" s="5"/>
      <c r="S1525" s="5"/>
    </row>
    <row r="1526" spans="8:19" ht="12">
      <c r="H1526" s="5"/>
      <c r="I1526" s="5"/>
      <c r="J1526" s="5"/>
      <c r="K1526" s="13"/>
      <c r="L1526" s="5"/>
      <c r="M1526" s="5"/>
      <c r="N1526" s="5"/>
      <c r="O1526" s="5"/>
      <c r="P1526" s="5"/>
      <c r="Q1526" s="5"/>
      <c r="R1526" s="5"/>
      <c r="S1526" s="5"/>
    </row>
    <row r="1527" spans="8:19" ht="12">
      <c r="H1527" s="5"/>
      <c r="I1527" s="5"/>
      <c r="J1527" s="5"/>
      <c r="K1527" s="13"/>
      <c r="L1527" s="5"/>
      <c r="M1527" s="5"/>
      <c r="N1527" s="5"/>
      <c r="O1527" s="5"/>
      <c r="P1527" s="5"/>
      <c r="Q1527" s="5"/>
      <c r="R1527" s="5"/>
      <c r="S1527" s="5"/>
    </row>
    <row r="1528" spans="8:19" ht="12">
      <c r="H1528" s="5"/>
      <c r="I1528" s="5"/>
      <c r="J1528" s="5"/>
      <c r="K1528" s="13"/>
      <c r="L1528" s="5"/>
      <c r="M1528" s="5"/>
      <c r="N1528" s="5"/>
      <c r="O1528" s="5"/>
      <c r="P1528" s="5"/>
      <c r="Q1528" s="5"/>
      <c r="R1528" s="5"/>
      <c r="S1528" s="5"/>
    </row>
    <row r="1529" spans="8:19" ht="12">
      <c r="H1529" s="5"/>
      <c r="I1529" s="5"/>
      <c r="J1529" s="5"/>
      <c r="K1529" s="13"/>
      <c r="L1529" s="5"/>
      <c r="M1529" s="5"/>
      <c r="N1529" s="5"/>
      <c r="O1529" s="5"/>
      <c r="P1529" s="5"/>
      <c r="Q1529" s="5"/>
      <c r="R1529" s="5"/>
      <c r="S1529" s="5"/>
    </row>
    <row r="1530" spans="8:19" ht="12">
      <c r="H1530" s="5"/>
      <c r="I1530" s="5"/>
      <c r="J1530" s="5"/>
      <c r="K1530" s="13"/>
      <c r="L1530" s="5"/>
      <c r="M1530" s="5"/>
      <c r="N1530" s="5"/>
      <c r="O1530" s="5"/>
      <c r="P1530" s="5"/>
      <c r="Q1530" s="5"/>
      <c r="R1530" s="5"/>
      <c r="S1530" s="5"/>
    </row>
    <row r="1531" spans="8:19" ht="12">
      <c r="H1531" s="5"/>
      <c r="I1531" s="5"/>
      <c r="J1531" s="5"/>
      <c r="K1531" s="13"/>
      <c r="L1531" s="5"/>
      <c r="M1531" s="5"/>
      <c r="N1531" s="5"/>
      <c r="O1531" s="5"/>
      <c r="P1531" s="5"/>
      <c r="Q1531" s="5"/>
      <c r="R1531" s="5"/>
      <c r="S1531" s="5"/>
    </row>
    <row r="1532" spans="8:19" ht="12">
      <c r="H1532" s="5"/>
      <c r="I1532" s="5"/>
      <c r="J1532" s="5"/>
      <c r="K1532" s="13"/>
      <c r="L1532" s="5"/>
      <c r="M1532" s="5"/>
      <c r="N1532" s="5"/>
      <c r="O1532" s="5"/>
      <c r="P1532" s="5"/>
      <c r="Q1532" s="5"/>
      <c r="R1532" s="5"/>
      <c r="S1532" s="5"/>
    </row>
    <row r="1533" spans="8:19" ht="12">
      <c r="H1533" s="5"/>
      <c r="I1533" s="5"/>
      <c r="J1533" s="5"/>
      <c r="K1533" s="13"/>
      <c r="L1533" s="5"/>
      <c r="M1533" s="5"/>
      <c r="N1533" s="5"/>
      <c r="O1533" s="5"/>
      <c r="P1533" s="5"/>
      <c r="Q1533" s="5"/>
      <c r="R1533" s="5"/>
      <c r="S1533" s="5"/>
    </row>
    <row r="1534" spans="8:19" ht="12">
      <c r="H1534" s="5"/>
      <c r="I1534" s="5"/>
      <c r="J1534" s="5"/>
      <c r="K1534" s="13"/>
      <c r="L1534" s="5"/>
      <c r="M1534" s="5"/>
      <c r="N1534" s="5"/>
      <c r="O1534" s="5"/>
      <c r="P1534" s="5"/>
      <c r="Q1534" s="5"/>
      <c r="R1534" s="5"/>
      <c r="S1534" s="5"/>
    </row>
    <row r="1535" spans="8:19" ht="12">
      <c r="H1535" s="5"/>
      <c r="I1535" s="5"/>
      <c r="J1535" s="5"/>
      <c r="K1535" s="13"/>
      <c r="L1535" s="5"/>
      <c r="M1535" s="5"/>
      <c r="N1535" s="5"/>
      <c r="O1535" s="5"/>
      <c r="P1535" s="5"/>
      <c r="Q1535" s="5"/>
      <c r="R1535" s="5"/>
      <c r="S1535" s="5"/>
    </row>
    <row r="1536" spans="8:19" ht="12">
      <c r="H1536" s="5"/>
      <c r="I1536" s="5"/>
      <c r="J1536" s="5"/>
      <c r="K1536" s="13"/>
      <c r="L1536" s="5"/>
      <c r="M1536" s="5"/>
      <c r="N1536" s="5"/>
      <c r="O1536" s="5"/>
      <c r="P1536" s="5"/>
      <c r="Q1536" s="5"/>
      <c r="R1536" s="5"/>
      <c r="S1536" s="5"/>
    </row>
    <row r="1537" spans="8:19" ht="12">
      <c r="H1537" s="5"/>
      <c r="I1537" s="5"/>
      <c r="J1537" s="5"/>
      <c r="K1537" s="13"/>
      <c r="L1537" s="5"/>
      <c r="M1537" s="5"/>
      <c r="N1537" s="5"/>
      <c r="O1537" s="5"/>
      <c r="P1537" s="5"/>
      <c r="Q1537" s="5"/>
      <c r="R1537" s="5"/>
      <c r="S1537" s="5"/>
    </row>
    <row r="1538" spans="8:19" ht="12">
      <c r="H1538" s="5"/>
      <c r="I1538" s="5"/>
      <c r="J1538" s="5"/>
      <c r="K1538" s="13"/>
      <c r="L1538" s="5"/>
      <c r="M1538" s="5"/>
      <c r="N1538" s="5"/>
      <c r="O1538" s="5"/>
      <c r="P1538" s="5"/>
      <c r="Q1538" s="5"/>
      <c r="R1538" s="5"/>
      <c r="S1538" s="5"/>
    </row>
    <row r="1539" spans="8:19" ht="12">
      <c r="H1539" s="5"/>
      <c r="I1539" s="5"/>
      <c r="J1539" s="5"/>
      <c r="K1539" s="13"/>
      <c r="L1539" s="5"/>
      <c r="M1539" s="5"/>
      <c r="N1539" s="5"/>
      <c r="O1539" s="5"/>
      <c r="P1539" s="5"/>
      <c r="Q1539" s="5"/>
      <c r="R1539" s="5"/>
      <c r="S1539" s="5"/>
    </row>
    <row r="1540" spans="8:19" ht="12">
      <c r="H1540" s="5"/>
      <c r="I1540" s="5"/>
      <c r="J1540" s="5"/>
      <c r="K1540" s="13"/>
      <c r="L1540" s="5"/>
      <c r="M1540" s="5"/>
      <c r="N1540" s="5"/>
      <c r="O1540" s="5"/>
      <c r="P1540" s="5"/>
      <c r="Q1540" s="5"/>
      <c r="R1540" s="5"/>
      <c r="S1540" s="5"/>
    </row>
    <row r="1541" spans="8:19" ht="12">
      <c r="H1541" s="5"/>
      <c r="I1541" s="5"/>
      <c r="J1541" s="5"/>
      <c r="K1541" s="13"/>
      <c r="L1541" s="5"/>
      <c r="M1541" s="5"/>
      <c r="N1541" s="5"/>
      <c r="O1541" s="5"/>
      <c r="P1541" s="5"/>
      <c r="Q1541" s="5"/>
      <c r="R1541" s="5"/>
      <c r="S1541" s="5"/>
    </row>
    <row r="1542" spans="8:19" ht="12">
      <c r="H1542" s="5"/>
      <c r="I1542" s="5"/>
      <c r="J1542" s="5"/>
      <c r="K1542" s="13"/>
      <c r="L1542" s="5"/>
      <c r="M1542" s="5"/>
      <c r="N1542" s="5"/>
      <c r="O1542" s="5"/>
      <c r="P1542" s="5"/>
      <c r="Q1542" s="5"/>
      <c r="R1542" s="5"/>
      <c r="S1542" s="5"/>
    </row>
    <row r="1543" spans="8:19" ht="12">
      <c r="H1543" s="5"/>
      <c r="I1543" s="5"/>
      <c r="J1543" s="5"/>
      <c r="K1543" s="13"/>
      <c r="L1543" s="5"/>
      <c r="M1543" s="5"/>
      <c r="N1543" s="5"/>
      <c r="O1543" s="5"/>
      <c r="P1543" s="5"/>
      <c r="Q1543" s="5"/>
      <c r="R1543" s="5"/>
      <c r="S1543" s="5"/>
    </row>
    <row r="1544" spans="8:19" ht="12">
      <c r="H1544" s="5"/>
      <c r="I1544" s="5"/>
      <c r="J1544" s="5"/>
      <c r="K1544" s="13"/>
      <c r="L1544" s="5"/>
      <c r="M1544" s="5"/>
      <c r="N1544" s="5"/>
      <c r="O1544" s="5"/>
      <c r="P1544" s="5"/>
      <c r="Q1544" s="5"/>
      <c r="R1544" s="5"/>
      <c r="S1544" s="5"/>
    </row>
    <row r="1545" spans="8:19" ht="12">
      <c r="H1545" s="5"/>
      <c r="I1545" s="5"/>
      <c r="J1545" s="5"/>
      <c r="K1545" s="13"/>
      <c r="L1545" s="5"/>
      <c r="M1545" s="5"/>
      <c r="N1545" s="5"/>
      <c r="O1545" s="5"/>
      <c r="P1545" s="5"/>
      <c r="Q1545" s="5"/>
      <c r="R1545" s="5"/>
      <c r="S1545" s="5"/>
    </row>
    <row r="1546" spans="8:19" ht="12">
      <c r="H1546" s="5"/>
      <c r="I1546" s="5"/>
      <c r="J1546" s="5"/>
      <c r="K1546" s="13"/>
      <c r="L1546" s="5"/>
      <c r="M1546" s="5"/>
      <c r="N1546" s="5"/>
      <c r="O1546" s="5"/>
      <c r="P1546" s="5"/>
      <c r="Q1546" s="5"/>
      <c r="R1546" s="5"/>
      <c r="S1546" s="5"/>
    </row>
    <row r="1547" spans="8:19" ht="12">
      <c r="H1547" s="5"/>
      <c r="I1547" s="5"/>
      <c r="J1547" s="5"/>
      <c r="K1547" s="13"/>
      <c r="L1547" s="5"/>
      <c r="M1547" s="5"/>
      <c r="N1547" s="5"/>
      <c r="O1547" s="5"/>
      <c r="P1547" s="5"/>
      <c r="Q1547" s="5"/>
      <c r="R1547" s="5"/>
      <c r="S1547" s="5"/>
    </row>
    <row r="1548" spans="8:19" ht="12">
      <c r="H1548" s="5"/>
      <c r="I1548" s="5"/>
      <c r="J1548" s="5"/>
      <c r="K1548" s="13"/>
      <c r="L1548" s="5"/>
      <c r="M1548" s="5"/>
      <c r="N1548" s="5"/>
      <c r="O1548" s="5"/>
      <c r="P1548" s="5"/>
      <c r="Q1548" s="5"/>
      <c r="R1548" s="5"/>
      <c r="S1548" s="5"/>
    </row>
    <row r="1549" spans="8:19" ht="12">
      <c r="H1549" s="5"/>
      <c r="I1549" s="5"/>
      <c r="J1549" s="5"/>
      <c r="K1549" s="13"/>
      <c r="L1549" s="5"/>
      <c r="M1549" s="5"/>
      <c r="N1549" s="5"/>
      <c r="O1549" s="5"/>
      <c r="P1549" s="5"/>
      <c r="Q1549" s="5"/>
      <c r="R1549" s="5"/>
      <c r="S1549" s="5"/>
    </row>
    <row r="1550" spans="8:19" ht="12">
      <c r="H1550" s="5"/>
      <c r="I1550" s="5"/>
      <c r="J1550" s="5"/>
      <c r="K1550" s="13"/>
      <c r="L1550" s="5"/>
      <c r="M1550" s="5"/>
      <c r="N1550" s="5"/>
      <c r="O1550" s="5"/>
      <c r="P1550" s="5"/>
      <c r="Q1550" s="5"/>
      <c r="R1550" s="5"/>
      <c r="S1550" s="5"/>
    </row>
    <row r="1551" spans="8:19" ht="12">
      <c r="H1551" s="5"/>
      <c r="I1551" s="5"/>
      <c r="J1551" s="5"/>
      <c r="K1551" s="13"/>
      <c r="L1551" s="5"/>
      <c r="M1551" s="5"/>
      <c r="N1551" s="5"/>
      <c r="O1551" s="5"/>
      <c r="P1551" s="5"/>
      <c r="Q1551" s="5"/>
      <c r="R1551" s="5"/>
      <c r="S1551" s="5"/>
    </row>
    <row r="1552" spans="8:19" ht="12">
      <c r="H1552" s="5"/>
      <c r="I1552" s="5"/>
      <c r="J1552" s="5"/>
      <c r="K1552" s="13"/>
      <c r="L1552" s="5"/>
      <c r="M1552" s="5"/>
      <c r="N1552" s="5"/>
      <c r="O1552" s="5"/>
      <c r="P1552" s="5"/>
      <c r="Q1552" s="5"/>
      <c r="R1552" s="5"/>
      <c r="S1552" s="5"/>
    </row>
    <row r="1553" spans="8:19" ht="12">
      <c r="H1553" s="5"/>
      <c r="I1553" s="5"/>
      <c r="J1553" s="5"/>
      <c r="K1553" s="13"/>
      <c r="L1553" s="5"/>
      <c r="M1553" s="5"/>
      <c r="N1553" s="5"/>
      <c r="O1553" s="5"/>
      <c r="P1553" s="5"/>
      <c r="Q1553" s="5"/>
      <c r="R1553" s="5"/>
      <c r="S1553" s="5"/>
    </row>
    <row r="1554" spans="8:19" ht="12">
      <c r="H1554" s="5"/>
      <c r="I1554" s="5"/>
      <c r="J1554" s="5"/>
      <c r="K1554" s="13"/>
      <c r="L1554" s="5"/>
      <c r="M1554" s="5"/>
      <c r="N1554" s="5"/>
      <c r="O1554" s="5"/>
      <c r="P1554" s="5"/>
      <c r="Q1554" s="5"/>
      <c r="R1554" s="5"/>
      <c r="S1554" s="5"/>
    </row>
    <row r="1555" spans="8:19" ht="12">
      <c r="H1555" s="5"/>
      <c r="I1555" s="5"/>
      <c r="J1555" s="5"/>
      <c r="K1555" s="13"/>
      <c r="L1555" s="5"/>
      <c r="M1555" s="5"/>
      <c r="N1555" s="5"/>
      <c r="O1555" s="5"/>
      <c r="P1555" s="5"/>
      <c r="Q1555" s="5"/>
      <c r="R1555" s="5"/>
      <c r="S1555" s="5"/>
    </row>
    <row r="1556" spans="8:19" ht="12">
      <c r="H1556" s="5"/>
      <c r="I1556" s="5"/>
      <c r="J1556" s="5"/>
      <c r="K1556" s="13"/>
      <c r="L1556" s="5"/>
      <c r="M1556" s="5"/>
      <c r="N1556" s="5"/>
      <c r="O1556" s="5"/>
      <c r="P1556" s="5"/>
      <c r="Q1556" s="5"/>
      <c r="R1556" s="5"/>
      <c r="S1556" s="5"/>
    </row>
    <row r="1557" spans="8:19" ht="12">
      <c r="H1557" s="5"/>
      <c r="I1557" s="5"/>
      <c r="J1557" s="5"/>
      <c r="K1557" s="13"/>
      <c r="L1557" s="5"/>
      <c r="M1557" s="5"/>
      <c r="N1557" s="5"/>
      <c r="O1557" s="5"/>
      <c r="P1557" s="5"/>
      <c r="Q1557" s="5"/>
      <c r="R1557" s="5"/>
      <c r="S1557" s="5"/>
    </row>
    <row r="1558" spans="8:19" ht="12">
      <c r="H1558" s="5"/>
      <c r="I1558" s="5"/>
      <c r="J1558" s="5"/>
      <c r="K1558" s="13"/>
      <c r="L1558" s="5"/>
      <c r="M1558" s="5"/>
      <c r="N1558" s="5"/>
      <c r="O1558" s="5"/>
      <c r="P1558" s="5"/>
      <c r="Q1558" s="5"/>
      <c r="R1558" s="5"/>
      <c r="S1558" s="5"/>
    </row>
    <row r="1559" spans="8:19" ht="12">
      <c r="H1559" s="5"/>
      <c r="I1559" s="5"/>
      <c r="J1559" s="5"/>
      <c r="K1559" s="13"/>
      <c r="L1559" s="5"/>
      <c r="M1559" s="5"/>
      <c r="N1559" s="5"/>
      <c r="O1559" s="5"/>
      <c r="P1559" s="5"/>
      <c r="Q1559" s="5"/>
      <c r="R1559" s="5"/>
      <c r="S1559" s="5"/>
    </row>
    <row r="1560" spans="8:19" ht="12">
      <c r="H1560" s="5"/>
      <c r="I1560" s="5"/>
      <c r="J1560" s="5"/>
      <c r="K1560" s="13"/>
      <c r="L1560" s="5"/>
      <c r="M1560" s="5"/>
      <c r="N1560" s="5"/>
      <c r="O1560" s="5"/>
      <c r="P1560" s="5"/>
      <c r="Q1560" s="5"/>
      <c r="R1560" s="5"/>
      <c r="S1560" s="5"/>
    </row>
    <row r="1561" spans="8:19" ht="12">
      <c r="H1561" s="5"/>
      <c r="I1561" s="5"/>
      <c r="J1561" s="5"/>
      <c r="K1561" s="13"/>
      <c r="L1561" s="5"/>
      <c r="M1561" s="5"/>
      <c r="N1561" s="5"/>
      <c r="O1561" s="5"/>
      <c r="P1561" s="5"/>
      <c r="Q1561" s="5"/>
      <c r="R1561" s="5"/>
      <c r="S1561" s="5"/>
    </row>
    <row r="1562" spans="8:19" ht="12">
      <c r="H1562" s="5"/>
      <c r="I1562" s="5"/>
      <c r="J1562" s="5"/>
      <c r="K1562" s="13"/>
      <c r="L1562" s="5"/>
      <c r="M1562" s="5"/>
      <c r="N1562" s="5"/>
      <c r="O1562" s="5"/>
      <c r="P1562" s="5"/>
      <c r="Q1562" s="5"/>
      <c r="R1562" s="5"/>
      <c r="S1562" s="5"/>
    </row>
    <row r="1563" spans="8:19" ht="12">
      <c r="H1563" s="5"/>
      <c r="I1563" s="5"/>
      <c r="J1563" s="5"/>
      <c r="K1563" s="13"/>
      <c r="L1563" s="5"/>
      <c r="M1563" s="5"/>
      <c r="N1563" s="5"/>
      <c r="O1563" s="5"/>
      <c r="P1563" s="5"/>
      <c r="Q1563" s="5"/>
      <c r="R1563" s="5"/>
      <c r="S1563" s="5"/>
    </row>
    <row r="1564" spans="8:19" ht="12">
      <c r="H1564" s="5"/>
      <c r="I1564" s="5"/>
      <c r="J1564" s="5"/>
      <c r="K1564" s="13"/>
      <c r="L1564" s="5"/>
      <c r="M1564" s="5"/>
      <c r="N1564" s="5"/>
      <c r="O1564" s="5"/>
      <c r="P1564" s="5"/>
      <c r="Q1564" s="5"/>
      <c r="R1564" s="5"/>
      <c r="S1564" s="5"/>
    </row>
    <row r="1565" spans="8:19" ht="12">
      <c r="H1565" s="5"/>
      <c r="I1565" s="5"/>
      <c r="J1565" s="5"/>
      <c r="K1565" s="13"/>
      <c r="L1565" s="5"/>
      <c r="M1565" s="5"/>
      <c r="N1565" s="5"/>
      <c r="O1565" s="5"/>
      <c r="P1565" s="5"/>
      <c r="Q1565" s="5"/>
      <c r="R1565" s="5"/>
      <c r="S1565" s="5"/>
    </row>
    <row r="1566" spans="8:19" ht="12">
      <c r="H1566" s="5"/>
      <c r="I1566" s="5"/>
      <c r="J1566" s="5"/>
      <c r="K1566" s="13"/>
      <c r="L1566" s="5"/>
      <c r="M1566" s="5"/>
      <c r="N1566" s="5"/>
      <c r="O1566" s="5"/>
      <c r="P1566" s="5"/>
      <c r="Q1566" s="5"/>
      <c r="R1566" s="5"/>
      <c r="S1566" s="5"/>
    </row>
    <row r="1567" spans="8:19" ht="12">
      <c r="H1567" s="5"/>
      <c r="I1567" s="5"/>
      <c r="J1567" s="5"/>
      <c r="K1567" s="13"/>
      <c r="L1567" s="5"/>
      <c r="M1567" s="5"/>
      <c r="N1567" s="5"/>
      <c r="O1567" s="5"/>
      <c r="P1567" s="5"/>
      <c r="Q1567" s="5"/>
      <c r="R1567" s="5"/>
      <c r="S1567" s="5"/>
    </row>
    <row r="1568" spans="8:19" ht="12">
      <c r="H1568" s="5"/>
      <c r="I1568" s="5"/>
      <c r="J1568" s="5"/>
      <c r="K1568" s="13"/>
      <c r="L1568" s="5"/>
      <c r="M1568" s="5"/>
      <c r="N1568" s="5"/>
      <c r="O1568" s="5"/>
      <c r="P1568" s="5"/>
      <c r="Q1568" s="5"/>
      <c r="R1568" s="5"/>
      <c r="S1568" s="5"/>
    </row>
    <row r="1569" spans="8:19" ht="12">
      <c r="H1569" s="5"/>
      <c r="I1569" s="5"/>
      <c r="J1569" s="5"/>
      <c r="K1569" s="13"/>
      <c r="L1569" s="5"/>
      <c r="M1569" s="5"/>
      <c r="N1569" s="5"/>
      <c r="O1569" s="5"/>
      <c r="P1569" s="5"/>
      <c r="Q1569" s="5"/>
      <c r="R1569" s="5"/>
      <c r="S1569" s="5"/>
    </row>
    <row r="1570" spans="8:19" ht="12">
      <c r="H1570" s="5"/>
      <c r="I1570" s="5"/>
      <c r="J1570" s="5"/>
      <c r="K1570" s="13"/>
      <c r="L1570" s="5"/>
      <c r="M1570" s="5"/>
      <c r="N1570" s="5"/>
      <c r="O1570" s="5"/>
      <c r="P1570" s="5"/>
      <c r="Q1570" s="5"/>
      <c r="R1570" s="5"/>
      <c r="S1570" s="5"/>
    </row>
    <row r="1571" spans="8:19" ht="12">
      <c r="H1571" s="5"/>
      <c r="I1571" s="5"/>
      <c r="J1571" s="5"/>
      <c r="K1571" s="13"/>
      <c r="L1571" s="5"/>
      <c r="M1571" s="5"/>
      <c r="N1571" s="5"/>
      <c r="O1571" s="5"/>
      <c r="P1571" s="5"/>
      <c r="Q1571" s="5"/>
      <c r="R1571" s="5"/>
      <c r="S1571" s="5"/>
    </row>
    <row r="1572" spans="8:19" ht="12">
      <c r="H1572" s="5"/>
      <c r="I1572" s="5"/>
      <c r="J1572" s="5"/>
      <c r="K1572" s="13"/>
      <c r="L1572" s="5"/>
      <c r="M1572" s="5"/>
      <c r="N1572" s="5"/>
      <c r="O1572" s="5"/>
      <c r="P1572" s="5"/>
      <c r="Q1572" s="5"/>
      <c r="R1572" s="5"/>
      <c r="S1572" s="5"/>
    </row>
    <row r="1573" spans="8:19" ht="12">
      <c r="H1573" s="5"/>
      <c r="I1573" s="5"/>
      <c r="J1573" s="5"/>
      <c r="K1573" s="13"/>
      <c r="L1573" s="5"/>
      <c r="M1573" s="5"/>
      <c r="N1573" s="5"/>
      <c r="O1573" s="5"/>
      <c r="P1573" s="5"/>
      <c r="Q1573" s="5"/>
      <c r="R1573" s="5"/>
      <c r="S1573" s="5"/>
    </row>
    <row r="1574" spans="8:19" ht="12">
      <c r="H1574" s="5"/>
      <c r="I1574" s="5"/>
      <c r="J1574" s="5"/>
      <c r="K1574" s="13"/>
      <c r="L1574" s="5"/>
      <c r="M1574" s="5"/>
      <c r="N1574" s="5"/>
      <c r="O1574" s="5"/>
      <c r="P1574" s="5"/>
      <c r="Q1574" s="5"/>
      <c r="R1574" s="5"/>
      <c r="S1574" s="5"/>
    </row>
    <row r="1575" spans="8:19" ht="12">
      <c r="H1575" s="5"/>
      <c r="I1575" s="5"/>
      <c r="J1575" s="5"/>
      <c r="K1575" s="13"/>
      <c r="L1575" s="5"/>
      <c r="M1575" s="5"/>
      <c r="N1575" s="5"/>
      <c r="O1575" s="5"/>
      <c r="P1575" s="5"/>
      <c r="Q1575" s="5"/>
      <c r="R1575" s="5"/>
      <c r="S1575" s="5"/>
    </row>
    <row r="1576" spans="8:19" ht="12">
      <c r="H1576" s="5"/>
      <c r="I1576" s="5"/>
      <c r="J1576" s="5"/>
      <c r="K1576" s="13"/>
      <c r="L1576" s="5"/>
      <c r="M1576" s="5"/>
      <c r="N1576" s="5"/>
      <c r="O1576" s="5"/>
      <c r="P1576" s="5"/>
      <c r="Q1576" s="5"/>
      <c r="R1576" s="5"/>
      <c r="S1576" s="5"/>
    </row>
    <row r="1577" spans="8:19" ht="12">
      <c r="H1577" s="5"/>
      <c r="I1577" s="5"/>
      <c r="J1577" s="5"/>
      <c r="K1577" s="13"/>
      <c r="L1577" s="5"/>
      <c r="M1577" s="5"/>
      <c r="N1577" s="5"/>
      <c r="O1577" s="5"/>
      <c r="P1577" s="5"/>
      <c r="Q1577" s="5"/>
      <c r="R1577" s="5"/>
      <c r="S1577" s="5"/>
    </row>
    <row r="1578" spans="8:19" ht="12">
      <c r="H1578" s="5"/>
      <c r="I1578" s="5"/>
      <c r="J1578" s="5"/>
      <c r="K1578" s="13"/>
      <c r="L1578" s="5"/>
      <c r="M1578" s="5"/>
      <c r="N1578" s="5"/>
      <c r="O1578" s="5"/>
      <c r="P1578" s="5"/>
      <c r="Q1578" s="5"/>
      <c r="R1578" s="5"/>
      <c r="S1578" s="5"/>
    </row>
    <row r="1579" spans="8:19" ht="12">
      <c r="H1579" s="5"/>
      <c r="I1579" s="5"/>
      <c r="J1579" s="5"/>
      <c r="K1579" s="13"/>
      <c r="L1579" s="5"/>
      <c r="M1579" s="5"/>
      <c r="N1579" s="5"/>
      <c r="O1579" s="5"/>
      <c r="P1579" s="5"/>
      <c r="Q1579" s="5"/>
      <c r="R1579" s="5"/>
      <c r="S1579" s="5"/>
    </row>
    <row r="1580" spans="8:19" ht="12">
      <c r="H1580" s="5"/>
      <c r="I1580" s="5"/>
      <c r="J1580" s="5"/>
      <c r="K1580" s="13"/>
      <c r="L1580" s="5"/>
      <c r="M1580" s="5"/>
      <c r="N1580" s="5"/>
      <c r="O1580" s="5"/>
      <c r="P1580" s="5"/>
      <c r="Q1580" s="5"/>
      <c r="R1580" s="5"/>
      <c r="S1580" s="5"/>
    </row>
    <row r="1581" spans="8:19" ht="12">
      <c r="H1581" s="5"/>
      <c r="I1581" s="5"/>
      <c r="J1581" s="5"/>
      <c r="K1581" s="13"/>
      <c r="L1581" s="5"/>
      <c r="M1581" s="5"/>
      <c r="N1581" s="5"/>
      <c r="O1581" s="5"/>
      <c r="P1581" s="5"/>
      <c r="Q1581" s="5"/>
      <c r="R1581" s="5"/>
      <c r="S1581" s="5"/>
    </row>
    <row r="1582" spans="8:19" ht="12">
      <c r="H1582" s="5"/>
      <c r="I1582" s="5"/>
      <c r="J1582" s="5"/>
      <c r="K1582" s="13"/>
      <c r="L1582" s="5"/>
      <c r="M1582" s="5"/>
      <c r="N1582" s="5"/>
      <c r="O1582" s="5"/>
      <c r="P1582" s="5"/>
      <c r="Q1582" s="5"/>
      <c r="R1582" s="5"/>
      <c r="S1582" s="5"/>
    </row>
    <row r="1583" spans="8:19" ht="12">
      <c r="H1583" s="5"/>
      <c r="I1583" s="5"/>
      <c r="J1583" s="5"/>
      <c r="K1583" s="13"/>
      <c r="L1583" s="5"/>
      <c r="M1583" s="5"/>
      <c r="N1583" s="5"/>
      <c r="O1583" s="5"/>
      <c r="P1583" s="5"/>
      <c r="Q1583" s="5"/>
      <c r="R1583" s="5"/>
      <c r="S1583" s="5"/>
    </row>
    <row r="1584" spans="8:19" ht="12">
      <c r="H1584" s="5"/>
      <c r="I1584" s="5"/>
      <c r="J1584" s="5"/>
      <c r="K1584" s="13"/>
      <c r="L1584" s="5"/>
      <c r="M1584" s="5"/>
      <c r="N1584" s="5"/>
      <c r="O1584" s="5"/>
      <c r="P1584" s="5"/>
      <c r="Q1584" s="5"/>
      <c r="R1584" s="5"/>
      <c r="S1584" s="5"/>
    </row>
    <row r="1585" spans="8:19" ht="12">
      <c r="H1585" s="5"/>
      <c r="I1585" s="5"/>
      <c r="J1585" s="5"/>
      <c r="K1585" s="13"/>
      <c r="L1585" s="5"/>
      <c r="M1585" s="5"/>
      <c r="N1585" s="5"/>
      <c r="O1585" s="5"/>
      <c r="P1585" s="5"/>
      <c r="Q1585" s="5"/>
      <c r="R1585" s="5"/>
      <c r="S1585" s="5"/>
    </row>
    <row r="1586" spans="8:19" ht="12">
      <c r="H1586" s="5"/>
      <c r="I1586" s="5"/>
      <c r="J1586" s="5"/>
      <c r="K1586" s="13"/>
      <c r="L1586" s="5"/>
      <c r="M1586" s="5"/>
      <c r="N1586" s="5"/>
      <c r="O1586" s="5"/>
      <c r="P1586" s="5"/>
      <c r="Q1586" s="5"/>
      <c r="R1586" s="5"/>
      <c r="S1586" s="5"/>
    </row>
    <row r="1587" spans="8:19" ht="12">
      <c r="H1587" s="5"/>
      <c r="I1587" s="5"/>
      <c r="J1587" s="5"/>
      <c r="K1587" s="13"/>
      <c r="L1587" s="5"/>
      <c r="M1587" s="5"/>
      <c r="N1587" s="5"/>
      <c r="O1587" s="5"/>
      <c r="P1587" s="5"/>
      <c r="Q1587" s="5"/>
      <c r="R1587" s="5"/>
      <c r="S1587" s="5"/>
    </row>
    <row r="1588" spans="8:19" ht="12">
      <c r="H1588" s="5"/>
      <c r="I1588" s="5"/>
      <c r="J1588" s="5"/>
      <c r="K1588" s="13"/>
      <c r="L1588" s="5"/>
      <c r="M1588" s="5"/>
      <c r="N1588" s="5"/>
      <c r="O1588" s="5"/>
      <c r="P1588" s="5"/>
      <c r="Q1588" s="5"/>
      <c r="R1588" s="5"/>
      <c r="S1588" s="5"/>
    </row>
    <row r="1589" spans="8:19" ht="12">
      <c r="H1589" s="5"/>
      <c r="I1589" s="5"/>
      <c r="J1589" s="5"/>
      <c r="K1589" s="13"/>
      <c r="L1589" s="5"/>
      <c r="M1589" s="5"/>
      <c r="N1589" s="5"/>
      <c r="O1589" s="5"/>
      <c r="P1589" s="5"/>
      <c r="Q1589" s="5"/>
      <c r="R1589" s="5"/>
      <c r="S1589" s="5"/>
    </row>
    <row r="1590" spans="8:19" ht="12">
      <c r="H1590" s="5"/>
      <c r="I1590" s="5"/>
      <c r="J1590" s="5"/>
      <c r="K1590" s="13"/>
      <c r="L1590" s="5"/>
      <c r="M1590" s="5"/>
      <c r="N1590" s="5"/>
      <c r="O1590" s="5"/>
      <c r="P1590" s="5"/>
      <c r="Q1590" s="5"/>
      <c r="R1590" s="5"/>
      <c r="S1590" s="5"/>
    </row>
    <row r="1591" spans="8:19" ht="12">
      <c r="H1591" s="5"/>
      <c r="I1591" s="5"/>
      <c r="J1591" s="5"/>
      <c r="K1591" s="13"/>
      <c r="L1591" s="5"/>
      <c r="M1591" s="5"/>
      <c r="N1591" s="5"/>
      <c r="O1591" s="5"/>
      <c r="P1591" s="5"/>
      <c r="Q1591" s="5"/>
      <c r="R1591" s="5"/>
      <c r="S1591" s="5"/>
    </row>
    <row r="1592" spans="8:19" ht="12">
      <c r="H1592" s="5"/>
      <c r="I1592" s="5"/>
      <c r="J1592" s="5"/>
      <c r="K1592" s="13"/>
      <c r="L1592" s="5"/>
      <c r="M1592" s="5"/>
      <c r="N1592" s="5"/>
      <c r="O1592" s="5"/>
      <c r="P1592" s="5"/>
      <c r="Q1592" s="5"/>
      <c r="R1592" s="5"/>
      <c r="S1592" s="5"/>
    </row>
    <row r="1593" spans="8:19" ht="12">
      <c r="H1593" s="5"/>
      <c r="I1593" s="5"/>
      <c r="J1593" s="5"/>
      <c r="K1593" s="13"/>
      <c r="L1593" s="5"/>
      <c r="M1593" s="5"/>
      <c r="N1593" s="5"/>
      <c r="O1593" s="5"/>
      <c r="P1593" s="5"/>
      <c r="Q1593" s="5"/>
      <c r="R1593" s="5"/>
      <c r="S1593" s="5"/>
    </row>
    <row r="1594" spans="8:19" ht="12">
      <c r="H1594" s="5"/>
      <c r="I1594" s="5"/>
      <c r="J1594" s="5"/>
      <c r="K1594" s="13"/>
      <c r="L1594" s="5"/>
      <c r="M1594" s="5"/>
      <c r="N1594" s="5"/>
      <c r="O1594" s="5"/>
      <c r="P1594" s="5"/>
      <c r="Q1594" s="5"/>
      <c r="R1594" s="5"/>
      <c r="S1594" s="5"/>
    </row>
    <row r="1595" spans="8:19" ht="12">
      <c r="H1595" s="5"/>
      <c r="I1595" s="5"/>
      <c r="J1595" s="5"/>
      <c r="K1595" s="13"/>
      <c r="L1595" s="5"/>
      <c r="M1595" s="5"/>
      <c r="N1595" s="5"/>
      <c r="O1595" s="5"/>
      <c r="P1595" s="5"/>
      <c r="Q1595" s="5"/>
      <c r="R1595" s="5"/>
      <c r="S1595" s="5"/>
    </row>
    <row r="1596" spans="8:19" ht="12">
      <c r="H1596" s="5"/>
      <c r="I1596" s="5"/>
      <c r="J1596" s="5"/>
      <c r="K1596" s="13"/>
      <c r="L1596" s="5"/>
      <c r="M1596" s="5"/>
      <c r="N1596" s="5"/>
      <c r="O1596" s="5"/>
      <c r="P1596" s="5"/>
      <c r="Q1596" s="5"/>
      <c r="R1596" s="5"/>
      <c r="S1596" s="5"/>
    </row>
    <row r="1597" spans="8:19" ht="12">
      <c r="H1597" s="5"/>
      <c r="I1597" s="5"/>
      <c r="J1597" s="5"/>
      <c r="K1597" s="13"/>
      <c r="L1597" s="5"/>
      <c r="M1597" s="5"/>
      <c r="N1597" s="5"/>
      <c r="O1597" s="5"/>
      <c r="P1597" s="5"/>
      <c r="Q1597" s="5"/>
      <c r="R1597" s="5"/>
      <c r="S1597" s="5"/>
    </row>
    <row r="1598" spans="8:19" ht="12">
      <c r="H1598" s="5"/>
      <c r="I1598" s="5"/>
      <c r="J1598" s="5"/>
      <c r="K1598" s="13"/>
      <c r="L1598" s="5"/>
      <c r="M1598" s="5"/>
      <c r="N1598" s="5"/>
      <c r="O1598" s="5"/>
      <c r="P1598" s="5"/>
      <c r="Q1598" s="5"/>
      <c r="R1598" s="5"/>
      <c r="S1598" s="5"/>
    </row>
    <row r="1599" spans="8:19" ht="12">
      <c r="H1599" s="5"/>
      <c r="I1599" s="5"/>
      <c r="J1599" s="5"/>
      <c r="K1599" s="13"/>
      <c r="L1599" s="5"/>
      <c r="M1599" s="5"/>
      <c r="N1599" s="5"/>
      <c r="O1599" s="5"/>
      <c r="P1599" s="5"/>
      <c r="Q1599" s="5"/>
      <c r="R1599" s="5"/>
      <c r="S1599" s="5"/>
    </row>
    <row r="1600" spans="8:19" ht="12">
      <c r="H1600" s="5"/>
      <c r="I1600" s="5"/>
      <c r="J1600" s="5"/>
      <c r="K1600" s="13"/>
      <c r="L1600" s="5"/>
      <c r="M1600" s="5"/>
      <c r="N1600" s="5"/>
      <c r="O1600" s="5"/>
      <c r="P1600" s="5"/>
      <c r="Q1600" s="5"/>
      <c r="R1600" s="5"/>
      <c r="S1600" s="5"/>
    </row>
    <row r="1601" spans="8:19" ht="12">
      <c r="H1601" s="5"/>
      <c r="I1601" s="5"/>
      <c r="J1601" s="5"/>
      <c r="K1601" s="13"/>
      <c r="L1601" s="5"/>
      <c r="M1601" s="5"/>
      <c r="N1601" s="5"/>
      <c r="O1601" s="5"/>
      <c r="P1601" s="5"/>
      <c r="Q1601" s="5"/>
      <c r="R1601" s="5"/>
      <c r="S1601" s="5"/>
    </row>
    <row r="1602" spans="8:19" ht="12">
      <c r="H1602" s="5"/>
      <c r="I1602" s="5"/>
      <c r="J1602" s="5"/>
      <c r="K1602" s="13"/>
      <c r="L1602" s="5"/>
      <c r="M1602" s="5"/>
      <c r="N1602" s="5"/>
      <c r="O1602" s="5"/>
      <c r="P1602" s="5"/>
      <c r="Q1602" s="5"/>
      <c r="R1602" s="5"/>
      <c r="S1602" s="5"/>
    </row>
    <row r="1603" spans="8:19" ht="12">
      <c r="H1603" s="5"/>
      <c r="I1603" s="5"/>
      <c r="J1603" s="5"/>
      <c r="K1603" s="13"/>
      <c r="L1603" s="5"/>
      <c r="M1603" s="5"/>
      <c r="N1603" s="5"/>
      <c r="O1603" s="5"/>
      <c r="P1603" s="5"/>
      <c r="Q1603" s="5"/>
      <c r="R1603" s="5"/>
      <c r="S1603" s="5"/>
    </row>
    <row r="1604" spans="8:19" ht="12">
      <c r="H1604" s="5"/>
      <c r="I1604" s="5"/>
      <c r="J1604" s="5"/>
      <c r="K1604" s="13"/>
      <c r="L1604" s="5"/>
      <c r="M1604" s="5"/>
      <c r="N1604" s="5"/>
      <c r="O1604" s="5"/>
      <c r="P1604" s="5"/>
      <c r="Q1604" s="5"/>
      <c r="R1604" s="5"/>
      <c r="S1604" s="5"/>
    </row>
    <row r="1605" spans="8:19" ht="12">
      <c r="H1605" s="5"/>
      <c r="I1605" s="5"/>
      <c r="J1605" s="5"/>
      <c r="K1605" s="13"/>
      <c r="L1605" s="5"/>
      <c r="M1605" s="5"/>
      <c r="N1605" s="5"/>
      <c r="O1605" s="5"/>
      <c r="P1605" s="5"/>
      <c r="Q1605" s="5"/>
      <c r="R1605" s="5"/>
      <c r="S1605" s="5"/>
    </row>
    <row r="1606" spans="8:19" ht="12">
      <c r="H1606" s="5"/>
      <c r="I1606" s="5"/>
      <c r="J1606" s="5"/>
      <c r="K1606" s="13"/>
      <c r="L1606" s="5"/>
      <c r="M1606" s="5"/>
      <c r="N1606" s="5"/>
      <c r="O1606" s="5"/>
      <c r="P1606" s="5"/>
      <c r="Q1606" s="5"/>
      <c r="R1606" s="5"/>
      <c r="S1606" s="5"/>
    </row>
    <row r="1607" spans="8:19" ht="12">
      <c r="H1607" s="5"/>
      <c r="I1607" s="5"/>
      <c r="J1607" s="5"/>
      <c r="K1607" s="13"/>
      <c r="L1607" s="5"/>
      <c r="M1607" s="5"/>
      <c r="N1607" s="5"/>
      <c r="O1607" s="5"/>
      <c r="P1607" s="5"/>
      <c r="Q1607" s="5"/>
      <c r="R1607" s="5"/>
      <c r="S1607" s="5"/>
    </row>
    <row r="1608" spans="8:19" ht="12">
      <c r="H1608" s="5"/>
      <c r="I1608" s="5"/>
      <c r="J1608" s="5"/>
      <c r="K1608" s="13"/>
      <c r="L1608" s="5"/>
      <c r="M1608" s="5"/>
      <c r="N1608" s="5"/>
      <c r="O1608" s="5"/>
      <c r="P1608" s="5"/>
      <c r="Q1608" s="5"/>
      <c r="R1608" s="5"/>
      <c r="S1608" s="5"/>
    </row>
    <row r="1609" spans="8:19" ht="12">
      <c r="H1609" s="5"/>
      <c r="I1609" s="5"/>
      <c r="J1609" s="5"/>
      <c r="K1609" s="13"/>
      <c r="L1609" s="5"/>
      <c r="M1609" s="5"/>
      <c r="N1609" s="5"/>
      <c r="O1609" s="5"/>
      <c r="P1609" s="5"/>
      <c r="Q1609" s="5"/>
      <c r="R1609" s="5"/>
      <c r="S1609" s="5"/>
    </row>
    <row r="1610" spans="8:19" ht="12">
      <c r="H1610" s="5"/>
      <c r="I1610" s="5"/>
      <c r="J1610" s="5"/>
      <c r="K1610" s="13"/>
      <c r="L1610" s="5"/>
      <c r="M1610" s="5"/>
      <c r="N1610" s="5"/>
      <c r="O1610" s="5"/>
      <c r="P1610" s="5"/>
      <c r="Q1610" s="5"/>
      <c r="R1610" s="5"/>
      <c r="S1610" s="5"/>
    </row>
    <row r="1611" spans="8:19" ht="12">
      <c r="H1611" s="5"/>
      <c r="I1611" s="5"/>
      <c r="J1611" s="5"/>
      <c r="K1611" s="13"/>
      <c r="L1611" s="5"/>
      <c r="M1611" s="5"/>
      <c r="N1611" s="5"/>
      <c r="O1611" s="5"/>
      <c r="P1611" s="5"/>
      <c r="Q1611" s="5"/>
      <c r="R1611" s="5"/>
      <c r="S1611" s="5"/>
    </row>
    <row r="1612" spans="8:19" ht="12">
      <c r="H1612" s="5"/>
      <c r="I1612" s="5"/>
      <c r="J1612" s="5"/>
      <c r="K1612" s="13"/>
      <c r="L1612" s="5"/>
      <c r="M1612" s="5"/>
      <c r="N1612" s="5"/>
      <c r="O1612" s="5"/>
      <c r="P1612" s="5"/>
      <c r="Q1612" s="5"/>
      <c r="R1612" s="5"/>
      <c r="S1612" s="5"/>
    </row>
    <row r="1613" spans="8:19" ht="12">
      <c r="H1613" s="5"/>
      <c r="I1613" s="5"/>
      <c r="J1613" s="5"/>
      <c r="K1613" s="13"/>
      <c r="L1613" s="5"/>
      <c r="M1613" s="5"/>
      <c r="N1613" s="5"/>
      <c r="O1613" s="5"/>
      <c r="P1613" s="5"/>
      <c r="Q1613" s="5"/>
      <c r="R1613" s="5"/>
      <c r="S1613" s="5"/>
    </row>
    <row r="1614" spans="8:19" ht="12">
      <c r="H1614" s="5"/>
      <c r="I1614" s="5"/>
      <c r="J1614" s="5"/>
      <c r="K1614" s="13"/>
      <c r="L1614" s="5"/>
      <c r="M1614" s="5"/>
      <c r="N1614" s="5"/>
      <c r="O1614" s="5"/>
      <c r="P1614" s="5"/>
      <c r="Q1614" s="5"/>
      <c r="R1614" s="5"/>
      <c r="S1614" s="5"/>
    </row>
    <row r="1615" spans="8:19" ht="12">
      <c r="H1615" s="5"/>
      <c r="I1615" s="5"/>
      <c r="J1615" s="5"/>
      <c r="K1615" s="13"/>
      <c r="L1615" s="5"/>
      <c r="M1615" s="5"/>
      <c r="N1615" s="5"/>
      <c r="O1615" s="5"/>
      <c r="P1615" s="5"/>
      <c r="Q1615" s="5"/>
      <c r="R1615" s="5"/>
      <c r="S1615" s="5"/>
    </row>
    <row r="1616" spans="8:19" ht="12">
      <c r="H1616" s="5"/>
      <c r="I1616" s="5"/>
      <c r="J1616" s="5"/>
      <c r="K1616" s="13"/>
      <c r="L1616" s="5"/>
      <c r="M1616" s="5"/>
      <c r="N1616" s="5"/>
      <c r="O1616" s="5"/>
      <c r="P1616" s="5"/>
      <c r="Q1616" s="5"/>
      <c r="R1616" s="5"/>
      <c r="S1616" s="5"/>
    </row>
    <row r="1617" spans="8:19" ht="12">
      <c r="H1617" s="5"/>
      <c r="I1617" s="5"/>
      <c r="J1617" s="5"/>
      <c r="K1617" s="13"/>
      <c r="L1617" s="5"/>
      <c r="M1617" s="5"/>
      <c r="N1617" s="5"/>
      <c r="O1617" s="5"/>
      <c r="P1617" s="5"/>
      <c r="Q1617" s="5"/>
      <c r="R1617" s="5"/>
      <c r="S1617" s="5"/>
    </row>
    <row r="1618" spans="8:19" ht="12">
      <c r="H1618" s="5"/>
      <c r="I1618" s="5"/>
      <c r="J1618" s="5"/>
      <c r="K1618" s="13"/>
      <c r="L1618" s="5"/>
      <c r="M1618" s="5"/>
      <c r="N1618" s="5"/>
      <c r="O1618" s="5"/>
      <c r="P1618" s="5"/>
      <c r="Q1618" s="5"/>
      <c r="R1618" s="5"/>
      <c r="S1618" s="5"/>
    </row>
    <row r="1619" spans="8:19" ht="12">
      <c r="H1619" s="5"/>
      <c r="I1619" s="5"/>
      <c r="J1619" s="5"/>
      <c r="K1619" s="13"/>
      <c r="L1619" s="5"/>
      <c r="M1619" s="5"/>
      <c r="N1619" s="5"/>
      <c r="O1619" s="5"/>
      <c r="P1619" s="5"/>
      <c r="Q1619" s="5"/>
      <c r="R1619" s="5"/>
      <c r="S1619" s="5"/>
    </row>
    <row r="1620" spans="8:19" ht="12">
      <c r="H1620" s="5"/>
      <c r="I1620" s="5"/>
      <c r="J1620" s="5"/>
      <c r="K1620" s="13"/>
      <c r="L1620" s="5"/>
      <c r="M1620" s="5"/>
      <c r="N1620" s="5"/>
      <c r="O1620" s="5"/>
      <c r="P1620" s="5"/>
      <c r="Q1620" s="5"/>
      <c r="R1620" s="5"/>
      <c r="S1620" s="5"/>
    </row>
    <row r="1621" spans="8:19" ht="12">
      <c r="H1621" s="5"/>
      <c r="I1621" s="5"/>
      <c r="J1621" s="5"/>
      <c r="K1621" s="13"/>
      <c r="L1621" s="5"/>
      <c r="M1621" s="5"/>
      <c r="N1621" s="5"/>
      <c r="O1621" s="5"/>
      <c r="P1621" s="5"/>
      <c r="Q1621" s="5"/>
      <c r="R1621" s="5"/>
      <c r="S1621" s="5"/>
    </row>
    <row r="1622" spans="8:19" ht="12">
      <c r="H1622" s="5"/>
      <c r="I1622" s="5"/>
      <c r="J1622" s="5"/>
      <c r="K1622" s="13"/>
      <c r="L1622" s="5"/>
      <c r="M1622" s="5"/>
      <c r="N1622" s="5"/>
      <c r="O1622" s="5"/>
      <c r="P1622" s="5"/>
      <c r="Q1622" s="5"/>
      <c r="R1622" s="5"/>
      <c r="S1622" s="5"/>
    </row>
    <row r="1623" spans="8:19" ht="12">
      <c r="H1623" s="5"/>
      <c r="I1623" s="5"/>
      <c r="J1623" s="5"/>
      <c r="K1623" s="13"/>
      <c r="L1623" s="5"/>
      <c r="M1623" s="5"/>
      <c r="N1623" s="5"/>
      <c r="O1623" s="5"/>
      <c r="P1623" s="5"/>
      <c r="Q1623" s="5"/>
      <c r="R1623" s="5"/>
      <c r="S1623" s="5"/>
    </row>
    <row r="1624" spans="8:19" ht="12">
      <c r="H1624" s="5"/>
      <c r="I1624" s="5"/>
      <c r="J1624" s="5"/>
      <c r="K1624" s="13"/>
      <c r="L1624" s="5"/>
      <c r="M1624" s="5"/>
      <c r="N1624" s="5"/>
      <c r="O1624" s="5"/>
      <c r="P1624" s="5"/>
      <c r="Q1624" s="5"/>
      <c r="R1624" s="5"/>
      <c r="S1624" s="5"/>
    </row>
    <row r="1625" spans="8:19" ht="12">
      <c r="H1625" s="5"/>
      <c r="I1625" s="5"/>
      <c r="J1625" s="5"/>
      <c r="K1625" s="13"/>
      <c r="L1625" s="5"/>
      <c r="M1625" s="5"/>
      <c r="N1625" s="5"/>
      <c r="O1625" s="5"/>
      <c r="P1625" s="5"/>
      <c r="Q1625" s="5"/>
      <c r="R1625" s="5"/>
      <c r="S1625" s="5"/>
    </row>
    <row r="1626" spans="8:19" ht="12">
      <c r="H1626" s="5"/>
      <c r="I1626" s="5"/>
      <c r="J1626" s="5"/>
      <c r="K1626" s="13"/>
      <c r="L1626" s="5"/>
      <c r="M1626" s="5"/>
      <c r="N1626" s="5"/>
      <c r="O1626" s="5"/>
      <c r="P1626" s="5"/>
      <c r="Q1626" s="5"/>
      <c r="R1626" s="5"/>
      <c r="S1626" s="5"/>
    </row>
    <row r="1627" spans="8:19" ht="12">
      <c r="H1627" s="5"/>
      <c r="I1627" s="5"/>
      <c r="J1627" s="5"/>
      <c r="K1627" s="13"/>
      <c r="L1627" s="5"/>
      <c r="M1627" s="5"/>
      <c r="N1627" s="5"/>
      <c r="O1627" s="5"/>
      <c r="P1627" s="5"/>
      <c r="Q1627" s="5"/>
      <c r="R1627" s="5"/>
      <c r="S1627" s="5"/>
    </row>
    <row r="1628" spans="8:19" ht="12">
      <c r="H1628" s="5"/>
      <c r="I1628" s="5"/>
      <c r="J1628" s="5"/>
      <c r="K1628" s="13"/>
      <c r="L1628" s="5"/>
      <c r="M1628" s="5"/>
      <c r="N1628" s="5"/>
      <c r="O1628" s="5"/>
      <c r="P1628" s="5"/>
      <c r="Q1628" s="5"/>
      <c r="R1628" s="5"/>
      <c r="S1628" s="5"/>
    </row>
    <row r="1629" spans="8:19" ht="12">
      <c r="H1629" s="5"/>
      <c r="I1629" s="5"/>
      <c r="J1629" s="5"/>
      <c r="K1629" s="13"/>
      <c r="L1629" s="5"/>
      <c r="M1629" s="5"/>
      <c r="N1629" s="5"/>
      <c r="O1629" s="5"/>
      <c r="P1629" s="5"/>
      <c r="Q1629" s="5"/>
      <c r="R1629" s="5"/>
      <c r="S1629" s="5"/>
    </row>
    <row r="1630" spans="8:19" ht="12">
      <c r="H1630" s="5"/>
      <c r="I1630" s="5"/>
      <c r="J1630" s="5"/>
      <c r="K1630" s="13"/>
      <c r="L1630" s="5"/>
      <c r="M1630" s="5"/>
      <c r="N1630" s="5"/>
      <c r="O1630" s="5"/>
      <c r="P1630" s="5"/>
      <c r="Q1630" s="5"/>
      <c r="R1630" s="5"/>
      <c r="S1630" s="5"/>
    </row>
    <row r="1631" spans="8:19" ht="12">
      <c r="H1631" s="5"/>
      <c r="I1631" s="5"/>
      <c r="J1631" s="5"/>
      <c r="K1631" s="13"/>
      <c r="L1631" s="5"/>
      <c r="M1631" s="5"/>
      <c r="N1631" s="5"/>
      <c r="O1631" s="5"/>
      <c r="P1631" s="5"/>
      <c r="Q1631" s="5"/>
      <c r="R1631" s="5"/>
      <c r="S1631" s="5"/>
    </row>
    <row r="1632" spans="8:19" ht="12">
      <c r="H1632" s="5"/>
      <c r="I1632" s="5"/>
      <c r="J1632" s="5"/>
      <c r="K1632" s="13"/>
      <c r="L1632" s="5"/>
      <c r="M1632" s="5"/>
      <c r="N1632" s="5"/>
      <c r="O1632" s="5"/>
      <c r="P1632" s="5"/>
      <c r="Q1632" s="5"/>
      <c r="R1632" s="5"/>
      <c r="S1632" s="5"/>
    </row>
    <row r="1633" spans="8:19" ht="12">
      <c r="H1633" s="5"/>
      <c r="I1633" s="5"/>
      <c r="J1633" s="5"/>
      <c r="K1633" s="13"/>
      <c r="L1633" s="5"/>
      <c r="M1633" s="5"/>
      <c r="N1633" s="5"/>
      <c r="O1633" s="5"/>
      <c r="P1633" s="5"/>
      <c r="Q1633" s="5"/>
      <c r="R1633" s="5"/>
      <c r="S1633" s="5"/>
    </row>
    <row r="1634" spans="8:19" ht="12">
      <c r="H1634" s="5"/>
      <c r="I1634" s="5"/>
      <c r="J1634" s="5"/>
      <c r="K1634" s="13"/>
      <c r="L1634" s="5"/>
      <c r="M1634" s="5"/>
      <c r="N1634" s="5"/>
      <c r="O1634" s="5"/>
      <c r="P1634" s="5"/>
      <c r="Q1634" s="5"/>
      <c r="R1634" s="5"/>
      <c r="S1634" s="5"/>
    </row>
    <row r="1635" spans="8:19" ht="12">
      <c r="H1635" s="5"/>
      <c r="I1635" s="5"/>
      <c r="J1635" s="5"/>
      <c r="K1635" s="13"/>
      <c r="L1635" s="5"/>
      <c r="M1635" s="5"/>
      <c r="N1635" s="5"/>
      <c r="O1635" s="5"/>
      <c r="P1635" s="5"/>
      <c r="Q1635" s="5"/>
      <c r="R1635" s="5"/>
      <c r="S1635" s="5"/>
    </row>
    <row r="1636" spans="8:19" ht="12">
      <c r="H1636" s="5"/>
      <c r="I1636" s="5"/>
      <c r="J1636" s="5"/>
      <c r="K1636" s="13"/>
      <c r="L1636" s="5"/>
      <c r="M1636" s="5"/>
      <c r="N1636" s="5"/>
      <c r="O1636" s="5"/>
      <c r="P1636" s="5"/>
      <c r="Q1636" s="5"/>
      <c r="R1636" s="5"/>
      <c r="S1636" s="5"/>
    </row>
    <row r="1637" spans="8:19" ht="12">
      <c r="H1637" s="5"/>
      <c r="I1637" s="5"/>
      <c r="J1637" s="5"/>
      <c r="K1637" s="13"/>
      <c r="L1637" s="5"/>
      <c r="M1637" s="5"/>
      <c r="N1637" s="5"/>
      <c r="O1637" s="5"/>
      <c r="P1637" s="5"/>
      <c r="Q1637" s="5"/>
      <c r="R1637" s="5"/>
      <c r="S1637" s="5"/>
    </row>
    <row r="1638" spans="8:19" ht="12">
      <c r="H1638" s="5"/>
      <c r="I1638" s="5"/>
      <c r="J1638" s="5"/>
      <c r="K1638" s="13"/>
      <c r="L1638" s="5"/>
      <c r="M1638" s="5"/>
      <c r="N1638" s="5"/>
      <c r="O1638" s="5"/>
      <c r="P1638" s="5"/>
      <c r="Q1638" s="5"/>
      <c r="R1638" s="5"/>
      <c r="S1638" s="5"/>
    </row>
    <row r="1639" spans="8:19" ht="12">
      <c r="H1639" s="5"/>
      <c r="I1639" s="5"/>
      <c r="J1639" s="5"/>
      <c r="K1639" s="13"/>
      <c r="L1639" s="5"/>
      <c r="M1639" s="5"/>
      <c r="N1639" s="5"/>
      <c r="O1639" s="5"/>
      <c r="P1639" s="5"/>
      <c r="Q1639" s="5"/>
      <c r="R1639" s="5"/>
      <c r="S1639" s="5"/>
    </row>
    <row r="1640" spans="8:19" ht="12">
      <c r="H1640" s="5"/>
      <c r="I1640" s="5"/>
      <c r="J1640" s="5"/>
      <c r="K1640" s="13"/>
      <c r="L1640" s="5"/>
      <c r="M1640" s="5"/>
      <c r="N1640" s="5"/>
      <c r="O1640" s="5"/>
      <c r="P1640" s="5"/>
      <c r="Q1640" s="5"/>
      <c r="R1640" s="5"/>
      <c r="S1640" s="5"/>
    </row>
    <row r="1641" spans="8:19" ht="12">
      <c r="H1641" s="5"/>
      <c r="I1641" s="5"/>
      <c r="J1641" s="5"/>
      <c r="K1641" s="13"/>
      <c r="L1641" s="5"/>
      <c r="M1641" s="5"/>
      <c r="N1641" s="5"/>
      <c r="O1641" s="5"/>
      <c r="P1641" s="5"/>
      <c r="Q1641" s="5"/>
      <c r="R1641" s="5"/>
      <c r="S1641" s="5"/>
    </row>
    <row r="1642" spans="8:19" ht="12">
      <c r="H1642" s="5"/>
      <c r="I1642" s="5"/>
      <c r="J1642" s="5"/>
      <c r="K1642" s="13"/>
      <c r="L1642" s="5"/>
      <c r="M1642" s="5"/>
      <c r="N1642" s="5"/>
      <c r="O1642" s="5"/>
      <c r="P1642" s="5"/>
      <c r="Q1642" s="5"/>
      <c r="R1642" s="5"/>
      <c r="S1642" s="5"/>
    </row>
    <row r="1643" spans="8:19" ht="12">
      <c r="H1643" s="5"/>
      <c r="I1643" s="5"/>
      <c r="J1643" s="5"/>
      <c r="K1643" s="13"/>
      <c r="L1643" s="5"/>
      <c r="M1643" s="5"/>
      <c r="N1643" s="5"/>
      <c r="O1643" s="5"/>
      <c r="P1643" s="5"/>
      <c r="Q1643" s="5"/>
      <c r="R1643" s="5"/>
      <c r="S1643" s="5"/>
    </row>
    <row r="1644" spans="8:19" ht="12">
      <c r="H1644" s="5"/>
      <c r="I1644" s="5"/>
      <c r="J1644" s="5"/>
      <c r="K1644" s="13"/>
      <c r="L1644" s="5"/>
      <c r="M1644" s="5"/>
      <c r="N1644" s="5"/>
      <c r="O1644" s="5"/>
      <c r="P1644" s="5"/>
      <c r="Q1644" s="5"/>
      <c r="R1644" s="5"/>
      <c r="S1644" s="5"/>
    </row>
    <row r="1645" spans="8:19" ht="12">
      <c r="H1645" s="5"/>
      <c r="I1645" s="5"/>
      <c r="J1645" s="5"/>
      <c r="K1645" s="13"/>
      <c r="L1645" s="5"/>
      <c r="M1645" s="5"/>
      <c r="N1645" s="5"/>
      <c r="O1645" s="5"/>
      <c r="P1645" s="5"/>
      <c r="Q1645" s="5"/>
      <c r="R1645" s="5"/>
      <c r="S1645" s="5"/>
    </row>
    <row r="1646" spans="8:19" ht="12">
      <c r="H1646" s="5"/>
      <c r="I1646" s="5"/>
      <c r="J1646" s="5"/>
      <c r="K1646" s="13"/>
      <c r="L1646" s="5"/>
      <c r="M1646" s="5"/>
      <c r="N1646" s="5"/>
      <c r="O1646" s="5"/>
      <c r="P1646" s="5"/>
      <c r="Q1646" s="5"/>
      <c r="R1646" s="5"/>
      <c r="S1646" s="5"/>
    </row>
    <row r="1647" spans="8:19" ht="12">
      <c r="H1647" s="5"/>
      <c r="I1647" s="5"/>
      <c r="J1647" s="5"/>
      <c r="K1647" s="13"/>
      <c r="L1647" s="5"/>
      <c r="M1647" s="5"/>
      <c r="N1647" s="5"/>
      <c r="O1647" s="5"/>
      <c r="P1647" s="5"/>
      <c r="Q1647" s="5"/>
      <c r="R1647" s="5"/>
      <c r="S1647" s="5"/>
    </row>
    <row r="1648" spans="8:19" ht="12">
      <c r="H1648" s="5"/>
      <c r="I1648" s="5"/>
      <c r="J1648" s="5"/>
      <c r="K1648" s="13"/>
      <c r="L1648" s="5"/>
      <c r="M1648" s="5"/>
      <c r="N1648" s="5"/>
      <c r="O1648" s="5"/>
      <c r="P1648" s="5"/>
      <c r="Q1648" s="5"/>
      <c r="R1648" s="5"/>
      <c r="S1648" s="5"/>
    </row>
    <row r="1649" spans="8:19" ht="12">
      <c r="H1649" s="5"/>
      <c r="I1649" s="5"/>
      <c r="J1649" s="5"/>
      <c r="K1649" s="13"/>
      <c r="L1649" s="5"/>
      <c r="M1649" s="5"/>
      <c r="N1649" s="5"/>
      <c r="O1649" s="5"/>
      <c r="P1649" s="5"/>
      <c r="Q1649" s="5"/>
      <c r="R1649" s="5"/>
      <c r="S1649" s="5"/>
    </row>
    <row r="1650" spans="8:19" ht="12">
      <c r="H1650" s="5"/>
      <c r="I1650" s="5"/>
      <c r="J1650" s="5"/>
      <c r="K1650" s="13"/>
      <c r="L1650" s="5"/>
      <c r="M1650" s="5"/>
      <c r="N1650" s="5"/>
      <c r="O1650" s="5"/>
      <c r="P1650" s="5"/>
      <c r="Q1650" s="5"/>
      <c r="R1650" s="5"/>
      <c r="S1650" s="5"/>
    </row>
    <row r="1651" spans="8:19" ht="12">
      <c r="H1651" s="5"/>
      <c r="I1651" s="5"/>
      <c r="J1651" s="5"/>
      <c r="K1651" s="13"/>
      <c r="L1651" s="5"/>
      <c r="M1651" s="5"/>
      <c r="N1651" s="5"/>
      <c r="O1651" s="5"/>
      <c r="P1651" s="5"/>
      <c r="Q1651" s="5"/>
      <c r="R1651" s="5"/>
      <c r="S1651" s="5"/>
    </row>
    <row r="1652" spans="8:19" ht="12">
      <c r="H1652" s="5"/>
      <c r="I1652" s="5"/>
      <c r="J1652" s="5"/>
      <c r="K1652" s="13"/>
      <c r="L1652" s="5"/>
      <c r="M1652" s="5"/>
      <c r="N1652" s="5"/>
      <c r="O1652" s="5"/>
      <c r="P1652" s="5"/>
      <c r="Q1652" s="5"/>
      <c r="R1652" s="5"/>
      <c r="S1652" s="5"/>
    </row>
    <row r="1653" spans="8:19" ht="12">
      <c r="H1653" s="5"/>
      <c r="I1653" s="5"/>
      <c r="J1653" s="5"/>
      <c r="K1653" s="13"/>
      <c r="L1653" s="5"/>
      <c r="M1653" s="5"/>
      <c r="N1653" s="5"/>
      <c r="O1653" s="5"/>
      <c r="P1653" s="5"/>
      <c r="Q1653" s="5"/>
      <c r="R1653" s="5"/>
      <c r="S1653" s="5"/>
    </row>
    <row r="1654" spans="8:19" ht="12">
      <c r="H1654" s="5"/>
      <c r="I1654" s="5"/>
      <c r="J1654" s="5"/>
      <c r="K1654" s="13"/>
      <c r="L1654" s="5"/>
      <c r="M1654" s="5"/>
      <c r="N1654" s="5"/>
      <c r="O1654" s="5"/>
      <c r="P1654" s="5"/>
      <c r="Q1654" s="5"/>
      <c r="R1654" s="5"/>
      <c r="S1654" s="5"/>
    </row>
    <row r="1655" spans="8:19" ht="12">
      <c r="H1655" s="5"/>
      <c r="I1655" s="5"/>
      <c r="J1655" s="5"/>
      <c r="K1655" s="13"/>
      <c r="L1655" s="5"/>
      <c r="M1655" s="5"/>
      <c r="N1655" s="5"/>
      <c r="O1655" s="5"/>
      <c r="P1655" s="5"/>
      <c r="Q1655" s="5"/>
      <c r="R1655" s="5"/>
      <c r="S1655" s="5"/>
    </row>
    <row r="1656" spans="8:19" ht="12">
      <c r="H1656" s="5"/>
      <c r="I1656" s="5"/>
      <c r="J1656" s="5"/>
      <c r="K1656" s="13"/>
      <c r="L1656" s="5"/>
      <c r="M1656" s="5"/>
      <c r="N1656" s="5"/>
      <c r="O1656" s="5"/>
      <c r="P1656" s="5"/>
      <c r="Q1656" s="5"/>
      <c r="R1656" s="5"/>
      <c r="S1656" s="5"/>
    </row>
    <row r="1657" spans="8:19" ht="12">
      <c r="H1657" s="5"/>
      <c r="I1657" s="5"/>
      <c r="J1657" s="5"/>
      <c r="K1657" s="13"/>
      <c r="L1657" s="5"/>
      <c r="M1657" s="5"/>
      <c r="N1657" s="5"/>
      <c r="O1657" s="5"/>
      <c r="P1657" s="5"/>
      <c r="Q1657" s="5"/>
      <c r="R1657" s="5"/>
      <c r="S1657" s="5"/>
    </row>
    <row r="1658" spans="8:19" ht="12">
      <c r="H1658" s="5"/>
      <c r="I1658" s="5"/>
      <c r="J1658" s="5"/>
      <c r="K1658" s="13"/>
      <c r="L1658" s="5"/>
      <c r="M1658" s="5"/>
      <c r="N1658" s="5"/>
      <c r="O1658" s="5"/>
      <c r="P1658" s="5"/>
      <c r="Q1658" s="5"/>
      <c r="R1658" s="5"/>
      <c r="S1658" s="5"/>
    </row>
    <row r="1659" spans="8:19" ht="12">
      <c r="H1659" s="5"/>
      <c r="I1659" s="5"/>
      <c r="J1659" s="5"/>
      <c r="K1659" s="13"/>
      <c r="L1659" s="5"/>
      <c r="M1659" s="5"/>
      <c r="N1659" s="5"/>
      <c r="O1659" s="5"/>
      <c r="P1659" s="5"/>
      <c r="Q1659" s="5"/>
      <c r="R1659" s="5"/>
      <c r="S1659" s="5"/>
    </row>
    <row r="1660" spans="8:19" ht="12">
      <c r="H1660" s="5"/>
      <c r="I1660" s="5"/>
      <c r="J1660" s="5"/>
      <c r="K1660" s="13"/>
      <c r="L1660" s="5"/>
      <c r="M1660" s="5"/>
      <c r="N1660" s="5"/>
      <c r="O1660" s="5"/>
      <c r="P1660" s="5"/>
      <c r="Q1660" s="5"/>
      <c r="R1660" s="5"/>
      <c r="S1660" s="5"/>
    </row>
    <row r="1661" spans="8:19" ht="12">
      <c r="H1661" s="5"/>
      <c r="I1661" s="5"/>
      <c r="J1661" s="5"/>
      <c r="K1661" s="13"/>
      <c r="L1661" s="5"/>
      <c r="M1661" s="5"/>
      <c r="N1661" s="5"/>
      <c r="O1661" s="5"/>
      <c r="P1661" s="5"/>
      <c r="Q1661" s="5"/>
      <c r="R1661" s="5"/>
      <c r="S1661" s="5"/>
    </row>
    <row r="1662" spans="8:19" ht="12">
      <c r="H1662" s="5"/>
      <c r="I1662" s="5"/>
      <c r="J1662" s="5"/>
      <c r="K1662" s="13"/>
      <c r="L1662" s="5"/>
      <c r="M1662" s="5"/>
      <c r="N1662" s="5"/>
      <c r="O1662" s="5"/>
      <c r="P1662" s="5"/>
      <c r="Q1662" s="5"/>
      <c r="R1662" s="5"/>
      <c r="S1662" s="5"/>
    </row>
    <row r="1663" spans="8:19" ht="12">
      <c r="H1663" s="5"/>
      <c r="I1663" s="5"/>
      <c r="J1663" s="5"/>
      <c r="K1663" s="13"/>
      <c r="L1663" s="5"/>
      <c r="M1663" s="5"/>
      <c r="N1663" s="5"/>
      <c r="O1663" s="5"/>
      <c r="P1663" s="5"/>
      <c r="Q1663" s="5"/>
      <c r="R1663" s="5"/>
      <c r="S1663" s="5"/>
    </row>
    <row r="1664" spans="8:19" ht="12">
      <c r="H1664" s="5"/>
      <c r="I1664" s="5"/>
      <c r="J1664" s="5"/>
      <c r="K1664" s="13"/>
      <c r="L1664" s="5"/>
      <c r="M1664" s="5"/>
      <c r="N1664" s="5"/>
      <c r="O1664" s="5"/>
      <c r="P1664" s="5"/>
      <c r="Q1664" s="5"/>
      <c r="R1664" s="5"/>
      <c r="S1664" s="5"/>
    </row>
    <row r="1665" spans="8:19" ht="12">
      <c r="H1665" s="5"/>
      <c r="I1665" s="5"/>
      <c r="J1665" s="5"/>
      <c r="K1665" s="13"/>
      <c r="L1665" s="5"/>
      <c r="M1665" s="5"/>
      <c r="N1665" s="5"/>
      <c r="O1665" s="5"/>
      <c r="P1665" s="5"/>
      <c r="Q1665" s="5"/>
      <c r="R1665" s="5"/>
      <c r="S1665" s="5"/>
    </row>
    <row r="1666" spans="8:19" ht="12">
      <c r="H1666" s="5"/>
      <c r="I1666" s="5"/>
      <c r="J1666" s="5"/>
      <c r="K1666" s="13"/>
      <c r="L1666" s="5"/>
      <c r="M1666" s="5"/>
      <c r="N1666" s="5"/>
      <c r="O1666" s="5"/>
      <c r="P1666" s="5"/>
      <c r="Q1666" s="5"/>
      <c r="R1666" s="5"/>
      <c r="S1666" s="5"/>
    </row>
    <row r="1667" spans="8:19" ht="12">
      <c r="H1667" s="5"/>
      <c r="I1667" s="5"/>
      <c r="J1667" s="5"/>
      <c r="K1667" s="13"/>
      <c r="L1667" s="5"/>
      <c r="M1667" s="5"/>
      <c r="N1667" s="5"/>
      <c r="O1667" s="5"/>
      <c r="P1667" s="5"/>
      <c r="Q1667" s="5"/>
      <c r="R1667" s="5"/>
      <c r="S1667" s="5"/>
    </row>
    <row r="1668" spans="8:19" ht="12">
      <c r="H1668" s="5"/>
      <c r="I1668" s="5"/>
      <c r="J1668" s="5"/>
      <c r="K1668" s="13"/>
      <c r="L1668" s="5"/>
      <c r="M1668" s="5"/>
      <c r="N1668" s="5"/>
      <c r="O1668" s="5"/>
      <c r="P1668" s="5"/>
      <c r="Q1668" s="5"/>
      <c r="R1668" s="5"/>
      <c r="S1668" s="5"/>
    </row>
    <row r="1669" spans="8:19" ht="12">
      <c r="H1669" s="5"/>
      <c r="I1669" s="5"/>
      <c r="J1669" s="5"/>
      <c r="K1669" s="13"/>
      <c r="L1669" s="5"/>
      <c r="M1669" s="5"/>
      <c r="N1669" s="5"/>
      <c r="O1669" s="5"/>
      <c r="P1669" s="5"/>
      <c r="Q1669" s="5"/>
      <c r="R1669" s="5"/>
      <c r="S1669" s="5"/>
    </row>
    <row r="1670" spans="8:19" ht="12">
      <c r="H1670" s="5"/>
      <c r="I1670" s="5"/>
      <c r="J1670" s="5"/>
      <c r="K1670" s="13"/>
      <c r="L1670" s="5"/>
      <c r="M1670" s="5"/>
      <c r="N1670" s="5"/>
      <c r="O1670" s="5"/>
      <c r="P1670" s="5"/>
      <c r="Q1670" s="5"/>
      <c r="R1670" s="5"/>
      <c r="S1670" s="5"/>
    </row>
    <row r="1671" spans="8:19" ht="12">
      <c r="H1671" s="5"/>
      <c r="I1671" s="5"/>
      <c r="J1671" s="5"/>
      <c r="K1671" s="13"/>
      <c r="L1671" s="5"/>
      <c r="M1671" s="5"/>
      <c r="N1671" s="5"/>
      <c r="O1671" s="5"/>
      <c r="P1671" s="5"/>
      <c r="Q1671" s="5"/>
      <c r="R1671" s="5"/>
      <c r="S1671" s="5"/>
    </row>
    <row r="1672" spans="8:19" ht="12">
      <c r="H1672" s="5"/>
      <c r="I1672" s="5"/>
      <c r="J1672" s="5"/>
      <c r="K1672" s="13"/>
      <c r="L1672" s="5"/>
      <c r="M1672" s="5"/>
      <c r="N1672" s="5"/>
      <c r="O1672" s="5"/>
      <c r="P1672" s="5"/>
      <c r="Q1672" s="5"/>
      <c r="R1672" s="5"/>
      <c r="S1672" s="5"/>
    </row>
    <row r="1673" spans="8:19" ht="12">
      <c r="H1673" s="5"/>
      <c r="I1673" s="5"/>
      <c r="J1673" s="5"/>
      <c r="K1673" s="13"/>
      <c r="L1673" s="5"/>
      <c r="M1673" s="5"/>
      <c r="N1673" s="5"/>
      <c r="O1673" s="5"/>
      <c r="P1673" s="5"/>
      <c r="Q1673" s="5"/>
      <c r="R1673" s="5"/>
      <c r="S1673" s="5"/>
    </row>
    <row r="1674" spans="8:19" ht="12">
      <c r="H1674" s="5"/>
      <c r="I1674" s="5"/>
      <c r="J1674" s="5"/>
      <c r="K1674" s="13"/>
      <c r="L1674" s="5"/>
      <c r="M1674" s="5"/>
      <c r="N1674" s="5"/>
      <c r="O1674" s="5"/>
      <c r="P1674" s="5"/>
      <c r="Q1674" s="5"/>
      <c r="R1674" s="5"/>
      <c r="S1674" s="5"/>
    </row>
    <row r="1675" spans="8:19" ht="12">
      <c r="H1675" s="5"/>
      <c r="I1675" s="5"/>
      <c r="J1675" s="5"/>
      <c r="K1675" s="13"/>
      <c r="L1675" s="5"/>
      <c r="M1675" s="5"/>
      <c r="N1675" s="5"/>
      <c r="O1675" s="5"/>
      <c r="P1675" s="5"/>
      <c r="Q1675" s="5"/>
      <c r="R1675" s="5"/>
      <c r="S1675" s="5"/>
    </row>
    <row r="1676" spans="8:19" ht="12">
      <c r="H1676" s="5"/>
      <c r="I1676" s="5"/>
      <c r="J1676" s="5"/>
      <c r="K1676" s="13"/>
      <c r="L1676" s="5"/>
      <c r="M1676" s="5"/>
      <c r="N1676" s="5"/>
      <c r="O1676" s="5"/>
      <c r="P1676" s="5"/>
      <c r="Q1676" s="5"/>
      <c r="R1676" s="5"/>
      <c r="S1676" s="5"/>
    </row>
    <row r="1677" spans="8:19" ht="12">
      <c r="H1677" s="5"/>
      <c r="I1677" s="5"/>
      <c r="J1677" s="5"/>
      <c r="K1677" s="13"/>
      <c r="L1677" s="5"/>
      <c r="M1677" s="5"/>
      <c r="N1677" s="5"/>
      <c r="O1677" s="5"/>
      <c r="P1677" s="5"/>
      <c r="Q1677" s="5"/>
      <c r="R1677" s="5"/>
      <c r="S1677" s="5"/>
    </row>
    <row r="1678" spans="8:19" ht="12">
      <c r="H1678" s="5"/>
      <c r="I1678" s="5"/>
      <c r="J1678" s="5"/>
      <c r="K1678" s="13"/>
      <c r="L1678" s="5"/>
      <c r="M1678" s="5"/>
      <c r="N1678" s="5"/>
      <c r="O1678" s="5"/>
      <c r="P1678" s="5"/>
      <c r="Q1678" s="5"/>
      <c r="R1678" s="5"/>
      <c r="S1678" s="5"/>
    </row>
    <row r="1679" spans="8:19" ht="12">
      <c r="H1679" s="5"/>
      <c r="I1679" s="5"/>
      <c r="J1679" s="5"/>
      <c r="K1679" s="13"/>
      <c r="L1679" s="5"/>
      <c r="M1679" s="5"/>
      <c r="N1679" s="5"/>
      <c r="O1679" s="5"/>
      <c r="P1679" s="5"/>
      <c r="Q1679" s="5"/>
      <c r="R1679" s="5"/>
      <c r="S1679" s="5"/>
    </row>
    <row r="1680" spans="8:19" ht="12">
      <c r="H1680" s="5"/>
      <c r="I1680" s="5"/>
      <c r="J1680" s="5"/>
      <c r="K1680" s="13"/>
      <c r="L1680" s="5"/>
      <c r="M1680" s="5"/>
      <c r="N1680" s="5"/>
      <c r="O1680" s="5"/>
      <c r="P1680" s="5"/>
      <c r="Q1680" s="5"/>
      <c r="R1680" s="5"/>
      <c r="S1680" s="5"/>
    </row>
    <row r="1681" spans="8:19" ht="12">
      <c r="H1681" s="5"/>
      <c r="I1681" s="5"/>
      <c r="J1681" s="5"/>
      <c r="K1681" s="13"/>
      <c r="L1681" s="5"/>
      <c r="M1681" s="5"/>
      <c r="N1681" s="5"/>
      <c r="O1681" s="5"/>
      <c r="P1681" s="5"/>
      <c r="Q1681" s="5"/>
      <c r="R1681" s="5"/>
      <c r="S1681" s="5"/>
    </row>
    <row r="1682" spans="8:19" ht="12">
      <c r="H1682" s="5"/>
      <c r="I1682" s="5"/>
      <c r="J1682" s="5"/>
      <c r="K1682" s="13"/>
      <c r="L1682" s="5"/>
      <c r="M1682" s="5"/>
      <c r="N1682" s="5"/>
      <c r="O1682" s="5"/>
      <c r="P1682" s="5"/>
      <c r="Q1682" s="5"/>
      <c r="R1682" s="5"/>
      <c r="S1682" s="5"/>
    </row>
    <row r="1683" spans="8:19" ht="12">
      <c r="H1683" s="5"/>
      <c r="I1683" s="5"/>
      <c r="J1683" s="5"/>
      <c r="K1683" s="13"/>
      <c r="L1683" s="5"/>
      <c r="M1683" s="5"/>
      <c r="N1683" s="5"/>
      <c r="O1683" s="5"/>
      <c r="P1683" s="5"/>
      <c r="Q1683" s="5"/>
      <c r="R1683" s="5"/>
      <c r="S1683" s="5"/>
    </row>
    <row r="1684" spans="8:19" ht="12">
      <c r="H1684" s="5"/>
      <c r="I1684" s="5"/>
      <c r="J1684" s="5"/>
      <c r="K1684" s="13"/>
      <c r="L1684" s="5"/>
      <c r="M1684" s="5"/>
      <c r="N1684" s="5"/>
      <c r="O1684" s="5"/>
      <c r="P1684" s="5"/>
      <c r="Q1684" s="5"/>
      <c r="R1684" s="5"/>
      <c r="S1684" s="5"/>
    </row>
    <row r="1685" spans="8:19" ht="12">
      <c r="H1685" s="5"/>
      <c r="I1685" s="5"/>
      <c r="J1685" s="5"/>
      <c r="K1685" s="13"/>
      <c r="L1685" s="5"/>
      <c r="M1685" s="5"/>
      <c r="N1685" s="5"/>
      <c r="O1685" s="5"/>
      <c r="P1685" s="5"/>
      <c r="Q1685" s="5"/>
      <c r="R1685" s="5"/>
      <c r="S1685" s="5"/>
    </row>
    <row r="1686" spans="8:19" ht="12">
      <c r="H1686" s="5"/>
      <c r="I1686" s="5"/>
      <c r="J1686" s="5"/>
      <c r="K1686" s="13"/>
      <c r="L1686" s="5"/>
      <c r="M1686" s="5"/>
      <c r="N1686" s="5"/>
      <c r="O1686" s="5"/>
      <c r="P1686" s="5"/>
      <c r="Q1686" s="5"/>
      <c r="R1686" s="5"/>
      <c r="S1686" s="5"/>
    </row>
    <row r="1687" spans="8:19" ht="12">
      <c r="H1687" s="5"/>
      <c r="I1687" s="5"/>
      <c r="J1687" s="5"/>
      <c r="K1687" s="13"/>
      <c r="L1687" s="5"/>
      <c r="M1687" s="5"/>
      <c r="N1687" s="5"/>
      <c r="O1687" s="5"/>
      <c r="P1687" s="5"/>
      <c r="Q1687" s="5"/>
      <c r="R1687" s="5"/>
      <c r="S1687" s="5"/>
    </row>
    <row r="1688" spans="8:19" ht="12">
      <c r="H1688" s="5"/>
      <c r="I1688" s="5"/>
      <c r="J1688" s="5"/>
      <c r="K1688" s="13"/>
      <c r="L1688" s="5"/>
      <c r="M1688" s="5"/>
      <c r="N1688" s="5"/>
      <c r="O1688" s="5"/>
      <c r="P1688" s="5"/>
      <c r="Q1688" s="5"/>
      <c r="R1688" s="5"/>
      <c r="S1688" s="5"/>
    </row>
    <row r="1689" spans="8:19" ht="12">
      <c r="H1689" s="5"/>
      <c r="I1689" s="5"/>
      <c r="J1689" s="5"/>
      <c r="K1689" s="13"/>
      <c r="L1689" s="5"/>
      <c r="M1689" s="5"/>
      <c r="N1689" s="5"/>
      <c r="O1689" s="5"/>
      <c r="P1689" s="5"/>
      <c r="Q1689" s="5"/>
      <c r="R1689" s="5"/>
      <c r="S1689" s="5"/>
    </row>
    <row r="1690" spans="8:19" ht="12">
      <c r="H1690" s="5"/>
      <c r="I1690" s="5"/>
      <c r="J1690" s="5"/>
      <c r="K1690" s="13"/>
      <c r="L1690" s="5"/>
      <c r="M1690" s="5"/>
      <c r="N1690" s="5"/>
      <c r="O1690" s="5"/>
      <c r="P1690" s="5"/>
      <c r="Q1690" s="5"/>
      <c r="R1690" s="5"/>
      <c r="S1690" s="5"/>
    </row>
    <row r="1691" spans="8:19" ht="12">
      <c r="H1691" s="5"/>
      <c r="I1691" s="5"/>
      <c r="J1691" s="5"/>
      <c r="K1691" s="13"/>
      <c r="L1691" s="5"/>
      <c r="M1691" s="5"/>
      <c r="N1691" s="5"/>
      <c r="O1691" s="5"/>
      <c r="P1691" s="5"/>
      <c r="Q1691" s="5"/>
      <c r="R1691" s="5"/>
      <c r="S1691" s="5"/>
    </row>
    <row r="1692" spans="8:19" ht="12">
      <c r="H1692" s="5"/>
      <c r="I1692" s="5"/>
      <c r="J1692" s="5"/>
      <c r="K1692" s="13"/>
      <c r="L1692" s="5"/>
      <c r="M1692" s="5"/>
      <c r="N1692" s="5"/>
      <c r="O1692" s="5"/>
      <c r="P1692" s="5"/>
      <c r="Q1692" s="5"/>
      <c r="R1692" s="5"/>
      <c r="S1692" s="5"/>
    </row>
    <row r="1693" spans="8:19" ht="12">
      <c r="H1693" s="5"/>
      <c r="I1693" s="5"/>
      <c r="J1693" s="5"/>
      <c r="K1693" s="13"/>
      <c r="L1693" s="5"/>
      <c r="M1693" s="5"/>
      <c r="N1693" s="5"/>
      <c r="O1693" s="5"/>
      <c r="P1693" s="5"/>
      <c r="Q1693" s="5"/>
      <c r="R1693" s="5"/>
      <c r="S1693" s="5"/>
    </row>
    <row r="1694" spans="8:19" ht="12">
      <c r="H1694" s="5"/>
      <c r="I1694" s="5"/>
      <c r="J1694" s="5"/>
      <c r="K1694" s="13"/>
      <c r="L1694" s="5"/>
      <c r="M1694" s="5"/>
      <c r="N1694" s="5"/>
      <c r="O1694" s="5"/>
      <c r="P1694" s="5"/>
      <c r="Q1694" s="5"/>
      <c r="R1694" s="5"/>
      <c r="S1694" s="5"/>
    </row>
    <row r="1695" spans="8:19" ht="12">
      <c r="H1695" s="5"/>
      <c r="I1695" s="5"/>
      <c r="J1695" s="5"/>
      <c r="K1695" s="13"/>
      <c r="L1695" s="5"/>
      <c r="M1695" s="5"/>
      <c r="N1695" s="5"/>
      <c r="O1695" s="5"/>
      <c r="P1695" s="5"/>
      <c r="Q1695" s="5"/>
      <c r="R1695" s="5"/>
      <c r="S1695" s="5"/>
    </row>
    <row r="1696" spans="8:19" ht="12">
      <c r="H1696" s="5"/>
      <c r="I1696" s="5"/>
      <c r="J1696" s="5"/>
      <c r="K1696" s="13"/>
      <c r="L1696" s="5"/>
      <c r="M1696" s="5"/>
      <c r="N1696" s="5"/>
      <c r="O1696" s="5"/>
      <c r="P1696" s="5"/>
      <c r="Q1696" s="5"/>
      <c r="R1696" s="5"/>
      <c r="S1696" s="5"/>
    </row>
    <row r="1697" spans="8:19" ht="12">
      <c r="H1697" s="5"/>
      <c r="I1697" s="5"/>
      <c r="J1697" s="5"/>
      <c r="K1697" s="13"/>
      <c r="L1697" s="5"/>
      <c r="M1697" s="5"/>
      <c r="N1697" s="5"/>
      <c r="O1697" s="5"/>
      <c r="P1697" s="5"/>
      <c r="Q1697" s="5"/>
      <c r="R1697" s="5"/>
      <c r="S1697" s="5"/>
    </row>
    <row r="1698" spans="8:19" ht="12">
      <c r="H1698" s="5"/>
      <c r="I1698" s="5"/>
      <c r="J1698" s="5"/>
      <c r="K1698" s="13"/>
      <c r="L1698" s="5"/>
      <c r="M1698" s="5"/>
      <c r="N1698" s="5"/>
      <c r="O1698" s="5"/>
      <c r="P1698" s="5"/>
      <c r="Q1698" s="5"/>
      <c r="R1698" s="5"/>
      <c r="S1698" s="5"/>
    </row>
    <row r="1699" spans="8:19" ht="12">
      <c r="H1699" s="5"/>
      <c r="I1699" s="5"/>
      <c r="J1699" s="5"/>
      <c r="K1699" s="13"/>
      <c r="L1699" s="5"/>
      <c r="M1699" s="5"/>
      <c r="N1699" s="5"/>
      <c r="O1699" s="5"/>
      <c r="P1699" s="5"/>
      <c r="Q1699" s="5"/>
      <c r="R1699" s="5"/>
      <c r="S1699" s="5"/>
    </row>
    <row r="1700" spans="8:19" ht="12">
      <c r="H1700" s="5"/>
      <c r="I1700" s="5"/>
      <c r="J1700" s="5"/>
      <c r="K1700" s="13"/>
      <c r="L1700" s="5"/>
      <c r="M1700" s="5"/>
      <c r="N1700" s="5"/>
      <c r="O1700" s="5"/>
      <c r="P1700" s="5"/>
      <c r="Q1700" s="5"/>
      <c r="R1700" s="5"/>
      <c r="S1700" s="5"/>
    </row>
    <row r="1701" spans="8:19" ht="12">
      <c r="H1701" s="5"/>
      <c r="I1701" s="5"/>
      <c r="J1701" s="5"/>
      <c r="K1701" s="13"/>
      <c r="L1701" s="5"/>
      <c r="M1701" s="5"/>
      <c r="N1701" s="5"/>
      <c r="O1701" s="5"/>
      <c r="P1701" s="5"/>
      <c r="Q1701" s="5"/>
      <c r="R1701" s="5"/>
      <c r="S1701" s="5"/>
    </row>
    <row r="1702" spans="8:19" ht="12"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</row>
    <row r="1703" spans="8:19" ht="12"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</row>
    <row r="1704" spans="8:19" ht="12"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</row>
    <row r="1705" spans="8:19" ht="12"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</row>
    <row r="1706" spans="8:19" ht="12"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</row>
    <row r="1707" spans="8:19" ht="12"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</row>
    <row r="1708" spans="8:19" ht="12"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</row>
    <row r="1709" spans="8:19" ht="12"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</row>
    <row r="1710" spans="8:19" ht="12"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</row>
    <row r="1711" spans="8:19" ht="12"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</row>
    <row r="1712" spans="8:19" ht="12"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</row>
    <row r="1713" spans="8:19" ht="12"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</row>
    <row r="1714" spans="8:19" ht="12"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</row>
    <row r="1715" spans="8:19" ht="12"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</row>
    <row r="1716" spans="8:19" ht="12"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</row>
    <row r="1717" spans="8:19" ht="12"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</row>
    <row r="1718" spans="8:19" ht="12"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</row>
    <row r="1719" spans="8:19" ht="12"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</row>
    <row r="1720" spans="8:19" ht="12"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</row>
    <row r="1721" spans="8:19" ht="12"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</row>
    <row r="1722" spans="8:19" ht="12"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</row>
    <row r="1723" spans="8:19" ht="12"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</row>
    <row r="1724" spans="8:19" ht="12"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</row>
    <row r="1725" spans="8:19" ht="12"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</row>
    <row r="1726" spans="8:19" ht="12"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</row>
    <row r="1727" spans="8:19" ht="12"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</row>
    <row r="1728" spans="8:19" ht="12"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</row>
    <row r="1729" spans="8:19" ht="12"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</row>
    <row r="1730" spans="8:19" ht="12"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</row>
    <row r="1731" spans="8:19" ht="12"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</row>
    <row r="1732" spans="8:19" ht="12"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</row>
    <row r="1733" spans="8:19" ht="12"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</row>
    <row r="1734" spans="8:19" ht="12"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</row>
    <row r="1735" spans="8:19" ht="12"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</row>
    <row r="1736" spans="8:19" ht="12"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</row>
    <row r="1737" spans="8:19" ht="12"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</row>
    <row r="1738" spans="8:19" ht="12"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</row>
    <row r="1739" spans="8:19" ht="12"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</row>
    <row r="1740" spans="8:19" ht="12"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</row>
    <row r="1741" spans="8:19" ht="12"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</row>
    <row r="1742" spans="8:19" ht="12"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</row>
    <row r="1743" spans="8:19" ht="12"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</row>
    <row r="1744" spans="8:19" ht="12"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</row>
    <row r="1745" spans="8:19" ht="12"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</row>
    <row r="1746" spans="8:19" ht="12"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</row>
    <row r="1747" spans="8:19" ht="12"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</row>
    <row r="1748" spans="8:19" ht="12"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</row>
    <row r="1749" spans="8:19" ht="12"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</row>
    <row r="1750" spans="8:19" ht="12"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</row>
    <row r="1751" spans="8:19" ht="12"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</row>
    <row r="1752" spans="8:19" ht="12"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</row>
    <row r="1753" spans="8:19" ht="12"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</row>
    <row r="1754" spans="8:19" ht="12"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</row>
    <row r="1755" spans="8:19" ht="12"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</row>
    <row r="1756" spans="8:19" ht="12"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</row>
    <row r="1757" spans="8:19" ht="12"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</row>
    <row r="1758" spans="8:19" ht="12"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</row>
    <row r="1759" spans="8:19" ht="12"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</row>
    <row r="1760" spans="8:19" ht="12"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</row>
    <row r="1761" spans="8:19" ht="12"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</row>
    <row r="1762" spans="8:19" ht="12"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</row>
    <row r="1763" spans="8:19" ht="12"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</row>
    <row r="1764" spans="8:19" ht="12"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</row>
    <row r="1765" spans="8:19" ht="12"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</row>
    <row r="1766" spans="8:19" ht="12"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</row>
    <row r="1767" spans="8:19" ht="12"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</row>
    <row r="1768" spans="8:19" ht="12"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</row>
    <row r="1769" spans="8:19" ht="12"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</row>
    <row r="1770" spans="8:19" ht="12"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</row>
    <row r="1771" spans="8:19" ht="12"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</row>
    <row r="1772" spans="8:19" ht="12"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</row>
    <row r="1773" spans="8:19" ht="12"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</row>
    <row r="1774" spans="8:19" ht="12"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</row>
    <row r="1775" spans="8:19" ht="12"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</row>
    <row r="1776" spans="8:19" ht="12"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</row>
    <row r="1777" spans="8:19" ht="12"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</row>
    <row r="1778" spans="8:19" ht="12"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</row>
    <row r="1779" spans="8:19" ht="12"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</row>
    <row r="1780" spans="8:19" ht="12"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</row>
    <row r="1781" spans="8:19" ht="12"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</row>
    <row r="1782" ht="12">
      <c r="S1782" s="5"/>
    </row>
  </sheetData>
  <sheetProtection/>
  <printOptions/>
  <pageMargins left="0.5" right="0.5" top="1.05" bottom="0.45" header="0.5" footer="0.25"/>
  <pageSetup firstPageNumber="2" useFirstPageNumber="1" fitToHeight="20" horizontalDpi="600" verticalDpi="600" orientation="landscape" pageOrder="overThenDown" scale="57" r:id="rId2"/>
  <headerFooter alignWithMargins="0">
    <oddFooter>&amp;C&amp;14Page 11.&amp;P - Revised 11/23/10</oddFooter>
  </headerFooter>
  <rowBreaks count="28" manualBreakCount="28">
    <brk id="33" max="19" man="1"/>
    <brk id="96" max="19" man="1"/>
    <brk id="160" max="19" man="1"/>
    <brk id="222" max="19" man="1"/>
    <brk id="274" max="19" man="1"/>
    <brk id="329" max="19" man="1"/>
    <brk id="390" max="19" man="1"/>
    <brk id="443" max="19" man="1"/>
    <brk id="505" max="19" man="1"/>
    <brk id="562" max="19" man="1"/>
    <brk id="608" max="19" man="1"/>
    <brk id="656" max="19" man="1"/>
    <brk id="703" max="19" man="1"/>
    <brk id="757" max="19" man="1"/>
    <brk id="798" max="19" man="1"/>
    <brk id="843" max="19" man="1"/>
    <brk id="895" max="19" man="1"/>
    <brk id="941" max="19" man="1"/>
    <brk id="979" max="19" man="1"/>
    <brk id="1026" max="19" man="1"/>
    <brk id="1072" max="19" man="1"/>
    <brk id="1123" max="19" man="1"/>
    <brk id="1170" max="19" man="1"/>
    <brk id="1217" max="19" man="1"/>
    <brk id="1261" max="19" man="1"/>
    <brk id="1303" max="19" man="1"/>
    <brk id="1354" max="19" man="1"/>
    <brk id="1414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Anderberg</dc:creator>
  <cp:keywords/>
  <dc:description/>
  <cp:lastModifiedBy>R. Bryce Dalley</cp:lastModifiedBy>
  <cp:lastPrinted>2010-11-23T15:14:22Z</cp:lastPrinted>
  <dcterms:created xsi:type="dcterms:W3CDTF">2008-03-20T22:34:00Z</dcterms:created>
  <dcterms:modified xsi:type="dcterms:W3CDTF">2010-11-23T18:53:29Z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100749</vt:lpwstr>
  </property>
  <property fmtid="{D5CDD505-2E9C-101B-9397-08002B2CF9AE}" pid="6" name="IsConfidenti">
    <vt:lpwstr>0</vt:lpwstr>
  </property>
  <property fmtid="{D5CDD505-2E9C-101B-9397-08002B2CF9AE}" pid="7" name="Dat">
    <vt:lpwstr>2010-11-30T00:00:00Z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2010-05-04T00:00:00Z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