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3. 191 &amp; Migration Adjust - Send to WUTC\2024\09. September\"/>
    </mc:Choice>
  </mc:AlternateContent>
  <bookViews>
    <workbookView xWindow="7605" yWindow="405" windowWidth="20505" windowHeight="14415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E24" i="3" s="1"/>
  <c r="F23" i="3"/>
  <c r="G23" i="3" s="1"/>
  <c r="B23" i="3"/>
  <c r="C23" i="3" s="1"/>
  <c r="D22" i="3"/>
  <c r="E22" i="3" s="1"/>
  <c r="F21" i="3"/>
  <c r="G21" i="3" s="1"/>
  <c r="B21" i="3"/>
  <c r="C21" i="3" s="1"/>
  <c r="D20" i="3"/>
  <c r="E20" i="3" s="1"/>
  <c r="A17" i="3"/>
  <c r="G13" i="3"/>
  <c r="F13" i="3"/>
  <c r="F24" i="3" s="1"/>
  <c r="G24" i="3" s="1"/>
  <c r="D13" i="3"/>
  <c r="E13" i="3" s="1"/>
  <c r="C13" i="3"/>
  <c r="B13" i="3"/>
  <c r="B24" i="3" s="1"/>
  <c r="C24" i="3" s="1"/>
  <c r="F12" i="3"/>
  <c r="G12" i="3" s="1"/>
  <c r="E12" i="3"/>
  <c r="D12" i="3"/>
  <c r="D23" i="3" s="1"/>
  <c r="E23" i="3" s="1"/>
  <c r="B12" i="3"/>
  <c r="C12" i="3" s="1"/>
  <c r="G11" i="3"/>
  <c r="F11" i="3"/>
  <c r="F22" i="3" s="1"/>
  <c r="G22" i="3" s="1"/>
  <c r="D11" i="3"/>
  <c r="E11" i="3" s="1"/>
  <c r="C11" i="3"/>
  <c r="B11" i="3"/>
  <c r="B22" i="3" s="1"/>
  <c r="C22" i="3" s="1"/>
  <c r="F10" i="3"/>
  <c r="G10" i="3" s="1"/>
  <c r="E10" i="3"/>
  <c r="D10" i="3"/>
  <c r="D21" i="3" s="1"/>
  <c r="E21" i="3" s="1"/>
  <c r="B10" i="3"/>
  <c r="C10" i="3" s="1"/>
  <c r="G9" i="3"/>
  <c r="F9" i="3"/>
  <c r="F20" i="3" s="1"/>
  <c r="G20" i="3" s="1"/>
  <c r="D9" i="3"/>
  <c r="E9" i="3" s="1"/>
  <c r="C9" i="3"/>
  <c r="B9" i="3"/>
  <c r="B20" i="3" s="1"/>
  <c r="C20" i="3" s="1"/>
  <c r="A6" i="3"/>
  <c r="A2" i="3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<sst xmlns="http://schemas.openxmlformats.org/spreadsheetml/2006/main" count="96" uniqueCount="39">
  <si>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</si>
  <si>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</si>
  <si>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</si>
  <si>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</si>
  <si>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</si>
  <si>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</si>
  <si>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</si>
  <si>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</si>
  <si>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</si>
  <si>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</si>
  <si>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</si>
  <si>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</si>
  <si>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</si>
  <si>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</si>
  <si>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</si>
  <si>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</si>
  <si>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</si>
  <si>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</si>
  <si>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</si>
  <si>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</si>
  <si>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</si>
  <si>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</si>
  <si>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</si>
  <si>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</si>
  <si>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</si>
  <si>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</si>
  <si>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</si>
  <si>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</si>
  <si>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September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</si>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</sst>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5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0" fontId="1" fillId="0" borderId="0" xfId="11"/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/>
    <xf numFmtId="0" fontId="1" fillId="0" borderId="0" xfId="11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90</xdr:row>
      <xdr:rowOff>104445</xdr:rowOff>
    </xdr:from>
    <xdr:to>
      <xdr:col>7</xdr:col>
      <xdr:colOff>84623</xdr:colOff>
      <xdr:row>110</xdr:row>
      <xdr:rowOff>56700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1705895"/>
          <a:ext cx="7085499" cy="2895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10.%20October%202024/Migration%20Adjust%20-%20Oc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 refreshError="1"/>
      <sheetData sheetId="1">
        <row r="39">
          <cell r="G39">
            <v>-3.3700000000000002E-3</v>
          </cell>
          <cell r="H39">
            <v>-9.7000000000000005E-4</v>
          </cell>
          <cell r="I39">
            <v>-1.9599999999999999E-3</v>
          </cell>
          <cell r="J39">
            <v>-2.15E-3</v>
          </cell>
          <cell r="K39">
            <v>-2.0100000000000001E-3</v>
          </cell>
        </row>
        <row r="40">
          <cell r="G40">
            <v>-6.9970000000000004E-2</v>
          </cell>
          <cell r="H40">
            <v>-6.9970000000000004E-2</v>
          </cell>
          <cell r="I40">
            <v>-6.9970000000000004E-2</v>
          </cell>
          <cell r="J40">
            <v>-6.9970000000000004E-2</v>
          </cell>
          <cell r="K40">
            <v>-6.9970000000000004E-2</v>
          </cell>
        </row>
        <row r="41">
          <cell r="G41">
            <v>-7.3340000000000002E-2</v>
          </cell>
          <cell r="H41">
            <v>-7.0940000000000003E-2</v>
          </cell>
          <cell r="I41">
            <v>-7.1930000000000008E-2</v>
          </cell>
          <cell r="J41">
            <v>-7.2120000000000004E-2</v>
          </cell>
          <cell r="K41">
            <v>-7.1980000000000002E-2</v>
          </cell>
        </row>
      </sheetData>
      <sheetData sheetId="2" refreshError="1"/>
      <sheetData sheetId="3">
        <row r="20">
          <cell r="A20">
            <v>45566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H40" sqref="H40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1" t="s">
        <v>17</v>
      </c>
      <c r="B1" s="42"/>
      <c r="C1" s="42"/>
      <c r="D1" s="42"/>
    </row>
    <row r="2" spans="1:8" x14ac:dyDescent="0.2">
      <c r="A2" s="41" t="s">
        <v>18</v>
      </c>
      <c r="B2" s="42"/>
      <c r="C2" s="42"/>
      <c r="D2" s="42"/>
    </row>
    <row r="3" spans="1:8" ht="10.5" customHeight="1" x14ac:dyDescent="0.2">
      <c r="A3" s="43" t="s">
        <v>28</v>
      </c>
      <c r="B3" s="43"/>
      <c r="C3" s="43"/>
      <c r="D3" s="43"/>
    </row>
    <row r="4" spans="1:8" x14ac:dyDescent="0.2">
      <c r="A4" s="44">
        <v>2024</v>
      </c>
      <c r="B4" s="45"/>
      <c r="C4" s="45"/>
      <c r="D4" s="45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45565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-100288.95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2067</v>
      </c>
    </row>
    <row r="13" spans="1:8" x14ac:dyDescent="0.2">
      <c r="A13" s="4"/>
      <c r="B13" s="4" t="s">
        <v>5</v>
      </c>
      <c r="C13" s="4"/>
      <c r="D13" s="12"/>
    </row>
    <row r="14" spans="1:8" x14ac:dyDescent="0.2">
      <c r="A14" s="4"/>
      <c r="B14" s="4" t="s">
        <v>6</v>
      </c>
      <c r="C14" s="4"/>
      <c r="D14" s="12">
        <v>-8651.34</v>
      </c>
    </row>
    <row r="15" spans="1:8" x14ac:dyDescent="0.2">
      <c r="A15" s="4"/>
      <c r="B15" s="4" t="s">
        <v>7</v>
      </c>
      <c r="C15" s="4"/>
      <c r="D15" s="14">
        <f>SUM(D11:D14)</f>
        <v>-6584.34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-106873.29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-15182565.02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/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5212933</v>
      </c>
    </row>
    <row r="22" spans="1:19" x14ac:dyDescent="0.2">
      <c r="A22" s="4"/>
      <c r="B22" s="4" t="s">
        <v>5</v>
      </c>
      <c r="C22" s="4"/>
      <c r="D22" s="12"/>
    </row>
    <row r="23" spans="1:19" x14ac:dyDescent="0.2">
      <c r="A23" s="4"/>
      <c r="B23" s="4" t="s">
        <v>6</v>
      </c>
      <c r="C23" s="4"/>
      <c r="D23" s="12">
        <v>-34487.910000000003</v>
      </c>
    </row>
    <row r="24" spans="1:19" x14ac:dyDescent="0.2">
      <c r="A24" s="4"/>
      <c r="B24" s="4" t="s">
        <v>7</v>
      </c>
      <c r="C24" s="4"/>
      <c r="D24" s="14">
        <f>SUM(D20:D23)</f>
        <v>5178445.09</v>
      </c>
      <c r="E24" s="11"/>
    </row>
    <row r="25" spans="1:19" x14ac:dyDescent="0.2">
      <c r="A25" s="4"/>
      <c r="B25" s="4" t="s">
        <v>8</v>
      </c>
      <c r="C25" s="4"/>
      <c r="D25" s="13">
        <f>+D24+D19</f>
        <v>-10004119.93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-3550006.4999999977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1015706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-55692.31</v>
      </c>
    </row>
    <row r="42" spans="1:8" s="15" customFormat="1" x14ac:dyDescent="0.2">
      <c r="A42" s="4"/>
      <c r="B42" s="4" t="s">
        <v>7</v>
      </c>
      <c r="C42" s="4"/>
      <c r="D42" s="14">
        <f>SUM(D38:D41)</f>
        <v>960013.69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-2589992.8099999977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-3394618.1200000048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4640312.5999999996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4640312.5999999996</v>
      </c>
      <c r="E59" s="11"/>
    </row>
    <row r="60" spans="1:9" x14ac:dyDescent="0.2">
      <c r="A60" s="4"/>
      <c r="B60" s="4" t="s">
        <v>8</v>
      </c>
      <c r="C60" s="4"/>
      <c r="D60" s="21">
        <f>+D59+D56</f>
        <v>1245694.4799999949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-41337907.529999994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-5309933.91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-5309933.91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-46647841.439999998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-1198796.4800000002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-22635.200000000001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-22635.200000000001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-1221431.6800000002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-868636.23000000021</v>
      </c>
    </row>
    <row r="79" spans="1:9" x14ac:dyDescent="0.2">
      <c r="A79" s="19"/>
      <c r="B79" s="4" t="s">
        <v>21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-290035.64</v>
      </c>
      <c r="H80" s="11"/>
    </row>
    <row r="81" spans="1:8" x14ac:dyDescent="0.2">
      <c r="A81" s="4"/>
      <c r="B81" s="4" t="s">
        <v>7</v>
      </c>
      <c r="C81" s="4"/>
      <c r="D81" s="33">
        <f>SUM(D79:D80)</f>
        <v>-290035.64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-1158671.8700000001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-65632818.829999983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5149582.2899999991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-60483236.539999999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-12700986.029999997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-47782250.509999998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D33" sqref="D33"/>
    </sheetView>
  </sheetViews>
  <sheetFormatPr defaultColWidth="9.140625" defaultRowHeight="12.75" x14ac:dyDescent="0.2"/>
  <cols>
    <col min="1" max="1" width="17.140625" style="48" customWidth="1"/>
    <col min="2" max="2" width="12.28515625" style="48" customWidth="1"/>
    <col min="3" max="3" width="11.28515625" style="48" customWidth="1"/>
    <col min="4" max="4" width="11.42578125" style="48" customWidth="1"/>
    <col min="5" max="5" width="11.140625" style="48" customWidth="1"/>
    <col min="6" max="6" width="12.5703125" style="48" customWidth="1"/>
    <col min="7" max="7" width="9.42578125" style="48" bestFit="1" customWidth="1"/>
    <col min="8" max="16384" width="9.140625" style="48"/>
  </cols>
  <sheetData>
    <row r="1" spans="1:7" x14ac:dyDescent="0.2">
      <c r="A1" s="46" t="s">
        <v>29</v>
      </c>
      <c r="B1" s="47"/>
      <c r="C1" s="47"/>
      <c r="D1" s="47"/>
      <c r="E1" s="47"/>
      <c r="F1" s="47"/>
      <c r="G1" s="47"/>
    </row>
    <row r="2" spans="1:7" x14ac:dyDescent="0.2">
      <c r="A2" s="49">
        <f>[1]CommodAmort!A20</f>
        <v>45566</v>
      </c>
      <c r="B2" s="50"/>
      <c r="C2" s="50"/>
      <c r="D2" s="50"/>
      <c r="E2" s="50"/>
      <c r="F2" s="50"/>
      <c r="G2" s="50"/>
    </row>
    <row r="5" spans="1:7" ht="14.1" customHeight="1" x14ac:dyDescent="0.2">
      <c r="A5" s="51" t="s">
        <v>30</v>
      </c>
    </row>
    <row r="6" spans="1:7" ht="14.1" customHeight="1" x14ac:dyDescent="0.2">
      <c r="A6" s="51" t="str">
        <f>"FROM SALES TO TRANSPORT in "&amp;TEXT([1]CommodAmort!A20,"mmmm, yyyy")&amp;" are as follows:"</f>
        <v>FROM SALES TO TRANSPORT in October, 2024 are as follows:</v>
      </c>
    </row>
    <row r="7" spans="1:7" ht="14.1" customHeight="1" x14ac:dyDescent="0.2"/>
    <row r="8" spans="1:7" ht="14.1" customHeight="1" x14ac:dyDescent="0.2">
      <c r="B8" s="52" t="s">
        <v>31</v>
      </c>
      <c r="C8" s="52"/>
      <c r="D8" s="52" t="s">
        <v>32</v>
      </c>
      <c r="E8" s="52"/>
      <c r="F8" s="52" t="s">
        <v>33</v>
      </c>
      <c r="G8" s="52"/>
    </row>
    <row r="9" spans="1:7" ht="14.1" customHeight="1" x14ac:dyDescent="0.2">
      <c r="A9" s="51" t="s">
        <v>34</v>
      </c>
      <c r="B9" s="53">
        <f>'[1]Amort Exh.'!G41</f>
        <v>-7.3340000000000002E-2</v>
      </c>
      <c r="C9" s="48" t="str">
        <f>IF(B9&gt;0,"Surcharge","Refund")</f>
        <v>Refund</v>
      </c>
      <c r="D9" s="53">
        <f>'[1]Amort Exh.'!G40</f>
        <v>-6.9970000000000004E-2</v>
      </c>
      <c r="E9" s="48" t="str">
        <f>IF(D9&gt;0,"Surcharge","Refund")</f>
        <v>Refund</v>
      </c>
      <c r="F9" s="53">
        <f>'[1]Amort Exh.'!G39</f>
        <v>-3.3700000000000002E-3</v>
      </c>
      <c r="G9" s="48" t="str">
        <f>IF(F9&gt;0,"Surcharge","Refund")</f>
        <v>Refund</v>
      </c>
    </row>
    <row r="10" spans="1:7" ht="14.1" customHeight="1" x14ac:dyDescent="0.2">
      <c r="A10" s="51" t="s">
        <v>35</v>
      </c>
      <c r="B10" s="53">
        <f>'[1]Amort Exh.'!H41</f>
        <v>-7.0940000000000003E-2</v>
      </c>
      <c r="C10" s="48" t="str">
        <f>IF(B10&gt;0,"Surcharge","Refund")</f>
        <v>Refund</v>
      </c>
      <c r="D10" s="53">
        <f>'[1]Amort Exh.'!H40</f>
        <v>-6.9970000000000004E-2</v>
      </c>
      <c r="E10" s="48" t="str">
        <f>IF(D10&gt;0,"Surcharge","Refund")</f>
        <v>Refund</v>
      </c>
      <c r="F10" s="53">
        <f>'[1]Amort Exh.'!H39</f>
        <v>-9.7000000000000005E-4</v>
      </c>
      <c r="G10" s="48" t="str">
        <f>IF(F10&gt;0,"Surcharge","Refund")</f>
        <v>Refund</v>
      </c>
    </row>
    <row r="11" spans="1:7" ht="14.1" customHeight="1" x14ac:dyDescent="0.2">
      <c r="A11" s="51" t="s">
        <v>36</v>
      </c>
      <c r="B11" s="53">
        <f>'[1]Amort Exh.'!I41</f>
        <v>-7.1930000000000008E-2</v>
      </c>
      <c r="C11" s="48" t="str">
        <f>IF(B11&gt;0,"Surcharge","Refund")</f>
        <v>Refund</v>
      </c>
      <c r="D11" s="53">
        <f>'[1]Amort Exh.'!I40</f>
        <v>-6.9970000000000004E-2</v>
      </c>
      <c r="E11" s="48" t="str">
        <f>IF(D11&gt;0,"Surcharge","Refund")</f>
        <v>Refund</v>
      </c>
      <c r="F11" s="53">
        <f>'[1]Amort Exh.'!I39</f>
        <v>-1.9599999999999999E-3</v>
      </c>
      <c r="G11" s="48" t="str">
        <f>IF(F11&gt;0,"Surcharge","Refund")</f>
        <v>Refund</v>
      </c>
    </row>
    <row r="12" spans="1:7" ht="14.1" customHeight="1" x14ac:dyDescent="0.2">
      <c r="A12" s="51" t="s">
        <v>37</v>
      </c>
      <c r="B12" s="53">
        <f>'[1]Amort Exh.'!J41</f>
        <v>-7.2120000000000004E-2</v>
      </c>
      <c r="C12" s="48" t="str">
        <f>IF(B12&gt;0,"Surcharge","Refund")</f>
        <v>Refund</v>
      </c>
      <c r="D12" s="53">
        <f>'[1]Amort Exh.'!J40</f>
        <v>-6.9970000000000004E-2</v>
      </c>
      <c r="E12" s="48" t="str">
        <f>IF(D12&gt;0,"Surcharge","Refund")</f>
        <v>Refund</v>
      </c>
      <c r="F12" s="53">
        <f>'[1]Amort Exh.'!J39</f>
        <v>-2.15E-3</v>
      </c>
      <c r="G12" s="48" t="str">
        <f>IF(F12&gt;0,"Surcharge","Refund")</f>
        <v>Refund</v>
      </c>
    </row>
    <row r="13" spans="1:7" ht="14.1" customHeight="1" x14ac:dyDescent="0.2">
      <c r="A13" s="51" t="s">
        <v>38</v>
      </c>
      <c r="B13" s="53">
        <f>'[1]Amort Exh.'!K41</f>
        <v>-7.1980000000000002E-2</v>
      </c>
      <c r="C13" s="48" t="str">
        <f>IF(B13&gt;0,"Surcharge","Refund")</f>
        <v>Refund</v>
      </c>
      <c r="D13" s="53">
        <f>'[1]Amort Exh.'!K40</f>
        <v>-6.9970000000000004E-2</v>
      </c>
      <c r="E13" s="48" t="str">
        <f>IF(D13&gt;0,"Surcharge","Refund")</f>
        <v>Refund</v>
      </c>
      <c r="F13" s="53">
        <f>'[1]Amort Exh.'!K39</f>
        <v>-2.0100000000000001E-3</v>
      </c>
      <c r="G13" s="48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51" t="s">
        <v>30</v>
      </c>
    </row>
    <row r="17" spans="1:7" ht="14.1" customHeight="1" x14ac:dyDescent="0.2">
      <c r="A17" s="51" t="str">
        <f>"FROM TRANSPORT TO SALES in "&amp;TEXT([1]CommodAmort!A20,"mmmm, yyyy")&amp;" are as follows:"</f>
        <v>FROM TRANSPORT TO SALES in October, 2024 are as follows:</v>
      </c>
    </row>
    <row r="18" spans="1:7" ht="14.1" customHeight="1" x14ac:dyDescent="0.2"/>
    <row r="19" spans="1:7" ht="14.1" customHeight="1" x14ac:dyDescent="0.2">
      <c r="B19" s="52" t="s">
        <v>31</v>
      </c>
      <c r="C19" s="52"/>
      <c r="D19" s="52" t="s">
        <v>32</v>
      </c>
      <c r="E19" s="52"/>
      <c r="F19" s="52" t="s">
        <v>33</v>
      </c>
      <c r="G19" s="52"/>
    </row>
    <row r="20" spans="1:7" ht="14.1" customHeight="1" x14ac:dyDescent="0.2">
      <c r="A20" s="51" t="s">
        <v>34</v>
      </c>
      <c r="B20" s="53">
        <f>-B9</f>
        <v>7.3340000000000002E-2</v>
      </c>
      <c r="C20" s="54" t="str">
        <f>IF(B20&gt;0,"Surcharge","Refund")</f>
        <v>Surcharge</v>
      </c>
      <c r="D20" s="53">
        <f>-D9</f>
        <v>6.9970000000000004E-2</v>
      </c>
      <c r="E20" s="54" t="str">
        <f>IF(D20&gt;0,"Surcharge","Refund")</f>
        <v>Surcharge</v>
      </c>
      <c r="F20" s="53">
        <f>-F9</f>
        <v>3.3700000000000002E-3</v>
      </c>
      <c r="G20" s="54" t="str">
        <f>IF(F20&gt;0,"Surcharge","Refund")</f>
        <v>Surcharge</v>
      </c>
    </row>
    <row r="21" spans="1:7" ht="14.1" customHeight="1" x14ac:dyDescent="0.2">
      <c r="A21" s="51" t="s">
        <v>35</v>
      </c>
      <c r="B21" s="53">
        <f>-B10</f>
        <v>7.0940000000000003E-2</v>
      </c>
      <c r="C21" s="54" t="str">
        <f>IF(B21&gt;0,"Surcharge","Refund")</f>
        <v>Surcharge</v>
      </c>
      <c r="D21" s="53">
        <f>-D10</f>
        <v>6.9970000000000004E-2</v>
      </c>
      <c r="E21" s="54" t="str">
        <f>IF(D21&gt;0,"Surcharge","Refund")</f>
        <v>Surcharge</v>
      </c>
      <c r="F21" s="53">
        <f>-F10</f>
        <v>9.7000000000000005E-4</v>
      </c>
      <c r="G21" s="54" t="str">
        <f>IF(F21&gt;0,"Surcharge","Refund")</f>
        <v>Surcharge</v>
      </c>
    </row>
    <row r="22" spans="1:7" ht="14.1" customHeight="1" x14ac:dyDescent="0.2">
      <c r="A22" s="51" t="s">
        <v>36</v>
      </c>
      <c r="B22" s="53">
        <f>-B11</f>
        <v>7.1930000000000008E-2</v>
      </c>
      <c r="C22" s="54" t="str">
        <f>IF(B22&gt;0,"Surcharge","Refund")</f>
        <v>Surcharge</v>
      </c>
      <c r="D22" s="53">
        <f>-D11</f>
        <v>6.9970000000000004E-2</v>
      </c>
      <c r="E22" s="54" t="str">
        <f>IF(D22&gt;0,"Surcharge","Refund")</f>
        <v>Surcharge</v>
      </c>
      <c r="F22" s="53">
        <f>-F11</f>
        <v>1.9599999999999999E-3</v>
      </c>
      <c r="G22" s="54" t="str">
        <f>IF(F22&gt;0,"Surcharge","Refund")</f>
        <v>Surcharge</v>
      </c>
    </row>
    <row r="23" spans="1:7" ht="14.1" customHeight="1" x14ac:dyDescent="0.2">
      <c r="A23" s="51" t="s">
        <v>37</v>
      </c>
      <c r="B23" s="53">
        <f>-B12</f>
        <v>7.2120000000000004E-2</v>
      </c>
      <c r="C23" s="54" t="str">
        <f>IF(B23&gt;0,"Surcharge","Refund")</f>
        <v>Surcharge</v>
      </c>
      <c r="D23" s="53">
        <f>-D12</f>
        <v>6.9970000000000004E-2</v>
      </c>
      <c r="E23" s="54" t="str">
        <f>IF(D23&gt;0,"Surcharge","Refund")</f>
        <v>Surcharge</v>
      </c>
      <c r="F23" s="53">
        <f>-F12</f>
        <v>2.15E-3</v>
      </c>
      <c r="G23" s="54" t="str">
        <f>IF(F23&gt;0,"Surcharge","Refund")</f>
        <v>Surcharge</v>
      </c>
    </row>
    <row r="24" spans="1:7" ht="14.1" customHeight="1" x14ac:dyDescent="0.2">
      <c r="A24" s="51" t="s">
        <v>38</v>
      </c>
      <c r="B24" s="53">
        <f>-B13</f>
        <v>7.1980000000000002E-2</v>
      </c>
      <c r="C24" s="54" t="str">
        <f>IF(B24&gt;0,"Surcharge","Refund")</f>
        <v>Surcharge</v>
      </c>
      <c r="D24" s="53">
        <f>-D13</f>
        <v>6.9970000000000004E-2</v>
      </c>
      <c r="E24" s="54" t="str">
        <f>IF(D24&gt;0,"Surcharge","Refund")</f>
        <v>Surcharge</v>
      </c>
      <c r="F24" s="53">
        <f>-F13</f>
        <v>2.0100000000000001E-3</v>
      </c>
      <c r="G24" s="54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2024-10-08T07:00:00+00:00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78707A6-D991-4889-A53D-A0AD65CF3AEA}"/>
</file>

<file path=customXml/itemProps3.xml><?xml version="1.0" encoding="utf-8"?>
<ds:datastoreItem xmlns:ds="http://schemas.openxmlformats.org/officeDocument/2006/customXml" ds:itemID="{4061B8DB-148C-4D7B-8173-2A999612DFE6}"/>
</file>

<file path=customXml/itemProps4.xml><?xml version="1.0" encoding="utf-8"?>
<ds:datastoreItem xmlns:ds="http://schemas.openxmlformats.org/officeDocument/2006/customXml" ds:itemID="{2635C9F5-4ED7-405E-8ABC-A563D03F86E4}"/>
</file>

<file path=customXml/itemProps5.xml><?xml version="1.0" encoding="utf-8"?>
<ds:datastoreItem xmlns:ds="http://schemas.openxmlformats.org/officeDocument/2006/customXml" ds:itemID="{BE370918-43ED-49B5-9017-E34CF22BD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2024-10-04T18:01:45Z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