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4880" windowHeight="7935"/>
  </bookViews>
  <sheets>
    <sheet name="PF Income Stmt" sheetId="2" r:id="rId1"/>
    <sheet name="Restating Adj" sheetId="1" r:id="rId2"/>
    <sheet name="PF adjusts" sheetId="3" r:id="rId3"/>
  </sheets>
  <externalReferences>
    <externalReference r:id="rId4"/>
  </externalReferences>
  <calcPr calcId="125725" iterate="1" iterateDelta="0"/>
</workbook>
</file>

<file path=xl/calcChain.xml><?xml version="1.0" encoding="utf-8"?>
<calcChain xmlns="http://schemas.openxmlformats.org/spreadsheetml/2006/main">
  <c r="F81" i="1"/>
  <c r="E81"/>
  <c r="D81"/>
  <c r="C81"/>
  <c r="B81"/>
  <c r="M80"/>
  <c r="M79"/>
  <c r="M78"/>
  <c r="M77"/>
  <c r="M76"/>
  <c r="J75"/>
  <c r="M75" s="1"/>
  <c r="M74"/>
  <c r="L73"/>
  <c r="M73" s="1"/>
  <c r="L72"/>
  <c r="M72" s="1"/>
  <c r="L71"/>
  <c r="M71" s="1"/>
  <c r="L70"/>
  <c r="M70" s="1"/>
  <c r="L69"/>
  <c r="M69" s="1"/>
  <c r="L68"/>
  <c r="M68" s="1"/>
  <c r="L67"/>
  <c r="M66"/>
  <c r="K65"/>
  <c r="I65"/>
  <c r="I81" s="1"/>
  <c r="J64"/>
  <c r="M64" s="1"/>
  <c r="M63"/>
  <c r="M62"/>
  <c r="M61"/>
  <c r="M60"/>
  <c r="M59"/>
  <c r="M58"/>
  <c r="H57"/>
  <c r="M57" s="1"/>
  <c r="J56"/>
  <c r="M56" s="1"/>
  <c r="M55"/>
  <c r="K54"/>
  <c r="K81" s="1"/>
  <c r="H54"/>
  <c r="H81" s="1"/>
  <c r="M53"/>
  <c r="M52"/>
  <c r="J51"/>
  <c r="M51" s="1"/>
  <c r="J50"/>
  <c r="M50" s="1"/>
  <c r="J49"/>
  <c r="M49" s="1"/>
  <c r="G48"/>
  <c r="M48" s="1"/>
  <c r="M47"/>
  <c r="M46"/>
  <c r="J45"/>
  <c r="M45" s="1"/>
  <c r="J44"/>
  <c r="M43"/>
  <c r="M42"/>
  <c r="M41"/>
  <c r="M40"/>
  <c r="M39"/>
  <c r="M37"/>
  <c r="M36"/>
  <c r="M35"/>
  <c r="M34"/>
  <c r="M33"/>
  <c r="M32"/>
  <c r="M31"/>
  <c r="M30"/>
  <c r="M29"/>
  <c r="M28"/>
  <c r="E21"/>
  <c r="M21" s="1"/>
  <c r="B20"/>
  <c r="B19"/>
  <c r="F18"/>
  <c r="M18"/>
  <c r="J17"/>
  <c r="C16"/>
  <c r="M16" s="1"/>
  <c r="C15"/>
  <c r="C14"/>
  <c r="M14"/>
  <c r="D13"/>
  <c r="E12"/>
  <c r="C11"/>
  <c r="M20" l="1"/>
  <c r="M22"/>
  <c r="C25"/>
  <c r="E25"/>
  <c r="J25"/>
  <c r="L25"/>
  <c r="M12"/>
  <c r="L81"/>
  <c r="J81"/>
  <c r="B25"/>
  <c r="D25"/>
  <c r="F25"/>
  <c r="K25"/>
  <c r="M13"/>
  <c r="M15"/>
  <c r="M17"/>
  <c r="M19"/>
  <c r="M23"/>
  <c r="M65"/>
  <c r="G81"/>
  <c r="M11"/>
  <c r="M44"/>
  <c r="M54"/>
  <c r="M67"/>
  <c r="M25" l="1"/>
  <c r="M81"/>
</calcChain>
</file>

<file path=xl/sharedStrings.xml><?xml version="1.0" encoding="utf-8"?>
<sst xmlns="http://schemas.openxmlformats.org/spreadsheetml/2006/main" count="342" uniqueCount="157">
  <si>
    <t>Harold LeMay Enterprises</t>
  </si>
  <si>
    <t>Attachment A</t>
  </si>
  <si>
    <t>TG-091769</t>
  </si>
  <si>
    <t>Page 1 of 3</t>
  </si>
  <si>
    <t>12 Months ended 12-31-09</t>
  </si>
  <si>
    <t>Restating Adjustments</t>
  </si>
  <si>
    <t>(R-1)</t>
  </si>
  <si>
    <t>(R-2)</t>
  </si>
  <si>
    <t>(R-3)</t>
  </si>
  <si>
    <t>(R-4)</t>
  </si>
  <si>
    <t>(R-5)</t>
  </si>
  <si>
    <t>(R-6)</t>
  </si>
  <si>
    <t>(R-7)</t>
  </si>
  <si>
    <t>(R-8)</t>
  </si>
  <si>
    <t>(R-9)</t>
  </si>
  <si>
    <t>(R-10)</t>
  </si>
  <si>
    <t>(R-11)</t>
  </si>
  <si>
    <t>Restate</t>
  </si>
  <si>
    <t>Allocate</t>
  </si>
  <si>
    <t>Adjust</t>
  </si>
  <si>
    <t>Remove</t>
  </si>
  <si>
    <t>Total</t>
  </si>
  <si>
    <t>Adj</t>
  </si>
  <si>
    <t>Garbage</t>
  </si>
  <si>
    <t>Revenue</t>
  </si>
  <si>
    <t>Recycle</t>
  </si>
  <si>
    <t>LeMay</t>
  </si>
  <si>
    <t>Region</t>
  </si>
  <si>
    <t>to Test</t>
  </si>
  <si>
    <t>Non-Allow</t>
  </si>
  <si>
    <t xml:space="preserve">Depn to </t>
  </si>
  <si>
    <t>Restating</t>
  </si>
  <si>
    <t>Description:</t>
  </si>
  <si>
    <t>Billing</t>
  </si>
  <si>
    <t>Yard Waste</t>
  </si>
  <si>
    <t>Processing</t>
  </si>
  <si>
    <t>Overhead</t>
  </si>
  <si>
    <t>Allocation</t>
  </si>
  <si>
    <t>Period</t>
  </si>
  <si>
    <t>Expenses</t>
  </si>
  <si>
    <t>WUTC</t>
  </si>
  <si>
    <t>Adjusts</t>
  </si>
  <si>
    <t>Revenue:</t>
  </si>
  <si>
    <t>Residential Cans</t>
  </si>
  <si>
    <t>Recycling</t>
  </si>
  <si>
    <t>Commercial Cans</t>
  </si>
  <si>
    <t>Special Container Serv</t>
  </si>
  <si>
    <t>Drop Boxes</t>
  </si>
  <si>
    <t>Pass Through</t>
  </si>
  <si>
    <t>Multi-Family Recycling</t>
  </si>
  <si>
    <t>Recycling Material</t>
  </si>
  <si>
    <t>Recycling Credits</t>
  </si>
  <si>
    <t>Commerical Recycling</t>
  </si>
  <si>
    <t>Service Charges</t>
  </si>
  <si>
    <t>Total Revenue</t>
  </si>
  <si>
    <t>Expenses:</t>
  </si>
  <si>
    <t>Repair-Shop, Bldg</t>
  </si>
  <si>
    <t>Wages-Mechanic</t>
  </si>
  <si>
    <t>Contract Labor</t>
  </si>
  <si>
    <t>Parts &amp; Material</t>
  </si>
  <si>
    <t>Outside Repair</t>
  </si>
  <si>
    <t>Accident Repair</t>
  </si>
  <si>
    <t>Tires-Tubes</t>
  </si>
  <si>
    <t>Other Maintenance</t>
  </si>
  <si>
    <t>Wages-Supervisor</t>
  </si>
  <si>
    <t>Wages-Driver</t>
  </si>
  <si>
    <t>Fuel &amp; Oil</t>
  </si>
  <si>
    <t>Leased Equipment</t>
  </si>
  <si>
    <t>Other Collection Expense</t>
  </si>
  <si>
    <t>Dump Fee &amp; Charges</t>
  </si>
  <si>
    <t>Pass Thru</t>
  </si>
  <si>
    <t>DF- Yard Waste</t>
  </si>
  <si>
    <t>DF- Demo</t>
  </si>
  <si>
    <t>Brokerage/Rebate</t>
  </si>
  <si>
    <t>Processing Fee</t>
  </si>
  <si>
    <t>WUTC Fee</t>
  </si>
  <si>
    <t>Advertising</t>
  </si>
  <si>
    <t>Public Liability</t>
  </si>
  <si>
    <t>Workmen's Comp</t>
  </si>
  <si>
    <t>Salaries - Office</t>
  </si>
  <si>
    <t>Management Fee</t>
  </si>
  <si>
    <t>Office &amp; Other Expense</t>
  </si>
  <si>
    <t>Legal &amp; Accounting</t>
  </si>
  <si>
    <t>Communication Phone</t>
  </si>
  <si>
    <t>Employee Welfare</t>
  </si>
  <si>
    <t>Pension</t>
  </si>
  <si>
    <t>Union Medical</t>
  </si>
  <si>
    <t>Union Pension</t>
  </si>
  <si>
    <t>Bad Debts</t>
  </si>
  <si>
    <t>Other General Expense</t>
  </si>
  <si>
    <t>Utilities</t>
  </si>
  <si>
    <t>Depr-Service Equipment</t>
  </si>
  <si>
    <t>Depr-Shop Equipment</t>
  </si>
  <si>
    <t>Depr-Office Equipment</t>
  </si>
  <si>
    <t>Depr-Bldg, Leasehold Impr</t>
  </si>
  <si>
    <t>Depr-Bldg Structure</t>
  </si>
  <si>
    <t>Operating Tax &amp; License</t>
  </si>
  <si>
    <t>State Excise Tax</t>
  </si>
  <si>
    <t>Vehicle License</t>
  </si>
  <si>
    <t>Property Tax</t>
  </si>
  <si>
    <t>Payroll Taxes</t>
  </si>
  <si>
    <t>Rent Land &amp; Structures</t>
  </si>
  <si>
    <t>Container Repair</t>
  </si>
  <si>
    <t>Total Expenses</t>
  </si>
  <si>
    <t>Harold Lemay Enterprises, Inc.</t>
  </si>
  <si>
    <t xml:space="preserve">Restating </t>
  </si>
  <si>
    <t>Pro-forma</t>
  </si>
  <si>
    <t>Proforma</t>
  </si>
  <si>
    <t>Proforma at</t>
  </si>
  <si>
    <t xml:space="preserve">Proforma </t>
  </si>
  <si>
    <t>Company</t>
  </si>
  <si>
    <t>Adjustment</t>
  </si>
  <si>
    <t xml:space="preserve">Company </t>
  </si>
  <si>
    <t>At</t>
  </si>
  <si>
    <t>Present Rates</t>
  </si>
  <si>
    <t>After Rates</t>
  </si>
  <si>
    <t>Acct No.</t>
  </si>
  <si>
    <t>Income Statement</t>
  </si>
  <si>
    <t>Adjustments</t>
  </si>
  <si>
    <t>Restated</t>
  </si>
  <si>
    <t>Regulated</t>
  </si>
  <si>
    <t>Non-regulated</t>
  </si>
  <si>
    <t>Lewis County</t>
  </si>
  <si>
    <t>Thurston County</t>
  </si>
  <si>
    <t>Rates</t>
  </si>
  <si>
    <t>Transfer Station</t>
  </si>
  <si>
    <t>Wages-Baling</t>
  </si>
  <si>
    <t>County Fee</t>
  </si>
  <si>
    <t>Other Sales Exp</t>
  </si>
  <si>
    <t>Depr-Collection Equipment</t>
  </si>
  <si>
    <t>Depr-Collection Cont/DB</t>
  </si>
  <si>
    <t>Net Operating Income</t>
  </si>
  <si>
    <t>Operating Ratio</t>
  </si>
  <si>
    <t>Net Average Investment</t>
  </si>
  <si>
    <t>Page 3 of 3</t>
  </si>
  <si>
    <t>Pro forma Adjustments</t>
  </si>
  <si>
    <t>(P-1)</t>
  </si>
  <si>
    <t>(P-2)</t>
  </si>
  <si>
    <t>( P-3 )</t>
  </si>
  <si>
    <t>(P-4)</t>
  </si>
  <si>
    <t>Pro forma</t>
  </si>
  <si>
    <t>Amortized</t>
  </si>
  <si>
    <t xml:space="preserve">  Jan 2010</t>
  </si>
  <si>
    <t>Fuel</t>
  </si>
  <si>
    <t>Payroll</t>
  </si>
  <si>
    <t>Rate Case</t>
  </si>
  <si>
    <t xml:space="preserve">Disposal </t>
  </si>
  <si>
    <t>Increase</t>
  </si>
  <si>
    <t>Costs</t>
  </si>
  <si>
    <t>Multi-Family Recycl</t>
  </si>
  <si>
    <t xml:space="preserve">MF Recycle </t>
  </si>
  <si>
    <t>Proforma Income Statement</t>
  </si>
  <si>
    <t>Material</t>
  </si>
  <si>
    <t xml:space="preserve"> Revenue</t>
  </si>
  <si>
    <t>Page 2 of 3</t>
  </si>
  <si>
    <t>Joe's Refuse Service</t>
  </si>
  <si>
    <t>Joe's Refuse Sevice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</si>
</sst>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General_)"/>
    <numFmt numFmtId="165" formatCode="_(* #,##0_);_(* \(#,##0\);_(* &quot;-&quot;??_);_(@_)"/>
    <numFmt numFmtId="166" formatCode="m/d/yy"/>
  </numFmts>
  <fonts count="10">
    <font>
      <sz val="11"/>
      <color theme="1"/>
      <name val="Century Gothic"/>
      <family val="2"/>
    </font>
    <font>
      <sz val="11"/>
      <color theme="1"/>
      <name val="Century Gothic"/>
      <family val="2"/>
    </font>
    <font>
      <sz val="12"/>
      <name val="Helv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12"/>
      <name val="Helv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2" fillId="0" borderId="0"/>
    <xf numFmtId="164" fontId="2" fillId="0" borderId="0"/>
  </cellStyleXfs>
  <cellXfs count="40">
    <xf numFmtId="0" fontId="0" fillId="0" borderId="0" xfId="0"/>
    <xf numFmtId="164" fontId="3" fillId="0" borderId="0" xfId="2" applyFont="1" applyBorder="1" applyAlignment="1">
      <alignment horizontal="left"/>
    </xf>
    <xf numFmtId="165" fontId="4" fillId="0" borderId="0" xfId="1" applyNumberFormat="1" applyFont="1" applyBorder="1"/>
    <xf numFmtId="0" fontId="4" fillId="0" borderId="0" xfId="0" applyFont="1" applyBorder="1"/>
    <xf numFmtId="0" fontId="5" fillId="0" borderId="0" xfId="0" applyFont="1"/>
    <xf numFmtId="165" fontId="4" fillId="0" borderId="0" xfId="1" applyNumberFormat="1" applyFont="1" applyBorder="1" applyAlignment="1">
      <alignment horizontal="center"/>
    </xf>
    <xf numFmtId="0" fontId="3" fillId="0" borderId="0" xfId="0" applyFont="1" applyBorder="1"/>
    <xf numFmtId="164" fontId="4" fillId="0" borderId="0" xfId="2" applyFont="1" applyBorder="1"/>
    <xf numFmtId="0" fontId="4" fillId="0" borderId="0" xfId="0" applyFont="1" applyBorder="1" applyAlignment="1">
      <alignment horizontal="center"/>
    </xf>
    <xf numFmtId="164" fontId="4" fillId="0" borderId="0" xfId="2" applyFont="1" applyBorder="1" applyAlignment="1">
      <alignment horizontal="center"/>
    </xf>
    <xf numFmtId="164" fontId="6" fillId="0" borderId="0" xfId="3" applyFont="1" applyBorder="1"/>
    <xf numFmtId="165" fontId="4" fillId="0" borderId="1" xfId="1" applyNumberFormat="1" applyFont="1" applyBorder="1" applyAlignment="1">
      <alignment horizontal="center"/>
    </xf>
    <xf numFmtId="165" fontId="4" fillId="0" borderId="1" xfId="1" applyNumberFormat="1" applyFont="1" applyBorder="1"/>
    <xf numFmtId="165" fontId="4" fillId="0" borderId="2" xfId="1" applyNumberFormat="1" applyFont="1" applyBorder="1"/>
    <xf numFmtId="164" fontId="7" fillId="0" borderId="0" xfId="0" applyNumberFormat="1" applyFont="1"/>
    <xf numFmtId="3" fontId="7" fillId="0" borderId="0" xfId="0" applyNumberFormat="1" applyFont="1"/>
    <xf numFmtId="0" fontId="7" fillId="0" borderId="0" xfId="0" applyFont="1"/>
    <xf numFmtId="164" fontId="5" fillId="0" borderId="0" xfId="0" applyNumberFormat="1" applyFont="1"/>
    <xf numFmtId="3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3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41" fontId="7" fillId="0" borderId="0" xfId="0" applyNumberFormat="1" applyFont="1"/>
    <xf numFmtId="43" fontId="7" fillId="0" borderId="0" xfId="0" applyNumberFormat="1" applyFont="1"/>
    <xf numFmtId="37" fontId="7" fillId="0" borderId="0" xfId="0" applyNumberFormat="1" applyFont="1"/>
    <xf numFmtId="41" fontId="7" fillId="0" borderId="2" xfId="0" applyNumberFormat="1" applyFont="1" applyBorder="1"/>
    <xf numFmtId="10" fontId="7" fillId="0" borderId="0" xfId="0" applyNumberFormat="1" applyFont="1"/>
    <xf numFmtId="164" fontId="8" fillId="0" borderId="0" xfId="2" applyFont="1" applyBorder="1" applyAlignment="1">
      <alignment horizontal="left"/>
    </xf>
    <xf numFmtId="0" fontId="9" fillId="0" borderId="0" xfId="0" applyFont="1" applyBorder="1"/>
    <xf numFmtId="165" fontId="9" fillId="0" borderId="0" xfId="1" applyNumberFormat="1" applyFont="1" applyBorder="1" applyAlignment="1">
      <alignment horizontal="center"/>
    </xf>
    <xf numFmtId="0" fontId="8" fillId="0" borderId="0" xfId="0" applyFont="1" applyBorder="1"/>
    <xf numFmtId="164" fontId="9" fillId="0" borderId="0" xfId="0" applyNumberFormat="1" applyFont="1" applyBorder="1"/>
    <xf numFmtId="164" fontId="9" fillId="0" borderId="0" xfId="0" applyNumberFormat="1" applyFont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66" fontId="9" fillId="0" borderId="0" xfId="0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41" fontId="9" fillId="0" borderId="0" xfId="0" applyNumberFormat="1" applyFont="1" applyBorder="1"/>
    <xf numFmtId="41" fontId="9" fillId="0" borderId="2" xfId="0" applyNumberFormat="1" applyFont="1" applyBorder="1"/>
  </cellXfs>
  <cellStyles count="4">
    <cellStyle name="Comma" xfId="1" builtinId="3"/>
    <cellStyle name="Normal" xfId="0" builtinId="0"/>
    <cellStyle name="Normal_Proforma 3-10 Revised" xfId="2"/>
    <cellStyle name="Normal_Proforma Yakima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WP/JOES%202010/utc%20may%202010/working%20files/utc%20Prof%20Reg-%20NR%20Lewis%20County%20Revised%20Final%208-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188-2189"/>
      <sheetName val="Proforma-2188,2189"/>
      <sheetName val="Pro-forma Lewis,Joe's (R)"/>
      <sheetName val="restating"/>
      <sheetName val="restating expl"/>
      <sheetName val="all restating"/>
      <sheetName val="Restating Adj NR"/>
      <sheetName val="PF Adjusts"/>
      <sheetName val="all pf"/>
      <sheetName val="office_Super"/>
      <sheetName val="Joe's Priceout"/>
      <sheetName val="Rate Schedule"/>
      <sheetName val="lg total"/>
      <sheetName val="LG-RSA-1"/>
      <sheetName val="Prof-Joe's T-Pckr"/>
      <sheetName val="lg garb"/>
      <sheetName val="LG-Joe's after DF Pckr"/>
      <sheetName val="Prof-Joe's T RO"/>
      <sheetName val="LG-Joe's T RO"/>
      <sheetName val="lg ro"/>
      <sheetName val="Prof-Joe's T Recycl"/>
      <sheetName val="LG-Joe's T Recycl"/>
      <sheetName val="Prof-Joe's T MF"/>
      <sheetName val="LG-Joe's T MF"/>
      <sheetName val="Prof-Joe's T YW"/>
      <sheetName val="LG-Joe's T YW"/>
      <sheetName val="joes disposal"/>
      <sheetName val="2188 PR summary"/>
    </sheetNames>
    <sheetDataSet>
      <sheetData sheetId="0"/>
      <sheetData sheetId="1">
        <row r="10">
          <cell r="E10">
            <v>-420929</v>
          </cell>
        </row>
        <row r="11">
          <cell r="E11">
            <v>363903</v>
          </cell>
        </row>
        <row r="14">
          <cell r="E14">
            <v>70929</v>
          </cell>
        </row>
        <row r="15">
          <cell r="E15">
            <v>29154</v>
          </cell>
        </row>
        <row r="17">
          <cell r="E17">
            <v>-13903</v>
          </cell>
        </row>
        <row r="18">
          <cell r="E18">
            <v>97781.16</v>
          </cell>
        </row>
        <row r="19">
          <cell r="E19">
            <v>-14762</v>
          </cell>
        </row>
        <row r="20">
          <cell r="E20">
            <v>-15250</v>
          </cell>
        </row>
        <row r="46">
          <cell r="E46">
            <v>60335.16</v>
          </cell>
        </row>
        <row r="49">
          <cell r="E49">
            <v>6384</v>
          </cell>
        </row>
        <row r="52">
          <cell r="E52">
            <v>29487.895449999996</v>
          </cell>
        </row>
        <row r="54">
          <cell r="E54">
            <v>47910.515000000043</v>
          </cell>
        </row>
        <row r="55">
          <cell r="E55">
            <v>13472.490600000001</v>
          </cell>
        </row>
        <row r="62">
          <cell r="E62">
            <v>957</v>
          </cell>
        </row>
        <row r="65">
          <cell r="E65">
            <v>147326</v>
          </cell>
        </row>
        <row r="66">
          <cell r="E66">
            <v>83521</v>
          </cell>
        </row>
        <row r="68">
          <cell r="E68">
            <v>23329</v>
          </cell>
        </row>
        <row r="69">
          <cell r="E69">
            <v>11001</v>
          </cell>
        </row>
        <row r="70">
          <cell r="E70">
            <v>13513</v>
          </cell>
        </row>
        <row r="71">
          <cell r="E71">
            <v>7862</v>
          </cell>
        </row>
        <row r="73">
          <cell r="E73">
            <v>-16410.005838701909</v>
          </cell>
        </row>
      </sheetData>
      <sheetData sheetId="2"/>
      <sheetData sheetId="3">
        <row r="10">
          <cell r="E10">
            <v>271219</v>
          </cell>
        </row>
        <row r="11">
          <cell r="G11">
            <v>4751.2300000000978</v>
          </cell>
        </row>
        <row r="12">
          <cell r="F12">
            <v>-270553.89999999997</v>
          </cell>
        </row>
        <row r="13">
          <cell r="E13">
            <v>160916</v>
          </cell>
        </row>
        <row r="14">
          <cell r="E14">
            <v>-161952</v>
          </cell>
        </row>
        <row r="16">
          <cell r="I16">
            <v>763.43999999994412</v>
          </cell>
        </row>
        <row r="17">
          <cell r="H17">
            <v>1036</v>
          </cell>
        </row>
        <row r="18">
          <cell r="D18">
            <v>-21372.2</v>
          </cell>
        </row>
        <row r="19">
          <cell r="D19">
            <v>227895.16</v>
          </cell>
        </row>
        <row r="41">
          <cell r="I41">
            <v>763.43999999994412</v>
          </cell>
        </row>
        <row r="42">
          <cell r="I42">
            <v>1683.6200000000003</v>
          </cell>
        </row>
        <row r="45">
          <cell r="I45">
            <v>93681.41</v>
          </cell>
        </row>
        <row r="46">
          <cell r="I46">
            <v>4122.6110928022372</v>
          </cell>
        </row>
        <row r="47">
          <cell r="I47">
            <v>1742.840120000008</v>
          </cell>
        </row>
        <row r="51">
          <cell r="I51">
            <v>29487.895449999996</v>
          </cell>
          <cell r="J51">
            <v>-5950.8</v>
          </cell>
        </row>
        <row r="53">
          <cell r="I53">
            <v>-2037.3089000000327</v>
          </cell>
        </row>
        <row r="54">
          <cell r="I54">
            <v>19860.330600000001</v>
          </cell>
        </row>
        <row r="61">
          <cell r="I61">
            <v>212.77000000000407</v>
          </cell>
        </row>
        <row r="62">
          <cell r="I62">
            <v>-4065.6000000000004</v>
          </cell>
        </row>
        <row r="66">
          <cell r="K66">
            <v>-179419.00884599559</v>
          </cell>
        </row>
        <row r="67">
          <cell r="K67">
            <v>88010.726716401783</v>
          </cell>
        </row>
        <row r="69">
          <cell r="K69">
            <v>-36024.158159406892</v>
          </cell>
        </row>
        <row r="70">
          <cell r="K70">
            <v>10042.523619302838</v>
          </cell>
        </row>
        <row r="71">
          <cell r="K71">
            <v>14108.910104515384</v>
          </cell>
        </row>
        <row r="73">
          <cell r="I73">
            <v>32945.608929999988</v>
          </cell>
        </row>
      </sheetData>
      <sheetData sheetId="4">
        <row r="281">
          <cell r="B281">
            <v>5834</v>
          </cell>
        </row>
        <row r="292">
          <cell r="C292">
            <v>-6197.8400000000011</v>
          </cell>
        </row>
      </sheetData>
      <sheetData sheetId="5"/>
      <sheetData sheetId="6">
        <row r="284">
          <cell r="B284">
            <v>-6378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5"/>
  <sheetViews>
    <sheetView tabSelected="1" zoomScale="80" zoomScaleNormal="80" workbookViewId="0">
      <pane xSplit="2" ySplit="8" topLeftCell="K42" activePane="bottomRight" state="frozen"/>
      <selection activeCell="B1" sqref="B1:B1048576"/>
      <selection pane="topRight" activeCell="B1" sqref="B1:B1048576"/>
      <selection pane="bottomLeft" activeCell="B1" sqref="B1:B1048576"/>
      <selection pane="bottomRight" activeCell="A2" sqref="A2"/>
    </sheetView>
  </sheetViews>
  <sheetFormatPr defaultColWidth="10.875" defaultRowHeight="16.5"/>
  <cols>
    <col min="1" max="1" width="10.875" style="16"/>
    <col min="2" max="2" width="26.875" style="16" customWidth="1"/>
    <col min="3" max="3" width="16.875" style="16" customWidth="1"/>
    <col min="4" max="5" width="0" style="16" hidden="1" customWidth="1"/>
    <col min="6" max="6" width="12.875" style="16" customWidth="1"/>
    <col min="7" max="7" width="12.625" style="16" customWidth="1"/>
    <col min="8" max="9" width="0" style="16" hidden="1" customWidth="1"/>
    <col min="10" max="10" width="10.875" style="16"/>
    <col min="11" max="11" width="13.125" style="16" customWidth="1"/>
    <col min="12" max="12" width="13.875" style="16" customWidth="1"/>
    <col min="13" max="13" width="13.5" style="16" customWidth="1"/>
    <col min="14" max="14" width="13.375" style="16" customWidth="1"/>
    <col min="15" max="15" width="14.625" style="16" customWidth="1"/>
    <col min="16" max="16" width="10.875" style="16"/>
    <col min="17" max="17" width="15" style="16" customWidth="1"/>
    <col min="18" max="18" width="10.875" style="16"/>
    <col min="19" max="20" width="13.625" bestFit="1" customWidth="1"/>
    <col min="23" max="16384" width="10.875" style="16"/>
  </cols>
  <sheetData>
    <row r="1" spans="1:18">
      <c r="A1" s="4" t="s">
        <v>104</v>
      </c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8">
      <c r="A2" s="4" t="s">
        <v>155</v>
      </c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</row>
    <row r="3" spans="1:18">
      <c r="A3" s="17" t="s">
        <v>2</v>
      </c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4"/>
      <c r="O3" s="14"/>
      <c r="P3" s="14"/>
      <c r="Q3" s="5" t="s">
        <v>1</v>
      </c>
    </row>
    <row r="4" spans="1:18">
      <c r="A4" s="17" t="s">
        <v>4</v>
      </c>
      <c r="B4" s="14"/>
      <c r="C4" s="15"/>
      <c r="D4" s="14"/>
      <c r="E4" s="14"/>
      <c r="F4" s="14"/>
      <c r="G4" s="14"/>
      <c r="H4" s="14"/>
      <c r="I4" s="14"/>
      <c r="J4" s="14"/>
      <c r="K4" s="14"/>
      <c r="N4" s="14"/>
      <c r="O4" s="14"/>
      <c r="P4" s="14"/>
      <c r="Q4" s="5" t="s">
        <v>3</v>
      </c>
    </row>
    <row r="5" spans="1:18">
      <c r="A5" s="17" t="s">
        <v>151</v>
      </c>
      <c r="B5" s="14"/>
      <c r="C5" s="15"/>
      <c r="D5" s="14"/>
      <c r="E5" s="14"/>
      <c r="F5" s="14"/>
      <c r="G5" s="14"/>
      <c r="H5" s="14"/>
      <c r="I5" s="14"/>
      <c r="N5" s="15"/>
      <c r="O5" s="14"/>
      <c r="P5" s="15"/>
      <c r="Q5" s="15"/>
    </row>
    <row r="6" spans="1:18">
      <c r="A6" s="14"/>
      <c r="B6" s="14"/>
      <c r="C6" s="18" t="s">
        <v>21</v>
      </c>
      <c r="D6" s="19" t="s">
        <v>31</v>
      </c>
      <c r="E6" s="19" t="s">
        <v>105</v>
      </c>
      <c r="F6" s="19" t="s">
        <v>21</v>
      </c>
      <c r="G6" s="19" t="s">
        <v>21</v>
      </c>
      <c r="H6" s="19" t="s">
        <v>106</v>
      </c>
      <c r="I6" s="19" t="s">
        <v>106</v>
      </c>
      <c r="J6" s="19" t="s">
        <v>21</v>
      </c>
      <c r="K6" s="19" t="s">
        <v>107</v>
      </c>
      <c r="L6" s="19" t="s">
        <v>108</v>
      </c>
      <c r="M6" s="19" t="s">
        <v>108</v>
      </c>
      <c r="N6" s="19" t="s">
        <v>108</v>
      </c>
      <c r="O6" s="19" t="s">
        <v>108</v>
      </c>
      <c r="Q6" s="19" t="s">
        <v>109</v>
      </c>
    </row>
    <row r="7" spans="1:18">
      <c r="A7" s="14"/>
      <c r="B7" s="14"/>
      <c r="C7" s="20" t="s">
        <v>110</v>
      </c>
      <c r="D7" s="19" t="s">
        <v>22</v>
      </c>
      <c r="E7" s="19" t="s">
        <v>111</v>
      </c>
      <c r="F7" s="19" t="s">
        <v>105</v>
      </c>
      <c r="G7" s="19" t="s">
        <v>112</v>
      </c>
      <c r="H7" s="19" t="s">
        <v>111</v>
      </c>
      <c r="I7" s="19" t="s">
        <v>111</v>
      </c>
      <c r="J7" s="19" t="s">
        <v>106</v>
      </c>
      <c r="K7" s="20" t="s">
        <v>113</v>
      </c>
      <c r="L7" s="19" t="s">
        <v>114</v>
      </c>
      <c r="M7" s="19" t="s">
        <v>114</v>
      </c>
      <c r="N7" s="19" t="s">
        <v>114</v>
      </c>
      <c r="O7" s="19" t="s">
        <v>114</v>
      </c>
      <c r="P7" s="19" t="s">
        <v>107</v>
      </c>
      <c r="Q7" s="19" t="s">
        <v>115</v>
      </c>
    </row>
    <row r="8" spans="1:18">
      <c r="A8" s="14" t="s">
        <v>116</v>
      </c>
      <c r="B8" s="14" t="s">
        <v>32</v>
      </c>
      <c r="C8" s="21" t="s">
        <v>117</v>
      </c>
      <c r="D8" s="22">
        <v>2188</v>
      </c>
      <c r="E8" s="22">
        <v>2189</v>
      </c>
      <c r="F8" s="22" t="s">
        <v>118</v>
      </c>
      <c r="G8" s="22" t="s">
        <v>119</v>
      </c>
      <c r="H8" s="22">
        <v>2188</v>
      </c>
      <c r="I8" s="22">
        <v>2189</v>
      </c>
      <c r="J8" s="22" t="s">
        <v>118</v>
      </c>
      <c r="K8" s="22" t="s">
        <v>114</v>
      </c>
      <c r="L8" s="22" t="s">
        <v>120</v>
      </c>
      <c r="M8" s="22" t="s">
        <v>121</v>
      </c>
      <c r="N8" s="22" t="s">
        <v>122</v>
      </c>
      <c r="O8" s="22" t="s">
        <v>123</v>
      </c>
      <c r="P8" s="22" t="s">
        <v>124</v>
      </c>
      <c r="Q8" s="22" t="s">
        <v>123</v>
      </c>
    </row>
    <row r="9" spans="1:18">
      <c r="A9" s="14"/>
      <c r="B9" s="14" t="s">
        <v>42</v>
      </c>
      <c r="C9" s="15"/>
      <c r="D9" s="14"/>
      <c r="E9" s="14"/>
      <c r="F9" s="14"/>
      <c r="G9" s="14"/>
      <c r="H9" s="14"/>
      <c r="I9" s="14"/>
      <c r="J9" s="14"/>
      <c r="K9" s="14"/>
      <c r="L9" s="14"/>
      <c r="M9" s="14"/>
      <c r="N9" s="15"/>
      <c r="O9" s="14"/>
      <c r="P9" s="15"/>
      <c r="Q9" s="15"/>
    </row>
    <row r="10" spans="1:18">
      <c r="A10" s="16">
        <v>31100</v>
      </c>
      <c r="B10" s="14" t="s">
        <v>43</v>
      </c>
      <c r="C10" s="23">
        <v>3529691.4899999998</v>
      </c>
      <c r="D10" s="23">
        <v>271219</v>
      </c>
      <c r="E10" s="23">
        <v>-420929</v>
      </c>
      <c r="F10" s="23">
        <v>-149710</v>
      </c>
      <c r="G10" s="23">
        <v>3379981.4899999998</v>
      </c>
      <c r="H10" s="23">
        <v>87119.329857281758</v>
      </c>
      <c r="I10" s="23"/>
      <c r="J10" s="23">
        <v>87119.329857281758</v>
      </c>
      <c r="K10" s="23">
        <v>3467100.8198572816</v>
      </c>
      <c r="L10" s="23">
        <v>2577532.8698572819</v>
      </c>
      <c r="M10" s="23">
        <v>889567.94999999972</v>
      </c>
      <c r="N10" s="23">
        <v>1885045</v>
      </c>
      <c r="O10" s="23">
        <v>692487.86985728191</v>
      </c>
      <c r="P10" s="15">
        <v>70309.862300000008</v>
      </c>
      <c r="Q10" s="15">
        <v>762797.73215728195</v>
      </c>
    </row>
    <row r="11" spans="1:18">
      <c r="B11" s="14" t="s">
        <v>44</v>
      </c>
      <c r="C11" s="23">
        <v>848726.28</v>
      </c>
      <c r="D11" s="23">
        <v>4751.2300000000978</v>
      </c>
      <c r="E11" s="23">
        <v>363903</v>
      </c>
      <c r="F11" s="23">
        <v>368654.2300000001</v>
      </c>
      <c r="G11" s="23">
        <v>1217380.5100000002</v>
      </c>
      <c r="H11" s="23">
        <v>0</v>
      </c>
      <c r="I11" s="23"/>
      <c r="J11" s="23">
        <v>0</v>
      </c>
      <c r="K11" s="23">
        <v>1217380.5100000002</v>
      </c>
      <c r="L11" s="23">
        <v>837211.06</v>
      </c>
      <c r="M11" s="23">
        <v>380169.45000000019</v>
      </c>
      <c r="N11" s="23">
        <v>577856.02</v>
      </c>
      <c r="O11" s="23">
        <v>259355.04000000004</v>
      </c>
      <c r="P11" s="15">
        <v>79291.350929171385</v>
      </c>
      <c r="Q11" s="15">
        <v>338646.39092917141</v>
      </c>
      <c r="R11" s="24"/>
    </row>
    <row r="12" spans="1:18">
      <c r="B12" s="14" t="s">
        <v>34</v>
      </c>
      <c r="C12" s="23">
        <v>324953.92000000004</v>
      </c>
      <c r="D12" s="23">
        <v>-270553.89999999997</v>
      </c>
      <c r="E12" s="23"/>
      <c r="F12" s="23">
        <v>-270553.89999999997</v>
      </c>
      <c r="G12" s="23">
        <v>54400.020000000077</v>
      </c>
      <c r="H12" s="23">
        <v>0</v>
      </c>
      <c r="I12" s="23"/>
      <c r="J12" s="23">
        <v>0</v>
      </c>
      <c r="K12" s="23">
        <v>54400.020000000077</v>
      </c>
      <c r="L12" s="23">
        <v>19667.64</v>
      </c>
      <c r="M12" s="23">
        <v>34732.380000000077</v>
      </c>
      <c r="N12" s="23">
        <v>15650.23</v>
      </c>
      <c r="O12" s="23">
        <v>4017.4100000000003</v>
      </c>
      <c r="P12" s="15">
        <v>547.5333333333333</v>
      </c>
      <c r="Q12" s="15">
        <v>4564.9433333333336</v>
      </c>
    </row>
    <row r="13" spans="1:18">
      <c r="A13" s="16">
        <v>31110</v>
      </c>
      <c r="B13" s="14" t="s">
        <v>45</v>
      </c>
      <c r="C13" s="23"/>
      <c r="D13" s="23">
        <v>160916</v>
      </c>
      <c r="E13" s="23"/>
      <c r="F13" s="23">
        <v>160916</v>
      </c>
      <c r="G13" s="23">
        <v>160916</v>
      </c>
      <c r="H13" s="23">
        <v>9087.9968845676594</v>
      </c>
      <c r="I13" s="23"/>
      <c r="J13" s="23">
        <v>9087.9968845676594</v>
      </c>
      <c r="K13" s="23">
        <v>170003.99688456766</v>
      </c>
      <c r="L13" s="23">
        <v>170003.99688456766</v>
      </c>
      <c r="M13" s="23">
        <v>0</v>
      </c>
      <c r="N13" s="23">
        <v>97085</v>
      </c>
      <c r="O13" s="23">
        <v>72919</v>
      </c>
      <c r="P13" s="15">
        <v>7058.5047499999991</v>
      </c>
      <c r="Q13" s="15">
        <v>79977.504749999993</v>
      </c>
    </row>
    <row r="14" spans="1:18">
      <c r="A14" s="16">
        <v>31200</v>
      </c>
      <c r="B14" s="14" t="s">
        <v>46</v>
      </c>
      <c r="C14" s="23">
        <v>3434346.2500000005</v>
      </c>
      <c r="D14" s="23">
        <v>-161952</v>
      </c>
      <c r="E14" s="23">
        <v>70929</v>
      </c>
      <c r="F14" s="23">
        <v>-91023</v>
      </c>
      <c r="G14" s="23">
        <v>3343323.2500000005</v>
      </c>
      <c r="H14" s="23">
        <v>58231.178797146131</v>
      </c>
      <c r="I14" s="23"/>
      <c r="J14" s="23">
        <v>58231.178797146131</v>
      </c>
      <c r="K14" s="23">
        <v>3401554.4287971468</v>
      </c>
      <c r="L14" s="23">
        <v>1811963.068797146</v>
      </c>
      <c r="M14" s="23">
        <v>1589591.3600000008</v>
      </c>
      <c r="N14" s="23">
        <v>1343628</v>
      </c>
      <c r="O14" s="23">
        <v>468335.06879714597</v>
      </c>
      <c r="P14" s="15">
        <v>47294.337507671531</v>
      </c>
      <c r="Q14" s="15">
        <v>515629.40630481753</v>
      </c>
    </row>
    <row r="15" spans="1:18">
      <c r="A15" s="16">
        <v>31300</v>
      </c>
      <c r="B15" s="14" t="s">
        <v>47</v>
      </c>
      <c r="C15" s="23">
        <v>978967.41999999993</v>
      </c>
      <c r="D15" s="23"/>
      <c r="E15" s="23">
        <v>29154</v>
      </c>
      <c r="F15" s="23">
        <v>29154</v>
      </c>
      <c r="G15" s="23">
        <v>1008121.4199999999</v>
      </c>
      <c r="H15" s="23">
        <v>0</v>
      </c>
      <c r="I15" s="23"/>
      <c r="J15" s="23">
        <v>0</v>
      </c>
      <c r="K15" s="23">
        <v>1008121.4199999999</v>
      </c>
      <c r="L15" s="23">
        <v>450394.55</v>
      </c>
      <c r="M15" s="23">
        <v>557726.86999999988</v>
      </c>
      <c r="N15" s="23">
        <v>317726</v>
      </c>
      <c r="O15" s="23">
        <v>132668.54999999999</v>
      </c>
      <c r="P15" s="15">
        <v>99175.390000000014</v>
      </c>
      <c r="Q15" s="15">
        <v>231843.94</v>
      </c>
    </row>
    <row r="16" spans="1:18">
      <c r="A16" s="16">
        <v>31330</v>
      </c>
      <c r="B16" s="14" t="s">
        <v>48</v>
      </c>
      <c r="C16" s="23">
        <v>906244.63000000012</v>
      </c>
      <c r="D16" s="23">
        <v>763.43999999994412</v>
      </c>
      <c r="E16" s="23"/>
      <c r="F16" s="23">
        <v>763.43999999994412</v>
      </c>
      <c r="G16" s="23">
        <v>907008.07000000007</v>
      </c>
      <c r="H16" s="23">
        <v>73356.892500000002</v>
      </c>
      <c r="I16" s="23"/>
      <c r="J16" s="23">
        <v>73356.892500000002</v>
      </c>
      <c r="K16" s="23">
        <v>980364.96250000002</v>
      </c>
      <c r="L16" s="23">
        <v>741806.11249999993</v>
      </c>
      <c r="M16" s="23">
        <v>238558.85000000009</v>
      </c>
      <c r="N16" s="23">
        <v>473190</v>
      </c>
      <c r="O16" s="23">
        <v>268616</v>
      </c>
      <c r="P16" s="15"/>
      <c r="Q16" s="15">
        <v>268616</v>
      </c>
    </row>
    <row r="17" spans="1:17">
      <c r="B17" s="14" t="s">
        <v>49</v>
      </c>
      <c r="C17" s="23">
        <v>29153.47</v>
      </c>
      <c r="D17" s="23">
        <v>1036</v>
      </c>
      <c r="E17" s="23">
        <v>-13903</v>
      </c>
      <c r="F17" s="23">
        <v>-12867</v>
      </c>
      <c r="G17" s="23">
        <v>16286.470000000001</v>
      </c>
      <c r="H17" s="23">
        <v>0</v>
      </c>
      <c r="I17" s="23"/>
      <c r="J17" s="23">
        <v>0</v>
      </c>
      <c r="K17" s="23">
        <v>16286.470000000001</v>
      </c>
      <c r="L17" s="23">
        <v>16286.66</v>
      </c>
      <c r="M17" s="23">
        <v>-0.18999999999869033</v>
      </c>
      <c r="N17" s="23">
        <v>1476</v>
      </c>
      <c r="O17" s="23">
        <v>14810</v>
      </c>
      <c r="P17" s="15">
        <v>4354.1400000000003</v>
      </c>
      <c r="Q17" s="15">
        <v>19164.14</v>
      </c>
    </row>
    <row r="18" spans="1:17">
      <c r="A18" s="16">
        <v>31325</v>
      </c>
      <c r="B18" s="14" t="s">
        <v>50</v>
      </c>
      <c r="C18" s="23">
        <v>166626.87000000002</v>
      </c>
      <c r="D18" s="23">
        <v>-21372.2</v>
      </c>
      <c r="E18" s="23">
        <v>97781.16</v>
      </c>
      <c r="F18" s="23">
        <v>76408.960000000006</v>
      </c>
      <c r="G18" s="23">
        <v>243035.83000000002</v>
      </c>
      <c r="H18" s="23">
        <v>0</v>
      </c>
      <c r="I18" s="23"/>
      <c r="J18" s="23">
        <v>0</v>
      </c>
      <c r="K18" s="23">
        <v>243035.83000000002</v>
      </c>
      <c r="L18" s="23">
        <v>0</v>
      </c>
      <c r="M18" s="23">
        <v>243035.83000000002</v>
      </c>
      <c r="N18" s="23">
        <v>0</v>
      </c>
      <c r="O18" s="23">
        <v>0</v>
      </c>
      <c r="P18" s="15"/>
      <c r="Q18" s="15">
        <v>0</v>
      </c>
    </row>
    <row r="19" spans="1:17">
      <c r="B19" s="14" t="s">
        <v>51</v>
      </c>
      <c r="C19" s="23">
        <v>-213132.91</v>
      </c>
      <c r="D19" s="23">
        <v>227895.16</v>
      </c>
      <c r="E19" s="23">
        <v>-14762</v>
      </c>
      <c r="F19" s="23">
        <v>213133.16</v>
      </c>
      <c r="G19" s="23">
        <v>0.25</v>
      </c>
      <c r="H19" s="23">
        <v>0</v>
      </c>
      <c r="I19" s="23"/>
      <c r="J19" s="23">
        <v>0</v>
      </c>
      <c r="K19" s="23">
        <v>0.25</v>
      </c>
      <c r="L19" s="23">
        <v>0</v>
      </c>
      <c r="M19" s="23">
        <v>0.25</v>
      </c>
      <c r="N19" s="23"/>
      <c r="O19" s="23">
        <v>0</v>
      </c>
      <c r="P19" s="15"/>
      <c r="Q19" s="15">
        <v>0</v>
      </c>
    </row>
    <row r="20" spans="1:17">
      <c r="B20" s="14" t="s">
        <v>52</v>
      </c>
      <c r="C20" s="23">
        <v>344083.47000000003</v>
      </c>
      <c r="D20" s="23"/>
      <c r="E20" s="23">
        <v>-15250</v>
      </c>
      <c r="F20" s="23">
        <v>-15250</v>
      </c>
      <c r="G20" s="23">
        <v>328833.47000000003</v>
      </c>
      <c r="H20" s="23">
        <v>0</v>
      </c>
      <c r="I20" s="23"/>
      <c r="J20" s="23">
        <v>0</v>
      </c>
      <c r="K20" s="23">
        <v>328833.47000000003</v>
      </c>
      <c r="L20" s="23">
        <v>0</v>
      </c>
      <c r="M20" s="23">
        <v>328833.47000000003</v>
      </c>
      <c r="N20" s="23"/>
      <c r="O20" s="23">
        <v>0</v>
      </c>
      <c r="P20" s="15"/>
      <c r="Q20" s="15">
        <v>0</v>
      </c>
    </row>
    <row r="21" spans="1:17">
      <c r="A21" s="16">
        <v>31100</v>
      </c>
      <c r="B21" s="14" t="s">
        <v>125</v>
      </c>
      <c r="C21" s="23">
        <v>1912292.46</v>
      </c>
      <c r="D21" s="23"/>
      <c r="E21" s="23"/>
      <c r="F21" s="23">
        <v>0</v>
      </c>
      <c r="G21" s="23">
        <v>1912292.46</v>
      </c>
      <c r="H21" s="23">
        <v>0</v>
      </c>
      <c r="I21" s="23"/>
      <c r="J21" s="23">
        <v>0</v>
      </c>
      <c r="K21" s="23">
        <v>1912292.46</v>
      </c>
      <c r="L21" s="23"/>
      <c r="M21" s="23">
        <v>1912292.46</v>
      </c>
      <c r="N21" s="23">
        <v>29951</v>
      </c>
      <c r="O21" s="23">
        <v>10432</v>
      </c>
      <c r="P21" s="15"/>
      <c r="Q21" s="15">
        <v>10432</v>
      </c>
    </row>
    <row r="22" spans="1:17">
      <c r="A22" s="16">
        <v>61000</v>
      </c>
      <c r="B22" s="14" t="s">
        <v>53</v>
      </c>
      <c r="C22" s="23">
        <v>59629.9</v>
      </c>
      <c r="D22" s="23"/>
      <c r="E22" s="23"/>
      <c r="F22" s="23">
        <v>0</v>
      </c>
      <c r="G22" s="23">
        <v>59629.9</v>
      </c>
      <c r="H22" s="23">
        <v>0</v>
      </c>
      <c r="I22" s="23"/>
      <c r="J22" s="23">
        <v>0</v>
      </c>
      <c r="K22" s="23">
        <v>59629.9</v>
      </c>
      <c r="L22" s="23">
        <v>40382.58</v>
      </c>
      <c r="M22" s="23">
        <v>19247.32</v>
      </c>
      <c r="N22" s="23"/>
      <c r="O22" s="23"/>
      <c r="P22" s="15"/>
      <c r="Q22" s="15"/>
    </row>
    <row r="23" spans="1:17">
      <c r="B23" s="14" t="s">
        <v>54</v>
      </c>
      <c r="C23" s="23">
        <v>12321583.250000002</v>
      </c>
      <c r="D23" s="23">
        <v>212702.73000000007</v>
      </c>
      <c r="E23" s="23">
        <v>96923.16</v>
      </c>
      <c r="F23" s="23">
        <v>309625.89000000007</v>
      </c>
      <c r="G23" s="23">
        <v>12631209.140000002</v>
      </c>
      <c r="H23" s="23">
        <v>227795.39803899557</v>
      </c>
      <c r="I23" s="23">
        <v>0</v>
      </c>
      <c r="J23" s="23">
        <v>227795.39803899557</v>
      </c>
      <c r="K23" s="23">
        <v>12859004.538039001</v>
      </c>
      <c r="L23" s="23">
        <v>6665248.5380389951</v>
      </c>
      <c r="M23" s="23">
        <v>6193756.0000000009</v>
      </c>
      <c r="N23" s="23">
        <v>4741607.25</v>
      </c>
      <c r="O23" s="23">
        <v>1923640.9386544281</v>
      </c>
      <c r="P23" s="15">
        <v>308031.11882017629</v>
      </c>
      <c r="Q23" s="15">
        <v>2231672.0574746043</v>
      </c>
    </row>
    <row r="24" spans="1:17">
      <c r="B24" s="14"/>
      <c r="C24" s="23"/>
      <c r="D24" s="23"/>
      <c r="E24" s="23"/>
      <c r="F24" s="23"/>
      <c r="G24" s="23"/>
      <c r="H24" s="23"/>
      <c r="I24" s="23"/>
      <c r="J24" s="23"/>
      <c r="K24" s="23"/>
      <c r="L24" s="23">
        <v>0.52831841076078789</v>
      </c>
      <c r="M24" s="23"/>
      <c r="N24" s="23"/>
      <c r="O24" s="23"/>
      <c r="P24" s="23"/>
      <c r="Q24" s="23"/>
    </row>
    <row r="25" spans="1:17">
      <c r="B25" s="14" t="s">
        <v>55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</row>
    <row r="26" spans="1:17">
      <c r="A26" s="16">
        <v>41200</v>
      </c>
      <c r="B26" s="14" t="s">
        <v>56</v>
      </c>
      <c r="C26" s="23">
        <v>50171.67</v>
      </c>
      <c r="D26" s="23">
        <v>0</v>
      </c>
      <c r="E26" s="23"/>
      <c r="F26" s="23">
        <v>0</v>
      </c>
      <c r="G26" s="23">
        <v>50171.67</v>
      </c>
      <c r="H26" s="23"/>
      <c r="I26" s="23"/>
      <c r="J26" s="23">
        <v>0</v>
      </c>
      <c r="K26" s="23">
        <v>50171.67</v>
      </c>
      <c r="L26" s="23">
        <v>22827.319486706871</v>
      </c>
      <c r="M26" s="23">
        <v>27344.350513293128</v>
      </c>
      <c r="N26" s="23">
        <v>16212.43493917454</v>
      </c>
      <c r="O26" s="23">
        <v>6614.8845475323305</v>
      </c>
      <c r="P26" s="23"/>
      <c r="Q26" s="23">
        <v>6614.8845475323305</v>
      </c>
    </row>
    <row r="27" spans="1:17">
      <c r="A27" s="16">
        <v>41310</v>
      </c>
      <c r="B27" s="14" t="s">
        <v>57</v>
      </c>
      <c r="C27" s="23">
        <v>413195.33</v>
      </c>
      <c r="D27" s="23">
        <v>0</v>
      </c>
      <c r="E27" s="23"/>
      <c r="F27" s="23">
        <v>0</v>
      </c>
      <c r="G27" s="23">
        <v>413195.33</v>
      </c>
      <c r="H27" s="23">
        <v>15788.205184999999</v>
      </c>
      <c r="I27" s="23">
        <v>2750</v>
      </c>
      <c r="J27" s="23">
        <v>18538.205184999999</v>
      </c>
      <c r="K27" s="23">
        <v>431733.53518500004</v>
      </c>
      <c r="L27" s="23">
        <v>196431.95733355894</v>
      </c>
      <c r="M27" s="23">
        <v>235301.57785144111</v>
      </c>
      <c r="N27" s="23">
        <v>139510.04322253249</v>
      </c>
      <c r="O27" s="23">
        <v>56921.914111026446</v>
      </c>
      <c r="P27" s="23"/>
      <c r="Q27" s="23">
        <v>56921.914111026446</v>
      </c>
    </row>
    <row r="28" spans="1:17">
      <c r="B28" s="14" t="s">
        <v>58</v>
      </c>
      <c r="C28" s="23">
        <v>132.02000000000001</v>
      </c>
      <c r="D28" s="23">
        <v>0</v>
      </c>
      <c r="E28" s="23"/>
      <c r="F28" s="23">
        <v>0</v>
      </c>
      <c r="G28" s="23">
        <v>132.02000000000001</v>
      </c>
      <c r="H28" s="23"/>
      <c r="I28" s="23"/>
      <c r="J28" s="23">
        <v>0</v>
      </c>
      <c r="K28" s="23">
        <v>132.02000000000001</v>
      </c>
      <c r="L28" s="23">
        <v>60.067020265321879</v>
      </c>
      <c r="M28" s="23">
        <v>71.952979734678138</v>
      </c>
      <c r="N28" s="23">
        <v>42.660841480258149</v>
      </c>
      <c r="O28" s="23">
        <v>17.40617878506373</v>
      </c>
      <c r="P28" s="23"/>
      <c r="Q28" s="23">
        <v>17.40617878506373</v>
      </c>
    </row>
    <row r="29" spans="1:17">
      <c r="A29" s="16">
        <v>41320</v>
      </c>
      <c r="B29" s="14" t="s">
        <v>59</v>
      </c>
      <c r="C29" s="23">
        <v>363593.83999999991</v>
      </c>
      <c r="D29" s="23">
        <v>0</v>
      </c>
      <c r="E29" s="23"/>
      <c r="F29" s="23">
        <v>0</v>
      </c>
      <c r="G29" s="23">
        <v>363593.83999999991</v>
      </c>
      <c r="H29" s="23"/>
      <c r="I29" s="23"/>
      <c r="J29" s="23">
        <v>0</v>
      </c>
      <c r="K29" s="23">
        <v>363593.83999999991</v>
      </c>
      <c r="L29" s="23">
        <v>165429.4694411922</v>
      </c>
      <c r="M29" s="23">
        <v>198164.37055880771</v>
      </c>
      <c r="N29" s="23">
        <v>117491.43441477306</v>
      </c>
      <c r="O29" s="23">
        <v>47938.035026419137</v>
      </c>
      <c r="P29" s="23"/>
      <c r="Q29" s="23">
        <v>47938.035026419137</v>
      </c>
    </row>
    <row r="30" spans="1:17">
      <c r="A30" s="16">
        <v>41330</v>
      </c>
      <c r="B30" s="14" t="s">
        <v>60</v>
      </c>
      <c r="C30" s="23">
        <v>99163.12</v>
      </c>
      <c r="D30" s="23">
        <v>0</v>
      </c>
      <c r="E30" s="23"/>
      <c r="F30" s="23">
        <v>0</v>
      </c>
      <c r="G30" s="23">
        <v>99163.12</v>
      </c>
      <c r="H30" s="23"/>
      <c r="I30" s="23"/>
      <c r="J30" s="23">
        <v>0</v>
      </c>
      <c r="K30" s="23">
        <v>99163.12</v>
      </c>
      <c r="L30" s="23">
        <v>45117.657465630546</v>
      </c>
      <c r="M30" s="23">
        <v>54045.46253436945</v>
      </c>
      <c r="N30" s="23">
        <v>32043.494493317798</v>
      </c>
      <c r="O30" s="23">
        <v>13074.162972312748</v>
      </c>
      <c r="P30" s="23"/>
      <c r="Q30" s="23">
        <v>13074.162972312748</v>
      </c>
    </row>
    <row r="31" spans="1:17">
      <c r="A31" s="16">
        <v>41340</v>
      </c>
      <c r="B31" s="14" t="s">
        <v>61</v>
      </c>
      <c r="C31" s="23">
        <v>28830.99</v>
      </c>
      <c r="D31" s="23">
        <v>0</v>
      </c>
      <c r="E31" s="23"/>
      <c r="F31" s="23">
        <v>0</v>
      </c>
      <c r="G31" s="23">
        <v>28830.99</v>
      </c>
      <c r="H31" s="23"/>
      <c r="I31" s="23"/>
      <c r="J31" s="23">
        <v>0</v>
      </c>
      <c r="K31" s="23">
        <v>28830.99</v>
      </c>
      <c r="L31" s="23">
        <v>17659</v>
      </c>
      <c r="M31" s="23">
        <v>11171.990000000002</v>
      </c>
      <c r="N31" s="23">
        <v>12541.787429645552</v>
      </c>
      <c r="O31" s="23">
        <v>5117.212570354448</v>
      </c>
      <c r="P31" s="23"/>
      <c r="Q31" s="23">
        <v>5117.212570354448</v>
      </c>
    </row>
    <row r="32" spans="1:17">
      <c r="A32" s="16">
        <v>41600</v>
      </c>
      <c r="B32" s="14" t="s">
        <v>62</v>
      </c>
      <c r="C32" s="23">
        <v>159154.84000000003</v>
      </c>
      <c r="D32" s="23">
        <v>0</v>
      </c>
      <c r="E32" s="23"/>
      <c r="F32" s="23">
        <v>0</v>
      </c>
      <c r="G32" s="23">
        <v>159154.84000000003</v>
      </c>
      <c r="H32" s="23"/>
      <c r="I32" s="23"/>
      <c r="J32" s="23">
        <v>0</v>
      </c>
      <c r="K32" s="23">
        <v>159154.84000000003</v>
      </c>
      <c r="L32" s="23">
        <v>72412.945005332993</v>
      </c>
      <c r="M32" s="23">
        <v>86741.894994667033</v>
      </c>
      <c r="N32" s="23">
        <v>51429.172853021126</v>
      </c>
      <c r="O32" s="23">
        <v>20983.772152311867</v>
      </c>
      <c r="P32" s="23"/>
      <c r="Q32" s="23">
        <v>20983.772152311867</v>
      </c>
    </row>
    <row r="33" spans="1:17">
      <c r="A33" s="16">
        <v>41800</v>
      </c>
      <c r="B33" s="14" t="s">
        <v>63</v>
      </c>
      <c r="C33" s="23">
        <v>22176.960000000006</v>
      </c>
      <c r="D33" s="23">
        <v>0</v>
      </c>
      <c r="E33" s="23"/>
      <c r="F33" s="23">
        <v>0</v>
      </c>
      <c r="G33" s="23">
        <v>22176.960000000006</v>
      </c>
      <c r="H33" s="23"/>
      <c r="I33" s="23"/>
      <c r="J33" s="23">
        <v>0</v>
      </c>
      <c r="K33" s="23">
        <v>22176.960000000006</v>
      </c>
      <c r="L33" s="23">
        <v>10090.167442381706</v>
      </c>
      <c r="M33" s="23">
        <v>12086.792557618301</v>
      </c>
      <c r="N33" s="23">
        <v>7166.2458345252671</v>
      </c>
      <c r="O33" s="23">
        <v>2923.9216078564386</v>
      </c>
      <c r="P33" s="23"/>
      <c r="Q33" s="23">
        <v>2923.9216078564386</v>
      </c>
    </row>
    <row r="34" spans="1:17">
      <c r="A34" s="16">
        <v>42100</v>
      </c>
      <c r="B34" s="14" t="s">
        <v>64</v>
      </c>
      <c r="C34" s="23">
        <v>133036.95000000001</v>
      </c>
      <c r="D34" s="23">
        <v>0</v>
      </c>
      <c r="E34" s="23"/>
      <c r="F34" s="23">
        <v>0</v>
      </c>
      <c r="G34" s="23">
        <v>133036.95000000001</v>
      </c>
      <c r="H34" s="23"/>
      <c r="I34" s="23">
        <v>3145</v>
      </c>
      <c r="J34" s="23">
        <v>3145</v>
      </c>
      <c r="K34" s="23">
        <v>136181.95000000001</v>
      </c>
      <c r="L34" s="23">
        <v>71118</v>
      </c>
      <c r="M34" s="23">
        <v>65063.950000000012</v>
      </c>
      <c r="N34" s="23">
        <v>50509.476098393592</v>
      </c>
      <c r="O34" s="23">
        <v>20608.523901606408</v>
      </c>
      <c r="P34" s="23"/>
      <c r="Q34" s="23">
        <v>20608.523901606408</v>
      </c>
    </row>
    <row r="35" spans="1:17">
      <c r="A35" s="16">
        <v>42300</v>
      </c>
      <c r="B35" s="14" t="s">
        <v>65</v>
      </c>
      <c r="C35" s="23">
        <v>1834779.54</v>
      </c>
      <c r="D35" s="23">
        <v>0</v>
      </c>
      <c r="E35" s="23"/>
      <c r="F35" s="23">
        <v>0</v>
      </c>
      <c r="G35" s="23">
        <v>1834779.54</v>
      </c>
      <c r="H35" s="23">
        <v>14376.682225</v>
      </c>
      <c r="I35" s="23">
        <v>13418.38</v>
      </c>
      <c r="J35" s="23">
        <v>27795.062225000001</v>
      </c>
      <c r="K35" s="23">
        <v>1862574.602225</v>
      </c>
      <c r="L35" s="23">
        <v>693636.682225</v>
      </c>
      <c r="M35" s="23">
        <v>1168937.92</v>
      </c>
      <c r="N35" s="23">
        <v>492635.13346568617</v>
      </c>
      <c r="O35" s="23">
        <v>201001.54875931382</v>
      </c>
      <c r="P35" s="23"/>
      <c r="Q35" s="23">
        <v>201001.54875931382</v>
      </c>
    </row>
    <row r="36" spans="1:17">
      <c r="B36" s="14" t="s">
        <v>126</v>
      </c>
      <c r="C36" s="23">
        <v>28573.5</v>
      </c>
      <c r="D36" s="23"/>
      <c r="E36" s="23"/>
      <c r="F36" s="23">
        <v>0</v>
      </c>
      <c r="G36" s="23">
        <v>28573.5</v>
      </c>
      <c r="H36" s="23"/>
      <c r="I36" s="23">
        <v>628.62</v>
      </c>
      <c r="J36" s="23">
        <v>628.62</v>
      </c>
      <c r="K36" s="23">
        <v>29202.12</v>
      </c>
      <c r="L36" s="23">
        <v>13088.873785987262</v>
      </c>
      <c r="M36" s="23">
        <v>16113.246214012737</v>
      </c>
      <c r="N36" s="23">
        <v>8893.8897375783436</v>
      </c>
      <c r="O36" s="23">
        <v>4194.9840484089182</v>
      </c>
      <c r="P36" s="23"/>
      <c r="Q36" s="23">
        <v>4194.9840484089182</v>
      </c>
    </row>
    <row r="37" spans="1:17">
      <c r="B37" s="14" t="s">
        <v>58</v>
      </c>
      <c r="C37" s="23">
        <v>63077.97</v>
      </c>
      <c r="D37" s="23">
        <v>0</v>
      </c>
      <c r="E37" s="23"/>
      <c r="F37" s="23">
        <v>0</v>
      </c>
      <c r="G37" s="23">
        <v>63077.97</v>
      </c>
      <c r="H37" s="23"/>
      <c r="I37" s="23"/>
      <c r="J37" s="23">
        <v>0</v>
      </c>
      <c r="K37" s="23">
        <v>63077.97</v>
      </c>
      <c r="L37" s="23">
        <v>22228</v>
      </c>
      <c r="M37" s="23">
        <v>40849.97</v>
      </c>
      <c r="N37" s="23">
        <v>15786.785830803632</v>
      </c>
      <c r="O37" s="23">
        <v>6441.2141691963679</v>
      </c>
      <c r="P37" s="23"/>
      <c r="Q37" s="23">
        <v>6441.2141691963679</v>
      </c>
    </row>
    <row r="38" spans="1:17">
      <c r="A38" s="16">
        <v>42400</v>
      </c>
      <c r="B38" s="14" t="s">
        <v>66</v>
      </c>
      <c r="C38" s="23">
        <v>873657.31</v>
      </c>
      <c r="D38" s="23">
        <v>0</v>
      </c>
      <c r="E38" s="23"/>
      <c r="F38" s="23">
        <v>0</v>
      </c>
      <c r="G38" s="23">
        <v>873657.31</v>
      </c>
      <c r="H38" s="23">
        <v>74971.454210163283</v>
      </c>
      <c r="I38" s="23">
        <v>89806.677635007567</v>
      </c>
      <c r="J38" s="23">
        <v>164778.13184517086</v>
      </c>
      <c r="K38" s="23">
        <v>1038435.4418451709</v>
      </c>
      <c r="L38" s="23">
        <v>476864.04421016329</v>
      </c>
      <c r="M38" s="23">
        <v>561571.39763500763</v>
      </c>
      <c r="N38" s="23">
        <v>338678.71766945848</v>
      </c>
      <c r="O38" s="23">
        <v>138185.32654070482</v>
      </c>
      <c r="P38" s="23"/>
      <c r="Q38" s="23">
        <v>138185.32654070482</v>
      </c>
    </row>
    <row r="39" spans="1:17">
      <c r="A39" s="16">
        <v>42600</v>
      </c>
      <c r="B39" s="14" t="s">
        <v>67</v>
      </c>
      <c r="C39" s="23">
        <v>0</v>
      </c>
      <c r="D39" s="23">
        <v>0</v>
      </c>
      <c r="E39" s="23"/>
      <c r="F39" s="23">
        <v>0</v>
      </c>
      <c r="G39" s="23">
        <v>0</v>
      </c>
      <c r="H39" s="23"/>
      <c r="I39" s="23"/>
      <c r="J39" s="23">
        <v>0</v>
      </c>
      <c r="K39" s="23">
        <v>0</v>
      </c>
      <c r="L39" s="23">
        <v>0</v>
      </c>
      <c r="M39" s="23">
        <v>0</v>
      </c>
      <c r="N39" s="23">
        <v>0</v>
      </c>
      <c r="O39" s="23">
        <v>0</v>
      </c>
      <c r="P39" s="23"/>
      <c r="Q39" s="23">
        <v>0</v>
      </c>
    </row>
    <row r="40" spans="1:17">
      <c r="A40" s="16">
        <v>42800</v>
      </c>
      <c r="B40" s="14" t="s">
        <v>68</v>
      </c>
      <c r="C40" s="23">
        <v>41181.55000000001</v>
      </c>
      <c r="D40" s="23">
        <v>0</v>
      </c>
      <c r="E40" s="23"/>
      <c r="F40" s="23">
        <v>0</v>
      </c>
      <c r="G40" s="23">
        <v>41181.55000000001</v>
      </c>
      <c r="H40" s="23"/>
      <c r="I40" s="23"/>
      <c r="J40" s="23">
        <v>0</v>
      </c>
      <c r="K40" s="23">
        <v>41181.55000000001</v>
      </c>
      <c r="L40" s="23">
        <v>25178.51625055317</v>
      </c>
      <c r="M40" s="23">
        <v>16003.03374944684</v>
      </c>
      <c r="N40" s="23">
        <v>17882.303562393907</v>
      </c>
      <c r="O40" s="23">
        <v>7296.2126881592631</v>
      </c>
      <c r="P40" s="23"/>
      <c r="Q40" s="23">
        <v>7296.2126881592631</v>
      </c>
    </row>
    <row r="41" spans="1:17">
      <c r="A41" s="16">
        <v>43600</v>
      </c>
      <c r="B41" s="14" t="s">
        <v>69</v>
      </c>
      <c r="C41" s="23">
        <v>2959766.6500000004</v>
      </c>
      <c r="D41" s="23">
        <v>0</v>
      </c>
      <c r="E41" s="23"/>
      <c r="F41" s="23">
        <v>0</v>
      </c>
      <c r="G41" s="23">
        <v>2959766.6500000004</v>
      </c>
      <c r="H41" s="23">
        <v>148923.35249999998</v>
      </c>
      <c r="I41" s="23"/>
      <c r="J41" s="23">
        <v>148923.35249999998</v>
      </c>
      <c r="K41" s="23">
        <v>3108690.0025000004</v>
      </c>
      <c r="L41" s="23">
        <v>1836692.5324999997</v>
      </c>
      <c r="M41" s="23">
        <v>1271997.4700000007</v>
      </c>
      <c r="N41" s="23">
        <v>1268935</v>
      </c>
      <c r="O41" s="23">
        <v>567757.53249999974</v>
      </c>
      <c r="P41" s="23"/>
      <c r="Q41" s="23">
        <v>567757.53249999974</v>
      </c>
    </row>
    <row r="42" spans="1:17">
      <c r="B42" s="14" t="s">
        <v>70</v>
      </c>
      <c r="C42" s="23">
        <v>906244.63000000012</v>
      </c>
      <c r="D42" s="23">
        <v>763.43999999994412</v>
      </c>
      <c r="E42" s="23"/>
      <c r="F42" s="23">
        <v>763.43999999994412</v>
      </c>
      <c r="G42" s="23">
        <v>907008.07000000007</v>
      </c>
      <c r="H42" s="23">
        <v>73356.892500000002</v>
      </c>
      <c r="I42" s="23"/>
      <c r="J42" s="23">
        <v>73356.892500000002</v>
      </c>
      <c r="K42" s="23">
        <v>980364.96250000002</v>
      </c>
      <c r="L42" s="23">
        <v>741806.11249999993</v>
      </c>
      <c r="M42" s="23">
        <v>238558.85000000009</v>
      </c>
      <c r="N42" s="23">
        <v>472831</v>
      </c>
      <c r="O42" s="23">
        <v>268975.11249999993</v>
      </c>
      <c r="P42" s="23"/>
      <c r="Q42" s="23">
        <v>268975.11249999993</v>
      </c>
    </row>
    <row r="43" spans="1:17">
      <c r="B43" s="14" t="s">
        <v>71</v>
      </c>
      <c r="C43" s="23">
        <v>21326.260000000002</v>
      </c>
      <c r="D43" s="23">
        <v>1683.6200000000003</v>
      </c>
      <c r="E43" s="23"/>
      <c r="F43" s="23">
        <v>1683.6200000000003</v>
      </c>
      <c r="G43" s="23">
        <v>23009.88</v>
      </c>
      <c r="H43" s="23"/>
      <c r="I43" s="23"/>
      <c r="J43" s="23">
        <v>0</v>
      </c>
      <c r="K43" s="23">
        <v>23009.88</v>
      </c>
      <c r="L43" s="23">
        <v>2823</v>
      </c>
      <c r="M43" s="23">
        <v>20186.88</v>
      </c>
      <c r="N43" s="23">
        <v>2467</v>
      </c>
      <c r="O43" s="23">
        <v>356</v>
      </c>
      <c r="P43" s="23"/>
      <c r="Q43" s="23">
        <v>356</v>
      </c>
    </row>
    <row r="44" spans="1:17">
      <c r="B44" s="14" t="s">
        <v>72</v>
      </c>
      <c r="C44" s="23">
        <v>0</v>
      </c>
      <c r="D44" s="23">
        <v>0</v>
      </c>
      <c r="E44" s="23"/>
      <c r="F44" s="23">
        <v>0</v>
      </c>
      <c r="G44" s="23">
        <v>0</v>
      </c>
      <c r="H44" s="23"/>
      <c r="I44" s="23"/>
      <c r="J44" s="23">
        <v>0</v>
      </c>
      <c r="K44" s="23">
        <v>0</v>
      </c>
      <c r="L44" s="23">
        <v>0</v>
      </c>
      <c r="M44" s="23">
        <v>0</v>
      </c>
      <c r="N44" s="23">
        <v>0</v>
      </c>
      <c r="O44" s="23">
        <v>0</v>
      </c>
      <c r="P44" s="23"/>
      <c r="Q44" s="23">
        <v>0</v>
      </c>
    </row>
    <row r="45" spans="1:17">
      <c r="A45" s="16">
        <v>43610</v>
      </c>
      <c r="B45" s="14" t="s">
        <v>73</v>
      </c>
      <c r="C45" s="23">
        <v>272805.13</v>
      </c>
      <c r="D45" s="23">
        <v>0</v>
      </c>
      <c r="E45" s="23"/>
      <c r="F45" s="23">
        <v>0</v>
      </c>
      <c r="G45" s="23">
        <v>272805.13</v>
      </c>
      <c r="H45" s="23"/>
      <c r="I45" s="23"/>
      <c r="J45" s="23">
        <v>0</v>
      </c>
      <c r="K45" s="23">
        <v>272805.13</v>
      </c>
      <c r="L45" s="23">
        <v>191</v>
      </c>
      <c r="M45" s="23">
        <v>272614.13</v>
      </c>
      <c r="N45" s="23">
        <v>191</v>
      </c>
      <c r="O45" s="23">
        <v>0</v>
      </c>
      <c r="P45" s="23"/>
      <c r="Q45" s="23">
        <v>0</v>
      </c>
    </row>
    <row r="46" spans="1:17">
      <c r="A46" s="16">
        <v>43650</v>
      </c>
      <c r="B46" s="14" t="s">
        <v>74</v>
      </c>
      <c r="C46" s="23"/>
      <c r="D46" s="23">
        <v>93681.41</v>
      </c>
      <c r="E46" s="23">
        <v>60335.16</v>
      </c>
      <c r="F46" s="23">
        <v>154016.57</v>
      </c>
      <c r="G46" s="23">
        <v>154016.57</v>
      </c>
      <c r="H46" s="23"/>
      <c r="I46" s="23"/>
      <c r="J46" s="23">
        <v>0</v>
      </c>
      <c r="K46" s="23">
        <v>154016.57</v>
      </c>
      <c r="L46" s="23">
        <v>95557</v>
      </c>
      <c r="M46" s="23">
        <v>58459.570000000007</v>
      </c>
      <c r="N46" s="23">
        <v>64935</v>
      </c>
      <c r="O46" s="23">
        <v>30622</v>
      </c>
      <c r="P46" s="23"/>
      <c r="Q46" s="23">
        <v>30622</v>
      </c>
    </row>
    <row r="47" spans="1:17">
      <c r="B47" s="14" t="s">
        <v>127</v>
      </c>
      <c r="C47" s="23"/>
      <c r="D47" s="23">
        <v>4122.6110928022372</v>
      </c>
      <c r="E47" s="23"/>
      <c r="F47" s="23">
        <v>4122.6110928022372</v>
      </c>
      <c r="G47" s="23">
        <v>4122.6110928022372</v>
      </c>
      <c r="H47" s="23"/>
      <c r="I47" s="23"/>
      <c r="J47" s="23">
        <v>0</v>
      </c>
      <c r="K47" s="23">
        <v>4122.6110928022372</v>
      </c>
      <c r="L47" s="23">
        <v>4123</v>
      </c>
      <c r="M47" s="23">
        <v>-0.38890719776281912</v>
      </c>
      <c r="N47" s="23">
        <v>0</v>
      </c>
      <c r="O47" s="23">
        <v>4123</v>
      </c>
      <c r="P47" s="23"/>
      <c r="Q47" s="23">
        <v>4123</v>
      </c>
    </row>
    <row r="48" spans="1:17">
      <c r="A48" s="16">
        <v>44300</v>
      </c>
      <c r="B48" s="14" t="s">
        <v>75</v>
      </c>
      <c r="C48" s="23">
        <v>24236.039999999997</v>
      </c>
      <c r="D48" s="23">
        <v>1742.840120000008</v>
      </c>
      <c r="E48" s="23"/>
      <c r="F48" s="23">
        <v>1742.840120000008</v>
      </c>
      <c r="G48" s="23">
        <v>25978.880120000005</v>
      </c>
      <c r="H48" s="23">
        <v>911.18159215598234</v>
      </c>
      <c r="I48" s="23"/>
      <c r="J48" s="23">
        <v>911.18159215598234</v>
      </c>
      <c r="K48" s="23">
        <v>26890.061712155988</v>
      </c>
      <c r="L48" s="23">
        <v>26890.061712155988</v>
      </c>
      <c r="M48" s="23">
        <v>0</v>
      </c>
      <c r="N48" s="23">
        <v>19333</v>
      </c>
      <c r="O48" s="23">
        <v>7557.0617121559881</v>
      </c>
      <c r="P48" s="23">
        <v>1232</v>
      </c>
      <c r="Q48" s="23">
        <v>8789</v>
      </c>
    </row>
    <row r="49" spans="1:17">
      <c r="A49" s="16">
        <v>44500</v>
      </c>
      <c r="B49" s="14" t="s">
        <v>76</v>
      </c>
      <c r="C49" s="23">
        <v>12994.21</v>
      </c>
      <c r="D49" s="23">
        <v>0</v>
      </c>
      <c r="E49" s="23">
        <v>6384</v>
      </c>
      <c r="F49" s="23">
        <v>6384</v>
      </c>
      <c r="G49" s="23">
        <v>19378.21</v>
      </c>
      <c r="H49" s="23"/>
      <c r="I49" s="23"/>
      <c r="J49" s="23">
        <v>0</v>
      </c>
      <c r="K49" s="23">
        <v>19378.21</v>
      </c>
      <c r="L49" s="23">
        <v>13166.185443311939</v>
      </c>
      <c r="M49" s="23">
        <v>6212.0245566880603</v>
      </c>
      <c r="N49" s="23">
        <v>9417.5493860089828</v>
      </c>
      <c r="O49" s="23">
        <v>3748.636057302956</v>
      </c>
      <c r="P49" s="23"/>
      <c r="Q49" s="23">
        <v>3748.636057302956</v>
      </c>
    </row>
    <row r="50" spans="1:17">
      <c r="A50" s="16">
        <v>45300</v>
      </c>
      <c r="B50" s="15" t="s">
        <v>77</v>
      </c>
      <c r="C50" s="23">
        <v>66372.600000000006</v>
      </c>
      <c r="D50" s="23">
        <v>0</v>
      </c>
      <c r="E50" s="23"/>
      <c r="F50" s="23">
        <v>0</v>
      </c>
      <c r="G50" s="23">
        <v>66372.600000000006</v>
      </c>
      <c r="H50" s="23"/>
      <c r="I50" s="23"/>
      <c r="J50" s="23">
        <v>0</v>
      </c>
      <c r="K50" s="23">
        <v>66372.600000000006</v>
      </c>
      <c r="L50" s="23">
        <v>49199</v>
      </c>
      <c r="M50" s="23">
        <v>17173.600000000006</v>
      </c>
      <c r="N50" s="23">
        <v>34942.148465435843</v>
      </c>
      <c r="O50" s="23">
        <v>14256.851534564157</v>
      </c>
      <c r="P50" s="23"/>
      <c r="Q50" s="23">
        <v>14256.851534564157</v>
      </c>
    </row>
    <row r="51" spans="1:17">
      <c r="A51" s="16">
        <v>45400</v>
      </c>
      <c r="B51" s="25" t="s">
        <v>78</v>
      </c>
      <c r="C51" s="23">
        <v>34605.090000000004</v>
      </c>
      <c r="D51" s="23">
        <v>0</v>
      </c>
      <c r="E51" s="23"/>
      <c r="F51" s="23">
        <v>0</v>
      </c>
      <c r="G51" s="23">
        <v>34605.090000000004</v>
      </c>
      <c r="H51" s="23"/>
      <c r="I51" s="23"/>
      <c r="J51" s="23">
        <v>0</v>
      </c>
      <c r="K51" s="23">
        <v>34605.090000000004</v>
      </c>
      <c r="L51" s="23">
        <v>29105</v>
      </c>
      <c r="M51" s="23">
        <v>5500.0900000000038</v>
      </c>
      <c r="N51" s="23">
        <v>20670.973619108321</v>
      </c>
      <c r="O51" s="23">
        <v>8434.0263808916789</v>
      </c>
      <c r="P51" s="23"/>
      <c r="Q51" s="23">
        <v>8434.0263808916789</v>
      </c>
    </row>
    <row r="52" spans="1:17">
      <c r="A52" s="16">
        <v>46130</v>
      </c>
      <c r="B52" s="14" t="s">
        <v>79</v>
      </c>
      <c r="C52" s="23">
        <v>229433.32</v>
      </c>
      <c r="D52" s="23">
        <v>23537.095449999997</v>
      </c>
      <c r="E52" s="23">
        <v>29487.895449999996</v>
      </c>
      <c r="F52" s="23">
        <v>53024.99089999999</v>
      </c>
      <c r="G52" s="23">
        <v>282458.31089999998</v>
      </c>
      <c r="H52" s="23">
        <v>4886</v>
      </c>
      <c r="I52" s="23">
        <v>2520</v>
      </c>
      <c r="J52" s="23">
        <v>7406</v>
      </c>
      <c r="K52" s="23">
        <v>289864.31089999998</v>
      </c>
      <c r="L52" s="23">
        <v>196943.23008715594</v>
      </c>
      <c r="M52" s="23">
        <v>92921.08081284404</v>
      </c>
      <c r="N52" s="23">
        <v>140870.15586796778</v>
      </c>
      <c r="O52" s="23">
        <v>56073.074219188158</v>
      </c>
      <c r="P52" s="23"/>
      <c r="Q52" s="23">
        <v>56073.074219188158</v>
      </c>
    </row>
    <row r="53" spans="1:17">
      <c r="B53" s="14" t="s">
        <v>128</v>
      </c>
      <c r="C53" s="23">
        <v>1028.7</v>
      </c>
      <c r="D53" s="23">
        <v>0</v>
      </c>
      <c r="E53" s="23"/>
      <c r="F53" s="23">
        <v>0</v>
      </c>
      <c r="G53" s="23">
        <v>1028.7</v>
      </c>
      <c r="H53" s="23"/>
      <c r="I53" s="23"/>
      <c r="J53" s="23">
        <v>0</v>
      </c>
      <c r="K53" s="23">
        <v>1028.7</v>
      </c>
      <c r="L53" s="23">
        <v>0</v>
      </c>
      <c r="M53" s="23">
        <v>1028.7</v>
      </c>
      <c r="N53" s="23">
        <v>0</v>
      </c>
      <c r="O53" s="23">
        <v>0</v>
      </c>
      <c r="P53" s="23"/>
      <c r="Q53" s="23">
        <v>0</v>
      </c>
    </row>
    <row r="54" spans="1:17">
      <c r="A54" s="16">
        <v>46100</v>
      </c>
      <c r="B54" s="15" t="s">
        <v>80</v>
      </c>
      <c r="C54" s="23">
        <v>397531.31000000006</v>
      </c>
      <c r="D54" s="23">
        <v>-2037.3089000000327</v>
      </c>
      <c r="E54" s="23">
        <v>47910.515000000043</v>
      </c>
      <c r="F54" s="23">
        <v>45873.20610000001</v>
      </c>
      <c r="G54" s="23">
        <v>443404.51610000007</v>
      </c>
      <c r="H54" s="23"/>
      <c r="I54" s="23"/>
      <c r="J54" s="23">
        <v>0</v>
      </c>
      <c r="K54" s="23">
        <v>443404.51610000007</v>
      </c>
      <c r="L54" s="23">
        <v>233283.68660290499</v>
      </c>
      <c r="M54" s="23">
        <v>210120.82949709508</v>
      </c>
      <c r="N54" s="23">
        <v>165956.25375</v>
      </c>
      <c r="O54" s="23">
        <v>67327.432852904996</v>
      </c>
      <c r="P54" s="23"/>
      <c r="Q54" s="23">
        <v>67327.432852904996</v>
      </c>
    </row>
    <row r="55" spans="1:17">
      <c r="A55" s="16">
        <v>46200</v>
      </c>
      <c r="B55" s="14" t="s">
        <v>81</v>
      </c>
      <c r="C55" s="23">
        <v>76633.62000000001</v>
      </c>
      <c r="D55" s="23">
        <v>19860.330600000001</v>
      </c>
      <c r="E55" s="23">
        <v>13472.490600000001</v>
      </c>
      <c r="F55" s="23">
        <v>33332.821200000006</v>
      </c>
      <c r="G55" s="23">
        <v>109966.44120000002</v>
      </c>
      <c r="H55" s="23"/>
      <c r="I55" s="23"/>
      <c r="J55" s="23">
        <v>0</v>
      </c>
      <c r="K55" s="23">
        <v>109966.44120000002</v>
      </c>
      <c r="L55" s="23">
        <v>74714.772797913669</v>
      </c>
      <c r="M55" s="23">
        <v>35251.668402086347</v>
      </c>
      <c r="N55" s="23">
        <v>53442.211164222761</v>
      </c>
      <c r="O55" s="23">
        <v>21272.561633690908</v>
      </c>
      <c r="P55" s="23"/>
      <c r="Q55" s="23">
        <v>21272.561633690908</v>
      </c>
    </row>
    <row r="56" spans="1:17">
      <c r="A56" s="16">
        <v>46300</v>
      </c>
      <c r="B56" s="14" t="s">
        <v>82</v>
      </c>
      <c r="C56" s="23">
        <v>29809.489999999994</v>
      </c>
      <c r="D56" s="23">
        <v>0</v>
      </c>
      <c r="E56" s="23"/>
      <c r="F56" s="23">
        <v>0</v>
      </c>
      <c r="G56" s="23">
        <v>29809.489999999994</v>
      </c>
      <c r="H56" s="23">
        <v>3515.6666666666665</v>
      </c>
      <c r="I56" s="23"/>
      <c r="J56" s="23">
        <v>3515.6666666666665</v>
      </c>
      <c r="K56" s="23">
        <v>33325.156666666662</v>
      </c>
      <c r="L56" s="23">
        <v>11472.666666666666</v>
      </c>
      <c r="M56" s="23">
        <v>21852.489999999998</v>
      </c>
      <c r="N56" s="23">
        <v>5691.2688647727009</v>
      </c>
      <c r="O56" s="23">
        <v>5781.3978018939652</v>
      </c>
      <c r="P56" s="23"/>
      <c r="Q56" s="23">
        <v>5781.3978018939652</v>
      </c>
    </row>
    <row r="57" spans="1:17">
      <c r="A57" s="16">
        <v>46410</v>
      </c>
      <c r="B57" s="14" t="s">
        <v>83</v>
      </c>
      <c r="C57" s="23">
        <v>37135.009999999995</v>
      </c>
      <c r="D57" s="23">
        <v>0</v>
      </c>
      <c r="E57" s="23"/>
      <c r="F57" s="23">
        <v>0</v>
      </c>
      <c r="G57" s="23">
        <v>37135.009999999995</v>
      </c>
      <c r="H57" s="23"/>
      <c r="I57" s="23"/>
      <c r="J57" s="23">
        <v>0</v>
      </c>
      <c r="K57" s="23">
        <v>37135.009999999995</v>
      </c>
      <c r="L57" s="23">
        <v>25230.732255416948</v>
      </c>
      <c r="M57" s="23">
        <v>11904.277744583047</v>
      </c>
      <c r="N57" s="23">
        <v>17919.388450180693</v>
      </c>
      <c r="O57" s="23">
        <v>7311.3438052362544</v>
      </c>
      <c r="P57" s="23"/>
      <c r="Q57" s="23">
        <v>7311.3438052362544</v>
      </c>
    </row>
    <row r="58" spans="1:17">
      <c r="A58" s="16">
        <v>46500</v>
      </c>
      <c r="B58" s="14" t="s">
        <v>84</v>
      </c>
      <c r="C58" s="23">
        <v>366023.87000000005</v>
      </c>
      <c r="D58" s="23">
        <v>0</v>
      </c>
      <c r="E58" s="23"/>
      <c r="F58" s="23">
        <v>0</v>
      </c>
      <c r="G58" s="23">
        <v>366023.87000000005</v>
      </c>
      <c r="H58" s="23"/>
      <c r="I58" s="23"/>
      <c r="J58" s="23">
        <v>0</v>
      </c>
      <c r="K58" s="23">
        <v>366023.87000000005</v>
      </c>
      <c r="L58" s="23">
        <v>209404</v>
      </c>
      <c r="M58" s="23">
        <v>156619.87000000005</v>
      </c>
      <c r="N58" s="23">
        <v>148723.05651041947</v>
      </c>
      <c r="O58" s="23">
        <v>60680.943489580532</v>
      </c>
      <c r="P58" s="23"/>
      <c r="Q58" s="23">
        <v>60680.943489580532</v>
      </c>
    </row>
    <row r="59" spans="1:17">
      <c r="A59" s="16">
        <v>46510</v>
      </c>
      <c r="B59" s="14" t="s">
        <v>85</v>
      </c>
      <c r="C59" s="23">
        <v>170410.28</v>
      </c>
      <c r="D59" s="23">
        <v>0</v>
      </c>
      <c r="E59" s="23"/>
      <c r="F59" s="23">
        <v>0</v>
      </c>
      <c r="G59" s="23">
        <v>170410.28</v>
      </c>
      <c r="H59" s="23"/>
      <c r="I59" s="23"/>
      <c r="J59" s="23">
        <v>0</v>
      </c>
      <c r="K59" s="23">
        <v>170410.28</v>
      </c>
      <c r="L59" s="23">
        <v>106890</v>
      </c>
      <c r="M59" s="23">
        <v>63520.28</v>
      </c>
      <c r="N59" s="23">
        <v>75915.491157755998</v>
      </c>
      <c r="O59" s="23">
        <v>30974.508842244002</v>
      </c>
      <c r="P59" s="23"/>
      <c r="Q59" s="23">
        <v>30974.508842244002</v>
      </c>
    </row>
    <row r="60" spans="1:17">
      <c r="A60" s="16">
        <v>46500</v>
      </c>
      <c r="B60" s="14" t="s">
        <v>86</v>
      </c>
      <c r="C60" s="23">
        <v>96507.060000000027</v>
      </c>
      <c r="D60" s="23">
        <v>0</v>
      </c>
      <c r="E60" s="23"/>
      <c r="F60" s="23">
        <v>0</v>
      </c>
      <c r="G60" s="23">
        <v>96507.060000000027</v>
      </c>
      <c r="H60" s="23"/>
      <c r="I60" s="23"/>
      <c r="J60" s="23">
        <v>0</v>
      </c>
      <c r="K60" s="23">
        <v>96507.060000000027</v>
      </c>
      <c r="L60" s="23">
        <v>14567</v>
      </c>
      <c r="M60" s="23">
        <v>81940.060000000027</v>
      </c>
      <c r="N60" s="23">
        <v>10345.7850097767</v>
      </c>
      <c r="O60" s="23">
        <v>4221.2149902232995</v>
      </c>
      <c r="P60" s="23"/>
      <c r="Q60" s="23">
        <v>4221.2149902232995</v>
      </c>
    </row>
    <row r="61" spans="1:17">
      <c r="A61" s="16">
        <v>46510</v>
      </c>
      <c r="B61" s="14" t="s">
        <v>87</v>
      </c>
      <c r="C61" s="23">
        <v>53447.360000000008</v>
      </c>
      <c r="D61" s="23">
        <v>0</v>
      </c>
      <c r="E61" s="23"/>
      <c r="F61" s="23">
        <v>0</v>
      </c>
      <c r="G61" s="23">
        <v>53447.360000000008</v>
      </c>
      <c r="H61" s="23"/>
      <c r="I61" s="23"/>
      <c r="J61" s="23">
        <v>0</v>
      </c>
      <c r="K61" s="23">
        <v>53447.360000000008</v>
      </c>
      <c r="L61" s="23">
        <v>5672</v>
      </c>
      <c r="M61" s="23">
        <v>47775.360000000008</v>
      </c>
      <c r="N61" s="23">
        <v>4028.3718387762374</v>
      </c>
      <c r="O61" s="23">
        <v>1643.6281612237626</v>
      </c>
      <c r="P61" s="23"/>
      <c r="Q61" s="23">
        <v>1643.6281612237626</v>
      </c>
    </row>
    <row r="62" spans="1:17">
      <c r="A62" s="16">
        <v>46700</v>
      </c>
      <c r="B62" s="14" t="s">
        <v>88</v>
      </c>
      <c r="C62" s="23">
        <v>101025.98</v>
      </c>
      <c r="D62" s="23">
        <v>212.77000000000407</v>
      </c>
      <c r="E62" s="23">
        <v>957</v>
      </c>
      <c r="F62" s="23">
        <v>1169.7700000000041</v>
      </c>
      <c r="G62" s="23">
        <v>102195.75</v>
      </c>
      <c r="H62" s="23"/>
      <c r="I62" s="23"/>
      <c r="J62" s="23">
        <v>0</v>
      </c>
      <c r="K62" s="23">
        <v>102195.75</v>
      </c>
      <c r="L62" s="23">
        <v>55777</v>
      </c>
      <c r="M62" s="23">
        <v>46418.75</v>
      </c>
      <c r="N62" s="23">
        <v>39613.980262944671</v>
      </c>
      <c r="O62" s="23">
        <v>16163.019737055329</v>
      </c>
      <c r="P62" s="23">
        <v>2680</v>
      </c>
      <c r="Q62" s="23">
        <v>18843</v>
      </c>
    </row>
    <row r="63" spans="1:17">
      <c r="A63" s="16">
        <v>46900</v>
      </c>
      <c r="B63" s="14" t="s">
        <v>89</v>
      </c>
      <c r="C63" s="23">
        <v>66094.25</v>
      </c>
      <c r="D63" s="23">
        <v>-16097.44</v>
      </c>
      <c r="E63" s="23">
        <v>-6378</v>
      </c>
      <c r="F63" s="23">
        <v>-22475.440000000002</v>
      </c>
      <c r="G63" s="23">
        <v>43618.81</v>
      </c>
      <c r="H63" s="23"/>
      <c r="I63" s="23"/>
      <c r="J63" s="23">
        <v>0</v>
      </c>
      <c r="K63" s="23">
        <v>43618.81</v>
      </c>
      <c r="L63" s="23">
        <v>29636.036624465793</v>
      </c>
      <c r="M63" s="23">
        <v>13982.773375534205</v>
      </c>
      <c r="N63" s="23">
        <v>21198.154903571718</v>
      </c>
      <c r="O63" s="23">
        <v>8437.8817208940745</v>
      </c>
      <c r="P63" s="23"/>
      <c r="Q63" s="23">
        <v>8437.8817208940745</v>
      </c>
    </row>
    <row r="64" spans="1:17">
      <c r="A64" s="16">
        <v>46920</v>
      </c>
      <c r="B64" s="14" t="s">
        <v>90</v>
      </c>
      <c r="C64" s="23">
        <v>20599.849999999999</v>
      </c>
      <c r="D64" s="23">
        <v>0</v>
      </c>
      <c r="E64" s="23"/>
      <c r="F64" s="23">
        <v>0</v>
      </c>
      <c r="G64" s="23">
        <v>20599.849999999999</v>
      </c>
      <c r="H64" s="23"/>
      <c r="I64" s="23"/>
      <c r="J64" s="23">
        <v>0</v>
      </c>
      <c r="K64" s="23">
        <v>20599.849999999999</v>
      </c>
      <c r="L64" s="23">
        <v>9372.6072368776749</v>
      </c>
      <c r="M64" s="23">
        <v>11227.242763122324</v>
      </c>
      <c r="N64" s="23">
        <v>6656.6197194901952</v>
      </c>
      <c r="O64" s="23">
        <v>2715.9875173874798</v>
      </c>
      <c r="P64" s="23"/>
      <c r="Q64" s="23">
        <v>2715.9875173874798</v>
      </c>
    </row>
    <row r="65" spans="1:17">
      <c r="A65" s="16">
        <v>50200</v>
      </c>
      <c r="B65" s="14" t="s">
        <v>129</v>
      </c>
      <c r="C65" s="23">
        <v>796257.24</v>
      </c>
      <c r="D65" s="23">
        <v>-179419.00884599559</v>
      </c>
      <c r="E65" s="23">
        <v>147326</v>
      </c>
      <c r="F65" s="23">
        <v>-32093.008845995588</v>
      </c>
      <c r="G65" s="23">
        <v>764164.23115400434</v>
      </c>
      <c r="H65" s="23"/>
      <c r="I65" s="23"/>
      <c r="J65" s="23">
        <v>0</v>
      </c>
      <c r="K65" s="23">
        <v>764164.23115400434</v>
      </c>
      <c r="L65" s="23">
        <v>352416.18115400436</v>
      </c>
      <c r="M65" s="23">
        <v>411748.05</v>
      </c>
      <c r="N65" s="23">
        <v>253288.36536722397</v>
      </c>
      <c r="O65" s="23">
        <v>99127.815786780382</v>
      </c>
      <c r="P65" s="23"/>
      <c r="Q65" s="23">
        <v>99127.815786780382</v>
      </c>
    </row>
    <row r="66" spans="1:17">
      <c r="B66" s="14" t="s">
        <v>130</v>
      </c>
      <c r="C66" s="23">
        <v>171418.18</v>
      </c>
      <c r="D66" s="23">
        <v>88010.726716401783</v>
      </c>
      <c r="E66" s="23">
        <v>83521</v>
      </c>
      <c r="F66" s="23">
        <v>171531.72671640178</v>
      </c>
      <c r="G66" s="23">
        <v>342949.90671640181</v>
      </c>
      <c r="H66" s="23"/>
      <c r="I66" s="23"/>
      <c r="J66" s="23">
        <v>0</v>
      </c>
      <c r="K66" s="23">
        <v>342949.90671640181</v>
      </c>
      <c r="L66" s="23">
        <v>240979.37671640181</v>
      </c>
      <c r="M66" s="23">
        <v>101970.53</v>
      </c>
      <c r="N66" s="23">
        <v>174741.85453533134</v>
      </c>
      <c r="O66" s="23">
        <v>66237.522181070468</v>
      </c>
      <c r="P66" s="23"/>
      <c r="Q66" s="23">
        <v>66237.522181070468</v>
      </c>
    </row>
    <row r="67" spans="1:17">
      <c r="A67" s="16">
        <v>50300</v>
      </c>
      <c r="B67" s="14" t="s">
        <v>91</v>
      </c>
      <c r="C67" s="23">
        <v>0</v>
      </c>
      <c r="D67" s="23">
        <v>0</v>
      </c>
      <c r="E67" s="23"/>
      <c r="F67" s="23">
        <v>0</v>
      </c>
      <c r="G67" s="23">
        <v>0</v>
      </c>
      <c r="H67" s="23"/>
      <c r="I67" s="23"/>
      <c r="J67" s="23">
        <v>0</v>
      </c>
      <c r="K67" s="23">
        <v>0</v>
      </c>
      <c r="L67" s="23">
        <v>0</v>
      </c>
      <c r="M67" s="23">
        <v>0</v>
      </c>
      <c r="N67" s="23">
        <v>0</v>
      </c>
      <c r="O67" s="23">
        <v>0</v>
      </c>
      <c r="P67" s="23"/>
      <c r="Q67" s="23">
        <v>0</v>
      </c>
    </row>
    <row r="68" spans="1:17">
      <c r="A68" s="16">
        <v>50400</v>
      </c>
      <c r="B68" s="14" t="s">
        <v>92</v>
      </c>
      <c r="C68" s="23">
        <v>38671.440000000002</v>
      </c>
      <c r="D68" s="23">
        <v>-36024.158159406892</v>
      </c>
      <c r="E68" s="23">
        <v>23329</v>
      </c>
      <c r="F68" s="23">
        <v>-12695.158159406892</v>
      </c>
      <c r="G68" s="23">
        <v>25976.28184059311</v>
      </c>
      <c r="H68" s="23"/>
      <c r="I68" s="23"/>
      <c r="J68" s="23">
        <v>0</v>
      </c>
      <c r="K68" s="23">
        <v>25976.28184059311</v>
      </c>
      <c r="L68" s="23">
        <v>2647.281840593113</v>
      </c>
      <c r="M68" s="23">
        <v>23328.999999999996</v>
      </c>
      <c r="N68" s="23">
        <v>1880.1543751673164</v>
      </c>
      <c r="O68" s="23">
        <v>767.12746542579657</v>
      </c>
      <c r="P68" s="23"/>
      <c r="Q68" s="23">
        <v>767.12746542579657</v>
      </c>
    </row>
    <row r="69" spans="1:17">
      <c r="A69" s="16">
        <v>50500</v>
      </c>
      <c r="B69" s="14" t="s">
        <v>93</v>
      </c>
      <c r="C69" s="23">
        <v>121.53</v>
      </c>
      <c r="D69" s="23">
        <v>10042.523619302838</v>
      </c>
      <c r="E69" s="23">
        <v>11001</v>
      </c>
      <c r="F69" s="23">
        <v>21043.52361930284</v>
      </c>
      <c r="G69" s="23">
        <v>21165.053619302838</v>
      </c>
      <c r="H69" s="23"/>
      <c r="I69" s="23"/>
      <c r="J69" s="23">
        <v>0</v>
      </c>
      <c r="K69" s="23">
        <v>21165.053619302838</v>
      </c>
      <c r="L69" s="23">
        <v>10042.523619302838</v>
      </c>
      <c r="M69" s="23">
        <v>11122.53</v>
      </c>
      <c r="N69" s="23">
        <v>7183.3606908729689</v>
      </c>
      <c r="O69" s="23">
        <v>2859.1629284298688</v>
      </c>
      <c r="P69" s="23"/>
      <c r="Q69" s="23">
        <v>2859.1629284298688</v>
      </c>
    </row>
    <row r="70" spans="1:17">
      <c r="B70" s="14" t="s">
        <v>94</v>
      </c>
      <c r="C70" s="23">
        <v>0</v>
      </c>
      <c r="D70" s="23">
        <v>14108.910104515384</v>
      </c>
      <c r="E70" s="23">
        <v>13513</v>
      </c>
      <c r="F70" s="23">
        <v>27621.910104515384</v>
      </c>
      <c r="G70" s="23">
        <v>27621.910104515384</v>
      </c>
      <c r="H70" s="23"/>
      <c r="I70" s="23"/>
      <c r="J70" s="23">
        <v>0</v>
      </c>
      <c r="K70" s="23">
        <v>27621.910104515384</v>
      </c>
      <c r="L70" s="23">
        <v>14108.910104515384</v>
      </c>
      <c r="M70" s="23">
        <v>13513</v>
      </c>
      <c r="N70" s="23">
        <v>9873.5761995882585</v>
      </c>
      <c r="O70" s="23">
        <v>4235.3339049271253</v>
      </c>
      <c r="P70" s="23"/>
      <c r="Q70" s="23">
        <v>4235.3339049271253</v>
      </c>
    </row>
    <row r="71" spans="1:17">
      <c r="B71" s="14" t="s">
        <v>95</v>
      </c>
      <c r="C71" s="23">
        <v>0</v>
      </c>
      <c r="D71" s="23"/>
      <c r="E71" s="23">
        <v>7862</v>
      </c>
      <c r="F71" s="23">
        <v>7862</v>
      </c>
      <c r="G71" s="23">
        <v>7862</v>
      </c>
      <c r="H71" s="23"/>
      <c r="I71" s="23"/>
      <c r="J71" s="23">
        <v>0</v>
      </c>
      <c r="K71" s="23">
        <v>7862</v>
      </c>
      <c r="L71" s="23"/>
      <c r="M71" s="23">
        <v>7862</v>
      </c>
      <c r="N71" s="23">
        <v>0</v>
      </c>
      <c r="O71" s="23">
        <v>0</v>
      </c>
      <c r="P71" s="23"/>
      <c r="Q71" s="23">
        <v>0</v>
      </c>
    </row>
    <row r="72" spans="1:17">
      <c r="A72" s="16">
        <v>52000</v>
      </c>
      <c r="B72" s="14" t="s">
        <v>96</v>
      </c>
      <c r="C72" s="23">
        <v>3481.96</v>
      </c>
      <c r="D72" s="23"/>
      <c r="E72" s="23"/>
      <c r="F72" s="23">
        <v>0</v>
      </c>
      <c r="G72" s="23">
        <v>3481.96</v>
      </c>
      <c r="H72" s="23"/>
      <c r="I72" s="23"/>
      <c r="J72" s="23">
        <v>0</v>
      </c>
      <c r="K72" s="23">
        <v>3481.96</v>
      </c>
      <c r="L72" s="23">
        <v>1011</v>
      </c>
      <c r="M72" s="23">
        <v>2470.96</v>
      </c>
      <c r="N72" s="23">
        <v>1011</v>
      </c>
      <c r="O72" s="23">
        <v>0</v>
      </c>
      <c r="P72" s="23"/>
      <c r="Q72" s="23">
        <v>0</v>
      </c>
    </row>
    <row r="73" spans="1:17">
      <c r="A73" s="16">
        <v>52030</v>
      </c>
      <c r="B73" s="14" t="s">
        <v>97</v>
      </c>
      <c r="C73" s="23">
        <v>206708.91</v>
      </c>
      <c r="D73" s="23">
        <v>32945.608929999988</v>
      </c>
      <c r="E73" s="23">
        <v>-16410.005838701909</v>
      </c>
      <c r="F73" s="23">
        <v>16535.603091298079</v>
      </c>
      <c r="G73" s="23">
        <v>223244.51309129808</v>
      </c>
      <c r="H73" s="23">
        <v>4100.3171647019199</v>
      </c>
      <c r="I73" s="23"/>
      <c r="J73" s="23">
        <v>4100.3171647019199</v>
      </c>
      <c r="K73" s="23">
        <v>227344.83025600002</v>
      </c>
      <c r="L73" s="23">
        <v>118516.0056847019</v>
      </c>
      <c r="M73" s="23">
        <v>108828.82457129812</v>
      </c>
      <c r="N73" s="23">
        <v>85348.937681722193</v>
      </c>
      <c r="O73" s="23">
        <v>33167.0680029797</v>
      </c>
      <c r="P73" s="23">
        <v>5545</v>
      </c>
      <c r="Q73" s="23">
        <v>38712</v>
      </c>
    </row>
    <row r="74" spans="1:17">
      <c r="A74" s="16">
        <v>52200</v>
      </c>
      <c r="B74" s="14" t="s">
        <v>98</v>
      </c>
      <c r="C74" s="23">
        <v>98059.069999999992</v>
      </c>
      <c r="D74" s="23">
        <v>0</v>
      </c>
      <c r="E74" s="23"/>
      <c r="F74" s="23">
        <v>0</v>
      </c>
      <c r="G74" s="23">
        <v>98059.069999999992</v>
      </c>
      <c r="H74" s="23"/>
      <c r="I74" s="23"/>
      <c r="J74" s="23">
        <v>0</v>
      </c>
      <c r="K74" s="23">
        <v>98059.069999999992</v>
      </c>
      <c r="L74" s="23">
        <v>44615.332107927701</v>
      </c>
      <c r="M74" s="23">
        <v>53443.737892072291</v>
      </c>
      <c r="N74" s="23">
        <v>31686.732623629268</v>
      </c>
      <c r="O74" s="23">
        <v>12928.599484298433</v>
      </c>
      <c r="P74" s="23"/>
      <c r="Q74" s="23">
        <v>12928.599484298433</v>
      </c>
    </row>
    <row r="75" spans="1:17">
      <c r="A75" s="16">
        <v>52300</v>
      </c>
      <c r="B75" s="14" t="s">
        <v>99</v>
      </c>
      <c r="C75" s="23">
        <v>12544.640000000003</v>
      </c>
      <c r="D75" s="23">
        <v>0</v>
      </c>
      <c r="E75" s="23"/>
      <c r="F75" s="23">
        <v>0</v>
      </c>
      <c r="G75" s="23">
        <v>12544.640000000003</v>
      </c>
      <c r="H75" s="23"/>
      <c r="I75" s="23"/>
      <c r="J75" s="23">
        <v>0</v>
      </c>
      <c r="K75" s="23">
        <v>12544.640000000003</v>
      </c>
      <c r="L75" s="23">
        <v>7527</v>
      </c>
      <c r="M75" s="23">
        <v>5017.6400000000031</v>
      </c>
      <c r="N75" s="23">
        <v>5382</v>
      </c>
      <c r="O75" s="23">
        <v>2145</v>
      </c>
      <c r="P75" s="23"/>
      <c r="Q75" s="23">
        <v>2145</v>
      </c>
    </row>
    <row r="76" spans="1:17">
      <c r="A76" s="16">
        <v>52400</v>
      </c>
      <c r="B76" s="14" t="s">
        <v>100</v>
      </c>
      <c r="C76" s="23">
        <v>211641.94999999998</v>
      </c>
      <c r="D76" s="23">
        <v>0</v>
      </c>
      <c r="E76" s="23"/>
      <c r="F76" s="23">
        <v>0</v>
      </c>
      <c r="G76" s="23">
        <v>211641.94999999998</v>
      </c>
      <c r="H76" s="23">
        <v>2681.3928868649996</v>
      </c>
      <c r="I76" s="23">
        <v>1670.2535699999999</v>
      </c>
      <c r="J76" s="23">
        <v>4351.646456864999</v>
      </c>
      <c r="K76" s="23">
        <v>215993.59645686499</v>
      </c>
      <c r="L76" s="23">
        <v>92005.992857518941</v>
      </c>
      <c r="M76" s="23">
        <v>123987.60359934605</v>
      </c>
      <c r="N76" s="23">
        <v>65344.561111755451</v>
      </c>
      <c r="O76" s="23">
        <v>26661.43174576349</v>
      </c>
      <c r="P76" s="23"/>
      <c r="Q76" s="23">
        <v>26661.43174576349</v>
      </c>
    </row>
    <row r="77" spans="1:17">
      <c r="A77" s="16">
        <v>53200</v>
      </c>
      <c r="B77" s="14" t="s">
        <v>101</v>
      </c>
      <c r="C77" s="23">
        <v>8831.2999999999993</v>
      </c>
      <c r="D77" s="23">
        <v>0</v>
      </c>
      <c r="E77" s="23"/>
      <c r="F77" s="23">
        <v>0</v>
      </c>
      <c r="G77" s="23">
        <v>8831.2999999999993</v>
      </c>
      <c r="H77" s="23"/>
      <c r="I77" s="23"/>
      <c r="J77" s="23">
        <v>0</v>
      </c>
      <c r="K77" s="23">
        <v>8831.2999999999993</v>
      </c>
      <c r="L77" s="23">
        <v>590</v>
      </c>
      <c r="M77" s="23">
        <v>8241.2999999999993</v>
      </c>
      <c r="N77" s="23">
        <v>419.030215951689</v>
      </c>
      <c r="O77" s="23">
        <v>170.969784048311</v>
      </c>
      <c r="P77" s="23"/>
      <c r="Q77" s="23">
        <v>170.969784048311</v>
      </c>
    </row>
    <row r="78" spans="1:17">
      <c r="B78" s="14" t="s">
        <v>102</v>
      </c>
      <c r="C78" s="23">
        <v>16803</v>
      </c>
      <c r="D78" s="23">
        <v>0</v>
      </c>
      <c r="E78" s="23"/>
      <c r="F78" s="23">
        <v>0</v>
      </c>
      <c r="G78" s="23">
        <v>16803</v>
      </c>
      <c r="H78" s="23"/>
      <c r="I78" s="23"/>
      <c r="J78" s="23">
        <v>0</v>
      </c>
      <c r="K78" s="23">
        <v>16803</v>
      </c>
      <c r="L78" s="23">
        <v>9335</v>
      </c>
      <c r="M78" s="23">
        <v>7468</v>
      </c>
      <c r="N78" s="23">
        <v>7393.3200000000006</v>
      </c>
      <c r="O78" s="23">
        <v>1941.6799999999994</v>
      </c>
      <c r="P78" s="23"/>
      <c r="Q78" s="23">
        <v>1941.6799999999994</v>
      </c>
    </row>
    <row r="79" spans="1:17" ht="17.25" thickBot="1">
      <c r="B79" s="14" t="s">
        <v>103</v>
      </c>
      <c r="C79" s="26">
        <v>11619295.519999998</v>
      </c>
      <c r="D79" s="26">
        <v>57133.97072761965</v>
      </c>
      <c r="E79" s="26">
        <v>422311.05521129811</v>
      </c>
      <c r="F79" s="26">
        <v>479445.02593891782</v>
      </c>
      <c r="G79" s="26">
        <v>12098740.545938918</v>
      </c>
      <c r="H79" s="26">
        <v>343511.14493055292</v>
      </c>
      <c r="I79" s="26">
        <v>113938.93120500757</v>
      </c>
      <c r="J79" s="26">
        <v>457450.07613556052</v>
      </c>
      <c r="K79" s="26">
        <v>12556190.622074479</v>
      </c>
      <c r="L79" s="26">
        <v>6498453.9281786075</v>
      </c>
      <c r="M79" s="26">
        <v>6057736.6938958727</v>
      </c>
      <c r="N79" s="26">
        <v>4528459.8821644606</v>
      </c>
      <c r="O79" s="26">
        <v>1969994.0460141487</v>
      </c>
      <c r="P79" s="26">
        <v>9457</v>
      </c>
      <c r="Q79" s="26">
        <v>1979451</v>
      </c>
    </row>
    <row r="80" spans="1:17" ht="17.25" thickTop="1">
      <c r="B80" s="14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</row>
    <row r="81" spans="2:17">
      <c r="B81" s="14" t="s">
        <v>131</v>
      </c>
      <c r="C81" s="23">
        <v>702287.73000000417</v>
      </c>
      <c r="D81" s="23"/>
      <c r="E81" s="23"/>
      <c r="F81" s="23"/>
      <c r="G81" s="23">
        <v>532468.59406108409</v>
      </c>
      <c r="H81" s="23"/>
      <c r="I81" s="23"/>
      <c r="J81" s="23"/>
      <c r="K81" s="23">
        <v>302813.91596452147</v>
      </c>
      <c r="L81" s="23">
        <v>166794.60986038763</v>
      </c>
      <c r="M81" s="23">
        <v>136019.30610412825</v>
      </c>
      <c r="N81" s="23">
        <v>213147.36783553939</v>
      </c>
      <c r="O81" s="23">
        <v>-46353.107359720627</v>
      </c>
      <c r="P81" s="23"/>
      <c r="Q81" s="23">
        <v>251491.84060969902</v>
      </c>
    </row>
    <row r="82" spans="2:17">
      <c r="B82" s="14"/>
      <c r="C82" s="15"/>
      <c r="D82" s="15"/>
      <c r="E82" s="14"/>
      <c r="F82" s="14"/>
      <c r="G82" s="15"/>
      <c r="H82" s="14"/>
      <c r="I82" s="14"/>
      <c r="J82" s="14"/>
      <c r="K82" s="14"/>
      <c r="L82" s="14"/>
      <c r="M82" s="14"/>
      <c r="N82" s="15"/>
      <c r="O82" s="14"/>
      <c r="P82" s="15"/>
      <c r="Q82" s="27"/>
    </row>
    <row r="83" spans="2:17">
      <c r="B83" s="14" t="s">
        <v>132</v>
      </c>
      <c r="C83" s="27">
        <v>0.94300345046972722</v>
      </c>
      <c r="D83" s="27"/>
      <c r="E83" s="14"/>
      <c r="F83" s="14"/>
      <c r="G83" s="27">
        <v>0.95784500215621604</v>
      </c>
      <c r="H83" s="14"/>
      <c r="I83" s="14"/>
      <c r="J83" s="14"/>
      <c r="K83" s="27">
        <v>0.97645121633881149</v>
      </c>
      <c r="L83" s="27">
        <v>0.97497548532384348</v>
      </c>
      <c r="M83" s="27">
        <v>0.97803928567671572</v>
      </c>
      <c r="N83" s="27">
        <v>0.95504744349386184</v>
      </c>
      <c r="O83" s="27">
        <v>1.0240965485960931</v>
      </c>
      <c r="P83" s="27"/>
      <c r="Q83" s="27">
        <v>0.88726986366060145</v>
      </c>
    </row>
    <row r="84" spans="2:17">
      <c r="B84" s="14"/>
      <c r="C84" s="15"/>
      <c r="D84" s="15"/>
      <c r="E84" s="14"/>
      <c r="F84" s="14"/>
      <c r="G84" s="14"/>
      <c r="H84" s="14"/>
      <c r="I84" s="14"/>
      <c r="J84" s="14"/>
      <c r="K84" s="14"/>
      <c r="L84" s="14"/>
      <c r="M84" s="14"/>
      <c r="N84" s="27"/>
      <c r="O84" s="14"/>
      <c r="P84" s="14"/>
      <c r="Q84" s="15"/>
    </row>
    <row r="85" spans="2:17">
      <c r="B85" s="14" t="s">
        <v>133</v>
      </c>
      <c r="C85" s="15">
        <v>7925421.7296851845</v>
      </c>
      <c r="D85" s="15"/>
      <c r="E85" s="14"/>
      <c r="F85" s="14"/>
      <c r="G85" s="15">
        <v>7925421.7296851845</v>
      </c>
      <c r="H85" s="14"/>
      <c r="I85" s="14"/>
      <c r="J85" s="14"/>
      <c r="K85" s="15">
        <v>7925421.7296851845</v>
      </c>
      <c r="L85" s="15">
        <v>4070888.7296851845</v>
      </c>
      <c r="M85" s="15">
        <v>3854533</v>
      </c>
      <c r="N85" s="15">
        <v>2922813.7095039985</v>
      </c>
      <c r="O85" s="15">
        <v>1148075.020181186</v>
      </c>
      <c r="P85" s="15"/>
      <c r="Q85" s="15">
        <v>1148075.020181186</v>
      </c>
    </row>
  </sheetData>
  <pageMargins left="0.7" right="0.7" top="0.75" bottom="0.75" header="0.3" footer="0.3"/>
  <pageSetup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2"/>
  <sheetViews>
    <sheetView zoomScale="60" zoomScaleNormal="60" workbookViewId="0">
      <selection activeCell="A2" sqref="A2"/>
    </sheetView>
  </sheetViews>
  <sheetFormatPr defaultRowHeight="15"/>
  <cols>
    <col min="1" max="1" width="28.75" style="3" customWidth="1"/>
    <col min="2" max="2" width="11.75" style="2" customWidth="1"/>
    <col min="3" max="3" width="11.875" style="2" customWidth="1"/>
    <col min="4" max="4" width="13.25" style="2" customWidth="1"/>
    <col min="5" max="5" width="12.5" style="2" customWidth="1"/>
    <col min="6" max="9" width="13.375" style="2" customWidth="1"/>
    <col min="10" max="10" width="12.875" style="2" customWidth="1"/>
    <col min="11" max="11" width="12.5" style="2" customWidth="1"/>
    <col min="12" max="12" width="11.75" style="2" customWidth="1"/>
    <col min="13" max="13" width="13.875" style="2" customWidth="1"/>
    <col min="14" max="256" width="17.875" style="3" customWidth="1"/>
    <col min="257" max="257" width="28.75" style="3" customWidth="1"/>
    <col min="258" max="258" width="11.75" style="3" customWidth="1"/>
    <col min="259" max="259" width="11.875" style="3" customWidth="1"/>
    <col min="260" max="260" width="11.375" style="3" customWidth="1"/>
    <col min="261" max="261" width="12.5" style="3" customWidth="1"/>
    <col min="262" max="265" width="13.375" style="3" customWidth="1"/>
    <col min="266" max="266" width="12.875" style="3" customWidth="1"/>
    <col min="267" max="267" width="12.5" style="3" customWidth="1"/>
    <col min="268" max="268" width="11.75" style="3" customWidth="1"/>
    <col min="269" max="269" width="13.875" style="3" customWidth="1"/>
    <col min="270" max="512" width="17.875" style="3" customWidth="1"/>
    <col min="513" max="513" width="28.75" style="3" customWidth="1"/>
    <col min="514" max="514" width="11.75" style="3" customWidth="1"/>
    <col min="515" max="515" width="11.875" style="3" customWidth="1"/>
    <col min="516" max="516" width="11.375" style="3" customWidth="1"/>
    <col min="517" max="517" width="12.5" style="3" customWidth="1"/>
    <col min="518" max="521" width="13.375" style="3" customWidth="1"/>
    <col min="522" max="522" width="12.875" style="3" customWidth="1"/>
    <col min="523" max="523" width="12.5" style="3" customWidth="1"/>
    <col min="524" max="524" width="11.75" style="3" customWidth="1"/>
    <col min="525" max="525" width="13.875" style="3" customWidth="1"/>
    <col min="526" max="768" width="17.875" style="3" customWidth="1"/>
    <col min="769" max="769" width="28.75" style="3" customWidth="1"/>
    <col min="770" max="770" width="11.75" style="3" customWidth="1"/>
    <col min="771" max="771" width="11.875" style="3" customWidth="1"/>
    <col min="772" max="772" width="11.375" style="3" customWidth="1"/>
    <col min="773" max="773" width="12.5" style="3" customWidth="1"/>
    <col min="774" max="777" width="13.375" style="3" customWidth="1"/>
    <col min="778" max="778" width="12.875" style="3" customWidth="1"/>
    <col min="779" max="779" width="12.5" style="3" customWidth="1"/>
    <col min="780" max="780" width="11.75" style="3" customWidth="1"/>
    <col min="781" max="781" width="13.875" style="3" customWidth="1"/>
    <col min="782" max="1024" width="17.875" style="3" customWidth="1"/>
    <col min="1025" max="1025" width="28.75" style="3" customWidth="1"/>
    <col min="1026" max="1026" width="11.75" style="3" customWidth="1"/>
    <col min="1027" max="1027" width="11.875" style="3" customWidth="1"/>
    <col min="1028" max="1028" width="11.375" style="3" customWidth="1"/>
    <col min="1029" max="1029" width="12.5" style="3" customWidth="1"/>
    <col min="1030" max="1033" width="13.375" style="3" customWidth="1"/>
    <col min="1034" max="1034" width="12.875" style="3" customWidth="1"/>
    <col min="1035" max="1035" width="12.5" style="3" customWidth="1"/>
    <col min="1036" max="1036" width="11.75" style="3" customWidth="1"/>
    <col min="1037" max="1037" width="13.875" style="3" customWidth="1"/>
    <col min="1038" max="1280" width="17.875" style="3" customWidth="1"/>
    <col min="1281" max="1281" width="28.75" style="3" customWidth="1"/>
    <col min="1282" max="1282" width="11.75" style="3" customWidth="1"/>
    <col min="1283" max="1283" width="11.875" style="3" customWidth="1"/>
    <col min="1284" max="1284" width="11.375" style="3" customWidth="1"/>
    <col min="1285" max="1285" width="12.5" style="3" customWidth="1"/>
    <col min="1286" max="1289" width="13.375" style="3" customWidth="1"/>
    <col min="1290" max="1290" width="12.875" style="3" customWidth="1"/>
    <col min="1291" max="1291" width="12.5" style="3" customWidth="1"/>
    <col min="1292" max="1292" width="11.75" style="3" customWidth="1"/>
    <col min="1293" max="1293" width="13.875" style="3" customWidth="1"/>
    <col min="1294" max="1536" width="17.875" style="3" customWidth="1"/>
    <col min="1537" max="1537" width="28.75" style="3" customWidth="1"/>
    <col min="1538" max="1538" width="11.75" style="3" customWidth="1"/>
    <col min="1539" max="1539" width="11.875" style="3" customWidth="1"/>
    <col min="1540" max="1540" width="11.375" style="3" customWidth="1"/>
    <col min="1541" max="1541" width="12.5" style="3" customWidth="1"/>
    <col min="1542" max="1545" width="13.375" style="3" customWidth="1"/>
    <col min="1546" max="1546" width="12.875" style="3" customWidth="1"/>
    <col min="1547" max="1547" width="12.5" style="3" customWidth="1"/>
    <col min="1548" max="1548" width="11.75" style="3" customWidth="1"/>
    <col min="1549" max="1549" width="13.875" style="3" customWidth="1"/>
    <col min="1550" max="1792" width="17.875" style="3" customWidth="1"/>
    <col min="1793" max="1793" width="28.75" style="3" customWidth="1"/>
    <col min="1794" max="1794" width="11.75" style="3" customWidth="1"/>
    <col min="1795" max="1795" width="11.875" style="3" customWidth="1"/>
    <col min="1796" max="1796" width="11.375" style="3" customWidth="1"/>
    <col min="1797" max="1797" width="12.5" style="3" customWidth="1"/>
    <col min="1798" max="1801" width="13.375" style="3" customWidth="1"/>
    <col min="1802" max="1802" width="12.875" style="3" customWidth="1"/>
    <col min="1803" max="1803" width="12.5" style="3" customWidth="1"/>
    <col min="1804" max="1804" width="11.75" style="3" customWidth="1"/>
    <col min="1805" max="1805" width="13.875" style="3" customWidth="1"/>
    <col min="1806" max="2048" width="17.875" style="3" customWidth="1"/>
    <col min="2049" max="2049" width="28.75" style="3" customWidth="1"/>
    <col min="2050" max="2050" width="11.75" style="3" customWidth="1"/>
    <col min="2051" max="2051" width="11.875" style="3" customWidth="1"/>
    <col min="2052" max="2052" width="11.375" style="3" customWidth="1"/>
    <col min="2053" max="2053" width="12.5" style="3" customWidth="1"/>
    <col min="2054" max="2057" width="13.375" style="3" customWidth="1"/>
    <col min="2058" max="2058" width="12.875" style="3" customWidth="1"/>
    <col min="2059" max="2059" width="12.5" style="3" customWidth="1"/>
    <col min="2060" max="2060" width="11.75" style="3" customWidth="1"/>
    <col min="2061" max="2061" width="13.875" style="3" customWidth="1"/>
    <col min="2062" max="2304" width="17.875" style="3" customWidth="1"/>
    <col min="2305" max="2305" width="28.75" style="3" customWidth="1"/>
    <col min="2306" max="2306" width="11.75" style="3" customWidth="1"/>
    <col min="2307" max="2307" width="11.875" style="3" customWidth="1"/>
    <col min="2308" max="2308" width="11.375" style="3" customWidth="1"/>
    <col min="2309" max="2309" width="12.5" style="3" customWidth="1"/>
    <col min="2310" max="2313" width="13.375" style="3" customWidth="1"/>
    <col min="2314" max="2314" width="12.875" style="3" customWidth="1"/>
    <col min="2315" max="2315" width="12.5" style="3" customWidth="1"/>
    <col min="2316" max="2316" width="11.75" style="3" customWidth="1"/>
    <col min="2317" max="2317" width="13.875" style="3" customWidth="1"/>
    <col min="2318" max="2560" width="17.875" style="3" customWidth="1"/>
    <col min="2561" max="2561" width="28.75" style="3" customWidth="1"/>
    <col min="2562" max="2562" width="11.75" style="3" customWidth="1"/>
    <col min="2563" max="2563" width="11.875" style="3" customWidth="1"/>
    <col min="2564" max="2564" width="11.375" style="3" customWidth="1"/>
    <col min="2565" max="2565" width="12.5" style="3" customWidth="1"/>
    <col min="2566" max="2569" width="13.375" style="3" customWidth="1"/>
    <col min="2570" max="2570" width="12.875" style="3" customWidth="1"/>
    <col min="2571" max="2571" width="12.5" style="3" customWidth="1"/>
    <col min="2572" max="2572" width="11.75" style="3" customWidth="1"/>
    <col min="2573" max="2573" width="13.875" style="3" customWidth="1"/>
    <col min="2574" max="2816" width="17.875" style="3" customWidth="1"/>
    <col min="2817" max="2817" width="28.75" style="3" customWidth="1"/>
    <col min="2818" max="2818" width="11.75" style="3" customWidth="1"/>
    <col min="2819" max="2819" width="11.875" style="3" customWidth="1"/>
    <col min="2820" max="2820" width="11.375" style="3" customWidth="1"/>
    <col min="2821" max="2821" width="12.5" style="3" customWidth="1"/>
    <col min="2822" max="2825" width="13.375" style="3" customWidth="1"/>
    <col min="2826" max="2826" width="12.875" style="3" customWidth="1"/>
    <col min="2827" max="2827" width="12.5" style="3" customWidth="1"/>
    <col min="2828" max="2828" width="11.75" style="3" customWidth="1"/>
    <col min="2829" max="2829" width="13.875" style="3" customWidth="1"/>
    <col min="2830" max="3072" width="17.875" style="3" customWidth="1"/>
    <col min="3073" max="3073" width="28.75" style="3" customWidth="1"/>
    <col min="3074" max="3074" width="11.75" style="3" customWidth="1"/>
    <col min="3075" max="3075" width="11.875" style="3" customWidth="1"/>
    <col min="3076" max="3076" width="11.375" style="3" customWidth="1"/>
    <col min="3077" max="3077" width="12.5" style="3" customWidth="1"/>
    <col min="3078" max="3081" width="13.375" style="3" customWidth="1"/>
    <col min="3082" max="3082" width="12.875" style="3" customWidth="1"/>
    <col min="3083" max="3083" width="12.5" style="3" customWidth="1"/>
    <col min="3084" max="3084" width="11.75" style="3" customWidth="1"/>
    <col min="3085" max="3085" width="13.875" style="3" customWidth="1"/>
    <col min="3086" max="3328" width="17.875" style="3" customWidth="1"/>
    <col min="3329" max="3329" width="28.75" style="3" customWidth="1"/>
    <col min="3330" max="3330" width="11.75" style="3" customWidth="1"/>
    <col min="3331" max="3331" width="11.875" style="3" customWidth="1"/>
    <col min="3332" max="3332" width="11.375" style="3" customWidth="1"/>
    <col min="3333" max="3333" width="12.5" style="3" customWidth="1"/>
    <col min="3334" max="3337" width="13.375" style="3" customWidth="1"/>
    <col min="3338" max="3338" width="12.875" style="3" customWidth="1"/>
    <col min="3339" max="3339" width="12.5" style="3" customWidth="1"/>
    <col min="3340" max="3340" width="11.75" style="3" customWidth="1"/>
    <col min="3341" max="3341" width="13.875" style="3" customWidth="1"/>
    <col min="3342" max="3584" width="17.875" style="3" customWidth="1"/>
    <col min="3585" max="3585" width="28.75" style="3" customWidth="1"/>
    <col min="3586" max="3586" width="11.75" style="3" customWidth="1"/>
    <col min="3587" max="3587" width="11.875" style="3" customWidth="1"/>
    <col min="3588" max="3588" width="11.375" style="3" customWidth="1"/>
    <col min="3589" max="3589" width="12.5" style="3" customWidth="1"/>
    <col min="3590" max="3593" width="13.375" style="3" customWidth="1"/>
    <col min="3594" max="3594" width="12.875" style="3" customWidth="1"/>
    <col min="3595" max="3595" width="12.5" style="3" customWidth="1"/>
    <col min="3596" max="3596" width="11.75" style="3" customWidth="1"/>
    <col min="3597" max="3597" width="13.875" style="3" customWidth="1"/>
    <col min="3598" max="3840" width="17.875" style="3" customWidth="1"/>
    <col min="3841" max="3841" width="28.75" style="3" customWidth="1"/>
    <col min="3842" max="3842" width="11.75" style="3" customWidth="1"/>
    <col min="3843" max="3843" width="11.875" style="3" customWidth="1"/>
    <col min="3844" max="3844" width="11.375" style="3" customWidth="1"/>
    <col min="3845" max="3845" width="12.5" style="3" customWidth="1"/>
    <col min="3846" max="3849" width="13.375" style="3" customWidth="1"/>
    <col min="3850" max="3850" width="12.875" style="3" customWidth="1"/>
    <col min="3851" max="3851" width="12.5" style="3" customWidth="1"/>
    <col min="3852" max="3852" width="11.75" style="3" customWidth="1"/>
    <col min="3853" max="3853" width="13.875" style="3" customWidth="1"/>
    <col min="3854" max="4096" width="17.875" style="3" customWidth="1"/>
    <col min="4097" max="4097" width="28.75" style="3" customWidth="1"/>
    <col min="4098" max="4098" width="11.75" style="3" customWidth="1"/>
    <col min="4099" max="4099" width="11.875" style="3" customWidth="1"/>
    <col min="4100" max="4100" width="11.375" style="3" customWidth="1"/>
    <col min="4101" max="4101" width="12.5" style="3" customWidth="1"/>
    <col min="4102" max="4105" width="13.375" style="3" customWidth="1"/>
    <col min="4106" max="4106" width="12.875" style="3" customWidth="1"/>
    <col min="4107" max="4107" width="12.5" style="3" customWidth="1"/>
    <col min="4108" max="4108" width="11.75" style="3" customWidth="1"/>
    <col min="4109" max="4109" width="13.875" style="3" customWidth="1"/>
    <col min="4110" max="4352" width="17.875" style="3" customWidth="1"/>
    <col min="4353" max="4353" width="28.75" style="3" customWidth="1"/>
    <col min="4354" max="4354" width="11.75" style="3" customWidth="1"/>
    <col min="4355" max="4355" width="11.875" style="3" customWidth="1"/>
    <col min="4356" max="4356" width="11.375" style="3" customWidth="1"/>
    <col min="4357" max="4357" width="12.5" style="3" customWidth="1"/>
    <col min="4358" max="4361" width="13.375" style="3" customWidth="1"/>
    <col min="4362" max="4362" width="12.875" style="3" customWidth="1"/>
    <col min="4363" max="4363" width="12.5" style="3" customWidth="1"/>
    <col min="4364" max="4364" width="11.75" style="3" customWidth="1"/>
    <col min="4365" max="4365" width="13.875" style="3" customWidth="1"/>
    <col min="4366" max="4608" width="17.875" style="3" customWidth="1"/>
    <col min="4609" max="4609" width="28.75" style="3" customWidth="1"/>
    <col min="4610" max="4610" width="11.75" style="3" customWidth="1"/>
    <col min="4611" max="4611" width="11.875" style="3" customWidth="1"/>
    <col min="4612" max="4612" width="11.375" style="3" customWidth="1"/>
    <col min="4613" max="4613" width="12.5" style="3" customWidth="1"/>
    <col min="4614" max="4617" width="13.375" style="3" customWidth="1"/>
    <col min="4618" max="4618" width="12.875" style="3" customWidth="1"/>
    <col min="4619" max="4619" width="12.5" style="3" customWidth="1"/>
    <col min="4620" max="4620" width="11.75" style="3" customWidth="1"/>
    <col min="4621" max="4621" width="13.875" style="3" customWidth="1"/>
    <col min="4622" max="4864" width="17.875" style="3" customWidth="1"/>
    <col min="4865" max="4865" width="28.75" style="3" customWidth="1"/>
    <col min="4866" max="4866" width="11.75" style="3" customWidth="1"/>
    <col min="4867" max="4867" width="11.875" style="3" customWidth="1"/>
    <col min="4868" max="4868" width="11.375" style="3" customWidth="1"/>
    <col min="4869" max="4869" width="12.5" style="3" customWidth="1"/>
    <col min="4870" max="4873" width="13.375" style="3" customWidth="1"/>
    <col min="4874" max="4874" width="12.875" style="3" customWidth="1"/>
    <col min="4875" max="4875" width="12.5" style="3" customWidth="1"/>
    <col min="4876" max="4876" width="11.75" style="3" customWidth="1"/>
    <col min="4877" max="4877" width="13.875" style="3" customWidth="1"/>
    <col min="4878" max="5120" width="17.875" style="3" customWidth="1"/>
    <col min="5121" max="5121" width="28.75" style="3" customWidth="1"/>
    <col min="5122" max="5122" width="11.75" style="3" customWidth="1"/>
    <col min="5123" max="5123" width="11.875" style="3" customWidth="1"/>
    <col min="5124" max="5124" width="11.375" style="3" customWidth="1"/>
    <col min="5125" max="5125" width="12.5" style="3" customWidth="1"/>
    <col min="5126" max="5129" width="13.375" style="3" customWidth="1"/>
    <col min="5130" max="5130" width="12.875" style="3" customWidth="1"/>
    <col min="5131" max="5131" width="12.5" style="3" customWidth="1"/>
    <col min="5132" max="5132" width="11.75" style="3" customWidth="1"/>
    <col min="5133" max="5133" width="13.875" style="3" customWidth="1"/>
    <col min="5134" max="5376" width="17.875" style="3" customWidth="1"/>
    <col min="5377" max="5377" width="28.75" style="3" customWidth="1"/>
    <col min="5378" max="5378" width="11.75" style="3" customWidth="1"/>
    <col min="5379" max="5379" width="11.875" style="3" customWidth="1"/>
    <col min="5380" max="5380" width="11.375" style="3" customWidth="1"/>
    <col min="5381" max="5381" width="12.5" style="3" customWidth="1"/>
    <col min="5382" max="5385" width="13.375" style="3" customWidth="1"/>
    <col min="5386" max="5386" width="12.875" style="3" customWidth="1"/>
    <col min="5387" max="5387" width="12.5" style="3" customWidth="1"/>
    <col min="5388" max="5388" width="11.75" style="3" customWidth="1"/>
    <col min="5389" max="5389" width="13.875" style="3" customWidth="1"/>
    <col min="5390" max="5632" width="17.875" style="3" customWidth="1"/>
    <col min="5633" max="5633" width="28.75" style="3" customWidth="1"/>
    <col min="5634" max="5634" width="11.75" style="3" customWidth="1"/>
    <col min="5635" max="5635" width="11.875" style="3" customWidth="1"/>
    <col min="5636" max="5636" width="11.375" style="3" customWidth="1"/>
    <col min="5637" max="5637" width="12.5" style="3" customWidth="1"/>
    <col min="5638" max="5641" width="13.375" style="3" customWidth="1"/>
    <col min="5642" max="5642" width="12.875" style="3" customWidth="1"/>
    <col min="5643" max="5643" width="12.5" style="3" customWidth="1"/>
    <col min="5644" max="5644" width="11.75" style="3" customWidth="1"/>
    <col min="5645" max="5645" width="13.875" style="3" customWidth="1"/>
    <col min="5646" max="5888" width="17.875" style="3" customWidth="1"/>
    <col min="5889" max="5889" width="28.75" style="3" customWidth="1"/>
    <col min="5890" max="5890" width="11.75" style="3" customWidth="1"/>
    <col min="5891" max="5891" width="11.875" style="3" customWidth="1"/>
    <col min="5892" max="5892" width="11.375" style="3" customWidth="1"/>
    <col min="5893" max="5893" width="12.5" style="3" customWidth="1"/>
    <col min="5894" max="5897" width="13.375" style="3" customWidth="1"/>
    <col min="5898" max="5898" width="12.875" style="3" customWidth="1"/>
    <col min="5899" max="5899" width="12.5" style="3" customWidth="1"/>
    <col min="5900" max="5900" width="11.75" style="3" customWidth="1"/>
    <col min="5901" max="5901" width="13.875" style="3" customWidth="1"/>
    <col min="5902" max="6144" width="17.875" style="3" customWidth="1"/>
    <col min="6145" max="6145" width="28.75" style="3" customWidth="1"/>
    <col min="6146" max="6146" width="11.75" style="3" customWidth="1"/>
    <col min="6147" max="6147" width="11.875" style="3" customWidth="1"/>
    <col min="6148" max="6148" width="11.375" style="3" customWidth="1"/>
    <col min="6149" max="6149" width="12.5" style="3" customWidth="1"/>
    <col min="6150" max="6153" width="13.375" style="3" customWidth="1"/>
    <col min="6154" max="6154" width="12.875" style="3" customWidth="1"/>
    <col min="6155" max="6155" width="12.5" style="3" customWidth="1"/>
    <col min="6156" max="6156" width="11.75" style="3" customWidth="1"/>
    <col min="6157" max="6157" width="13.875" style="3" customWidth="1"/>
    <col min="6158" max="6400" width="17.875" style="3" customWidth="1"/>
    <col min="6401" max="6401" width="28.75" style="3" customWidth="1"/>
    <col min="6402" max="6402" width="11.75" style="3" customWidth="1"/>
    <col min="6403" max="6403" width="11.875" style="3" customWidth="1"/>
    <col min="6404" max="6404" width="11.375" style="3" customWidth="1"/>
    <col min="6405" max="6405" width="12.5" style="3" customWidth="1"/>
    <col min="6406" max="6409" width="13.375" style="3" customWidth="1"/>
    <col min="6410" max="6410" width="12.875" style="3" customWidth="1"/>
    <col min="6411" max="6411" width="12.5" style="3" customWidth="1"/>
    <col min="6412" max="6412" width="11.75" style="3" customWidth="1"/>
    <col min="6413" max="6413" width="13.875" style="3" customWidth="1"/>
    <col min="6414" max="6656" width="17.875" style="3" customWidth="1"/>
    <col min="6657" max="6657" width="28.75" style="3" customWidth="1"/>
    <col min="6658" max="6658" width="11.75" style="3" customWidth="1"/>
    <col min="6659" max="6659" width="11.875" style="3" customWidth="1"/>
    <col min="6660" max="6660" width="11.375" style="3" customWidth="1"/>
    <col min="6661" max="6661" width="12.5" style="3" customWidth="1"/>
    <col min="6662" max="6665" width="13.375" style="3" customWidth="1"/>
    <col min="6666" max="6666" width="12.875" style="3" customWidth="1"/>
    <col min="6667" max="6667" width="12.5" style="3" customWidth="1"/>
    <col min="6668" max="6668" width="11.75" style="3" customWidth="1"/>
    <col min="6669" max="6669" width="13.875" style="3" customWidth="1"/>
    <col min="6670" max="6912" width="17.875" style="3" customWidth="1"/>
    <col min="6913" max="6913" width="28.75" style="3" customWidth="1"/>
    <col min="6914" max="6914" width="11.75" style="3" customWidth="1"/>
    <col min="6915" max="6915" width="11.875" style="3" customWidth="1"/>
    <col min="6916" max="6916" width="11.375" style="3" customWidth="1"/>
    <col min="6917" max="6917" width="12.5" style="3" customWidth="1"/>
    <col min="6918" max="6921" width="13.375" style="3" customWidth="1"/>
    <col min="6922" max="6922" width="12.875" style="3" customWidth="1"/>
    <col min="6923" max="6923" width="12.5" style="3" customWidth="1"/>
    <col min="6924" max="6924" width="11.75" style="3" customWidth="1"/>
    <col min="6925" max="6925" width="13.875" style="3" customWidth="1"/>
    <col min="6926" max="7168" width="17.875" style="3" customWidth="1"/>
    <col min="7169" max="7169" width="28.75" style="3" customWidth="1"/>
    <col min="7170" max="7170" width="11.75" style="3" customWidth="1"/>
    <col min="7171" max="7171" width="11.875" style="3" customWidth="1"/>
    <col min="7172" max="7172" width="11.375" style="3" customWidth="1"/>
    <col min="7173" max="7173" width="12.5" style="3" customWidth="1"/>
    <col min="7174" max="7177" width="13.375" style="3" customWidth="1"/>
    <col min="7178" max="7178" width="12.875" style="3" customWidth="1"/>
    <col min="7179" max="7179" width="12.5" style="3" customWidth="1"/>
    <col min="7180" max="7180" width="11.75" style="3" customWidth="1"/>
    <col min="7181" max="7181" width="13.875" style="3" customWidth="1"/>
    <col min="7182" max="7424" width="17.875" style="3" customWidth="1"/>
    <col min="7425" max="7425" width="28.75" style="3" customWidth="1"/>
    <col min="7426" max="7426" width="11.75" style="3" customWidth="1"/>
    <col min="7427" max="7427" width="11.875" style="3" customWidth="1"/>
    <col min="7428" max="7428" width="11.375" style="3" customWidth="1"/>
    <col min="7429" max="7429" width="12.5" style="3" customWidth="1"/>
    <col min="7430" max="7433" width="13.375" style="3" customWidth="1"/>
    <col min="7434" max="7434" width="12.875" style="3" customWidth="1"/>
    <col min="7435" max="7435" width="12.5" style="3" customWidth="1"/>
    <col min="7436" max="7436" width="11.75" style="3" customWidth="1"/>
    <col min="7437" max="7437" width="13.875" style="3" customWidth="1"/>
    <col min="7438" max="7680" width="17.875" style="3" customWidth="1"/>
    <col min="7681" max="7681" width="28.75" style="3" customWidth="1"/>
    <col min="7682" max="7682" width="11.75" style="3" customWidth="1"/>
    <col min="7683" max="7683" width="11.875" style="3" customWidth="1"/>
    <col min="7684" max="7684" width="11.375" style="3" customWidth="1"/>
    <col min="7685" max="7685" width="12.5" style="3" customWidth="1"/>
    <col min="7686" max="7689" width="13.375" style="3" customWidth="1"/>
    <col min="7690" max="7690" width="12.875" style="3" customWidth="1"/>
    <col min="7691" max="7691" width="12.5" style="3" customWidth="1"/>
    <col min="7692" max="7692" width="11.75" style="3" customWidth="1"/>
    <col min="7693" max="7693" width="13.875" style="3" customWidth="1"/>
    <col min="7694" max="7936" width="17.875" style="3" customWidth="1"/>
    <col min="7937" max="7937" width="28.75" style="3" customWidth="1"/>
    <col min="7938" max="7938" width="11.75" style="3" customWidth="1"/>
    <col min="7939" max="7939" width="11.875" style="3" customWidth="1"/>
    <col min="7940" max="7940" width="11.375" style="3" customWidth="1"/>
    <col min="7941" max="7941" width="12.5" style="3" customWidth="1"/>
    <col min="7942" max="7945" width="13.375" style="3" customWidth="1"/>
    <col min="7946" max="7946" width="12.875" style="3" customWidth="1"/>
    <col min="7947" max="7947" width="12.5" style="3" customWidth="1"/>
    <col min="7948" max="7948" width="11.75" style="3" customWidth="1"/>
    <col min="7949" max="7949" width="13.875" style="3" customWidth="1"/>
    <col min="7950" max="8192" width="17.875" style="3" customWidth="1"/>
    <col min="8193" max="8193" width="28.75" style="3" customWidth="1"/>
    <col min="8194" max="8194" width="11.75" style="3" customWidth="1"/>
    <col min="8195" max="8195" width="11.875" style="3" customWidth="1"/>
    <col min="8196" max="8196" width="11.375" style="3" customWidth="1"/>
    <col min="8197" max="8197" width="12.5" style="3" customWidth="1"/>
    <col min="8198" max="8201" width="13.375" style="3" customWidth="1"/>
    <col min="8202" max="8202" width="12.875" style="3" customWidth="1"/>
    <col min="8203" max="8203" width="12.5" style="3" customWidth="1"/>
    <col min="8204" max="8204" width="11.75" style="3" customWidth="1"/>
    <col min="8205" max="8205" width="13.875" style="3" customWidth="1"/>
    <col min="8206" max="8448" width="17.875" style="3" customWidth="1"/>
    <col min="8449" max="8449" width="28.75" style="3" customWidth="1"/>
    <col min="8450" max="8450" width="11.75" style="3" customWidth="1"/>
    <col min="8451" max="8451" width="11.875" style="3" customWidth="1"/>
    <col min="8452" max="8452" width="11.375" style="3" customWidth="1"/>
    <col min="8453" max="8453" width="12.5" style="3" customWidth="1"/>
    <col min="8454" max="8457" width="13.375" style="3" customWidth="1"/>
    <col min="8458" max="8458" width="12.875" style="3" customWidth="1"/>
    <col min="8459" max="8459" width="12.5" style="3" customWidth="1"/>
    <col min="8460" max="8460" width="11.75" style="3" customWidth="1"/>
    <col min="8461" max="8461" width="13.875" style="3" customWidth="1"/>
    <col min="8462" max="8704" width="17.875" style="3" customWidth="1"/>
    <col min="8705" max="8705" width="28.75" style="3" customWidth="1"/>
    <col min="8706" max="8706" width="11.75" style="3" customWidth="1"/>
    <col min="8707" max="8707" width="11.875" style="3" customWidth="1"/>
    <col min="8708" max="8708" width="11.375" style="3" customWidth="1"/>
    <col min="8709" max="8709" width="12.5" style="3" customWidth="1"/>
    <col min="8710" max="8713" width="13.375" style="3" customWidth="1"/>
    <col min="8714" max="8714" width="12.875" style="3" customWidth="1"/>
    <col min="8715" max="8715" width="12.5" style="3" customWidth="1"/>
    <col min="8716" max="8716" width="11.75" style="3" customWidth="1"/>
    <col min="8717" max="8717" width="13.875" style="3" customWidth="1"/>
    <col min="8718" max="8960" width="17.875" style="3" customWidth="1"/>
    <col min="8961" max="8961" width="28.75" style="3" customWidth="1"/>
    <col min="8962" max="8962" width="11.75" style="3" customWidth="1"/>
    <col min="8963" max="8963" width="11.875" style="3" customWidth="1"/>
    <col min="8964" max="8964" width="11.375" style="3" customWidth="1"/>
    <col min="8965" max="8965" width="12.5" style="3" customWidth="1"/>
    <col min="8966" max="8969" width="13.375" style="3" customWidth="1"/>
    <col min="8970" max="8970" width="12.875" style="3" customWidth="1"/>
    <col min="8971" max="8971" width="12.5" style="3" customWidth="1"/>
    <col min="8972" max="8972" width="11.75" style="3" customWidth="1"/>
    <col min="8973" max="8973" width="13.875" style="3" customWidth="1"/>
    <col min="8974" max="9216" width="17.875" style="3" customWidth="1"/>
    <col min="9217" max="9217" width="28.75" style="3" customWidth="1"/>
    <col min="9218" max="9218" width="11.75" style="3" customWidth="1"/>
    <col min="9219" max="9219" width="11.875" style="3" customWidth="1"/>
    <col min="9220" max="9220" width="11.375" style="3" customWidth="1"/>
    <col min="9221" max="9221" width="12.5" style="3" customWidth="1"/>
    <col min="9222" max="9225" width="13.375" style="3" customWidth="1"/>
    <col min="9226" max="9226" width="12.875" style="3" customWidth="1"/>
    <col min="9227" max="9227" width="12.5" style="3" customWidth="1"/>
    <col min="9228" max="9228" width="11.75" style="3" customWidth="1"/>
    <col min="9229" max="9229" width="13.875" style="3" customWidth="1"/>
    <col min="9230" max="9472" width="17.875" style="3" customWidth="1"/>
    <col min="9473" max="9473" width="28.75" style="3" customWidth="1"/>
    <col min="9474" max="9474" width="11.75" style="3" customWidth="1"/>
    <col min="9475" max="9475" width="11.875" style="3" customWidth="1"/>
    <col min="9476" max="9476" width="11.375" style="3" customWidth="1"/>
    <col min="9477" max="9477" width="12.5" style="3" customWidth="1"/>
    <col min="9478" max="9481" width="13.375" style="3" customWidth="1"/>
    <col min="9482" max="9482" width="12.875" style="3" customWidth="1"/>
    <col min="9483" max="9483" width="12.5" style="3" customWidth="1"/>
    <col min="9484" max="9484" width="11.75" style="3" customWidth="1"/>
    <col min="9485" max="9485" width="13.875" style="3" customWidth="1"/>
    <col min="9486" max="9728" width="17.875" style="3" customWidth="1"/>
    <col min="9729" max="9729" width="28.75" style="3" customWidth="1"/>
    <col min="9730" max="9730" width="11.75" style="3" customWidth="1"/>
    <col min="9731" max="9731" width="11.875" style="3" customWidth="1"/>
    <col min="9732" max="9732" width="11.375" style="3" customWidth="1"/>
    <col min="9733" max="9733" width="12.5" style="3" customWidth="1"/>
    <col min="9734" max="9737" width="13.375" style="3" customWidth="1"/>
    <col min="9738" max="9738" width="12.875" style="3" customWidth="1"/>
    <col min="9739" max="9739" width="12.5" style="3" customWidth="1"/>
    <col min="9740" max="9740" width="11.75" style="3" customWidth="1"/>
    <col min="9741" max="9741" width="13.875" style="3" customWidth="1"/>
    <col min="9742" max="9984" width="17.875" style="3" customWidth="1"/>
    <col min="9985" max="9985" width="28.75" style="3" customWidth="1"/>
    <col min="9986" max="9986" width="11.75" style="3" customWidth="1"/>
    <col min="9987" max="9987" width="11.875" style="3" customWidth="1"/>
    <col min="9988" max="9988" width="11.375" style="3" customWidth="1"/>
    <col min="9989" max="9989" width="12.5" style="3" customWidth="1"/>
    <col min="9990" max="9993" width="13.375" style="3" customWidth="1"/>
    <col min="9994" max="9994" width="12.875" style="3" customWidth="1"/>
    <col min="9995" max="9995" width="12.5" style="3" customWidth="1"/>
    <col min="9996" max="9996" width="11.75" style="3" customWidth="1"/>
    <col min="9997" max="9997" width="13.875" style="3" customWidth="1"/>
    <col min="9998" max="10240" width="17.875" style="3" customWidth="1"/>
    <col min="10241" max="10241" width="28.75" style="3" customWidth="1"/>
    <col min="10242" max="10242" width="11.75" style="3" customWidth="1"/>
    <col min="10243" max="10243" width="11.875" style="3" customWidth="1"/>
    <col min="10244" max="10244" width="11.375" style="3" customWidth="1"/>
    <col min="10245" max="10245" width="12.5" style="3" customWidth="1"/>
    <col min="10246" max="10249" width="13.375" style="3" customWidth="1"/>
    <col min="10250" max="10250" width="12.875" style="3" customWidth="1"/>
    <col min="10251" max="10251" width="12.5" style="3" customWidth="1"/>
    <col min="10252" max="10252" width="11.75" style="3" customWidth="1"/>
    <col min="10253" max="10253" width="13.875" style="3" customWidth="1"/>
    <col min="10254" max="10496" width="17.875" style="3" customWidth="1"/>
    <col min="10497" max="10497" width="28.75" style="3" customWidth="1"/>
    <col min="10498" max="10498" width="11.75" style="3" customWidth="1"/>
    <col min="10499" max="10499" width="11.875" style="3" customWidth="1"/>
    <col min="10500" max="10500" width="11.375" style="3" customWidth="1"/>
    <col min="10501" max="10501" width="12.5" style="3" customWidth="1"/>
    <col min="10502" max="10505" width="13.375" style="3" customWidth="1"/>
    <col min="10506" max="10506" width="12.875" style="3" customWidth="1"/>
    <col min="10507" max="10507" width="12.5" style="3" customWidth="1"/>
    <col min="10508" max="10508" width="11.75" style="3" customWidth="1"/>
    <col min="10509" max="10509" width="13.875" style="3" customWidth="1"/>
    <col min="10510" max="10752" width="17.875" style="3" customWidth="1"/>
    <col min="10753" max="10753" width="28.75" style="3" customWidth="1"/>
    <col min="10754" max="10754" width="11.75" style="3" customWidth="1"/>
    <col min="10755" max="10755" width="11.875" style="3" customWidth="1"/>
    <col min="10756" max="10756" width="11.375" style="3" customWidth="1"/>
    <col min="10757" max="10757" width="12.5" style="3" customWidth="1"/>
    <col min="10758" max="10761" width="13.375" style="3" customWidth="1"/>
    <col min="10762" max="10762" width="12.875" style="3" customWidth="1"/>
    <col min="10763" max="10763" width="12.5" style="3" customWidth="1"/>
    <col min="10764" max="10764" width="11.75" style="3" customWidth="1"/>
    <col min="10765" max="10765" width="13.875" style="3" customWidth="1"/>
    <col min="10766" max="11008" width="17.875" style="3" customWidth="1"/>
    <col min="11009" max="11009" width="28.75" style="3" customWidth="1"/>
    <col min="11010" max="11010" width="11.75" style="3" customWidth="1"/>
    <col min="11011" max="11011" width="11.875" style="3" customWidth="1"/>
    <col min="11012" max="11012" width="11.375" style="3" customWidth="1"/>
    <col min="11013" max="11013" width="12.5" style="3" customWidth="1"/>
    <col min="11014" max="11017" width="13.375" style="3" customWidth="1"/>
    <col min="11018" max="11018" width="12.875" style="3" customWidth="1"/>
    <col min="11019" max="11019" width="12.5" style="3" customWidth="1"/>
    <col min="11020" max="11020" width="11.75" style="3" customWidth="1"/>
    <col min="11021" max="11021" width="13.875" style="3" customWidth="1"/>
    <col min="11022" max="11264" width="17.875" style="3" customWidth="1"/>
    <col min="11265" max="11265" width="28.75" style="3" customWidth="1"/>
    <col min="11266" max="11266" width="11.75" style="3" customWidth="1"/>
    <col min="11267" max="11267" width="11.875" style="3" customWidth="1"/>
    <col min="11268" max="11268" width="11.375" style="3" customWidth="1"/>
    <col min="11269" max="11269" width="12.5" style="3" customWidth="1"/>
    <col min="11270" max="11273" width="13.375" style="3" customWidth="1"/>
    <col min="11274" max="11274" width="12.875" style="3" customWidth="1"/>
    <col min="11275" max="11275" width="12.5" style="3" customWidth="1"/>
    <col min="11276" max="11276" width="11.75" style="3" customWidth="1"/>
    <col min="11277" max="11277" width="13.875" style="3" customWidth="1"/>
    <col min="11278" max="11520" width="17.875" style="3" customWidth="1"/>
    <col min="11521" max="11521" width="28.75" style="3" customWidth="1"/>
    <col min="11522" max="11522" width="11.75" style="3" customWidth="1"/>
    <col min="11523" max="11523" width="11.875" style="3" customWidth="1"/>
    <col min="11524" max="11524" width="11.375" style="3" customWidth="1"/>
    <col min="11525" max="11525" width="12.5" style="3" customWidth="1"/>
    <col min="11526" max="11529" width="13.375" style="3" customWidth="1"/>
    <col min="11530" max="11530" width="12.875" style="3" customWidth="1"/>
    <col min="11531" max="11531" width="12.5" style="3" customWidth="1"/>
    <col min="11532" max="11532" width="11.75" style="3" customWidth="1"/>
    <col min="11533" max="11533" width="13.875" style="3" customWidth="1"/>
    <col min="11534" max="11776" width="17.875" style="3" customWidth="1"/>
    <col min="11777" max="11777" width="28.75" style="3" customWidth="1"/>
    <col min="11778" max="11778" width="11.75" style="3" customWidth="1"/>
    <col min="11779" max="11779" width="11.875" style="3" customWidth="1"/>
    <col min="11780" max="11780" width="11.375" style="3" customWidth="1"/>
    <col min="11781" max="11781" width="12.5" style="3" customWidth="1"/>
    <col min="11782" max="11785" width="13.375" style="3" customWidth="1"/>
    <col min="11786" max="11786" width="12.875" style="3" customWidth="1"/>
    <col min="11787" max="11787" width="12.5" style="3" customWidth="1"/>
    <col min="11788" max="11788" width="11.75" style="3" customWidth="1"/>
    <col min="11789" max="11789" width="13.875" style="3" customWidth="1"/>
    <col min="11790" max="12032" width="17.875" style="3" customWidth="1"/>
    <col min="12033" max="12033" width="28.75" style="3" customWidth="1"/>
    <col min="12034" max="12034" width="11.75" style="3" customWidth="1"/>
    <col min="12035" max="12035" width="11.875" style="3" customWidth="1"/>
    <col min="12036" max="12036" width="11.375" style="3" customWidth="1"/>
    <col min="12037" max="12037" width="12.5" style="3" customWidth="1"/>
    <col min="12038" max="12041" width="13.375" style="3" customWidth="1"/>
    <col min="12042" max="12042" width="12.875" style="3" customWidth="1"/>
    <col min="12043" max="12043" width="12.5" style="3" customWidth="1"/>
    <col min="12044" max="12044" width="11.75" style="3" customWidth="1"/>
    <col min="12045" max="12045" width="13.875" style="3" customWidth="1"/>
    <col min="12046" max="12288" width="17.875" style="3" customWidth="1"/>
    <col min="12289" max="12289" width="28.75" style="3" customWidth="1"/>
    <col min="12290" max="12290" width="11.75" style="3" customWidth="1"/>
    <col min="12291" max="12291" width="11.875" style="3" customWidth="1"/>
    <col min="12292" max="12292" width="11.375" style="3" customWidth="1"/>
    <col min="12293" max="12293" width="12.5" style="3" customWidth="1"/>
    <col min="12294" max="12297" width="13.375" style="3" customWidth="1"/>
    <col min="12298" max="12298" width="12.875" style="3" customWidth="1"/>
    <col min="12299" max="12299" width="12.5" style="3" customWidth="1"/>
    <col min="12300" max="12300" width="11.75" style="3" customWidth="1"/>
    <col min="12301" max="12301" width="13.875" style="3" customWidth="1"/>
    <col min="12302" max="12544" width="17.875" style="3" customWidth="1"/>
    <col min="12545" max="12545" width="28.75" style="3" customWidth="1"/>
    <col min="12546" max="12546" width="11.75" style="3" customWidth="1"/>
    <col min="12547" max="12547" width="11.875" style="3" customWidth="1"/>
    <col min="12548" max="12548" width="11.375" style="3" customWidth="1"/>
    <col min="12549" max="12549" width="12.5" style="3" customWidth="1"/>
    <col min="12550" max="12553" width="13.375" style="3" customWidth="1"/>
    <col min="12554" max="12554" width="12.875" style="3" customWidth="1"/>
    <col min="12555" max="12555" width="12.5" style="3" customWidth="1"/>
    <col min="12556" max="12556" width="11.75" style="3" customWidth="1"/>
    <col min="12557" max="12557" width="13.875" style="3" customWidth="1"/>
    <col min="12558" max="12800" width="17.875" style="3" customWidth="1"/>
    <col min="12801" max="12801" width="28.75" style="3" customWidth="1"/>
    <col min="12802" max="12802" width="11.75" style="3" customWidth="1"/>
    <col min="12803" max="12803" width="11.875" style="3" customWidth="1"/>
    <col min="12804" max="12804" width="11.375" style="3" customWidth="1"/>
    <col min="12805" max="12805" width="12.5" style="3" customWidth="1"/>
    <col min="12806" max="12809" width="13.375" style="3" customWidth="1"/>
    <col min="12810" max="12810" width="12.875" style="3" customWidth="1"/>
    <col min="12811" max="12811" width="12.5" style="3" customWidth="1"/>
    <col min="12812" max="12812" width="11.75" style="3" customWidth="1"/>
    <col min="12813" max="12813" width="13.875" style="3" customWidth="1"/>
    <col min="12814" max="13056" width="17.875" style="3" customWidth="1"/>
    <col min="13057" max="13057" width="28.75" style="3" customWidth="1"/>
    <col min="13058" max="13058" width="11.75" style="3" customWidth="1"/>
    <col min="13059" max="13059" width="11.875" style="3" customWidth="1"/>
    <col min="13060" max="13060" width="11.375" style="3" customWidth="1"/>
    <col min="13061" max="13061" width="12.5" style="3" customWidth="1"/>
    <col min="13062" max="13065" width="13.375" style="3" customWidth="1"/>
    <col min="13066" max="13066" width="12.875" style="3" customWidth="1"/>
    <col min="13067" max="13067" width="12.5" style="3" customWidth="1"/>
    <col min="13068" max="13068" width="11.75" style="3" customWidth="1"/>
    <col min="13069" max="13069" width="13.875" style="3" customWidth="1"/>
    <col min="13070" max="13312" width="17.875" style="3" customWidth="1"/>
    <col min="13313" max="13313" width="28.75" style="3" customWidth="1"/>
    <col min="13314" max="13314" width="11.75" style="3" customWidth="1"/>
    <col min="13315" max="13315" width="11.875" style="3" customWidth="1"/>
    <col min="13316" max="13316" width="11.375" style="3" customWidth="1"/>
    <col min="13317" max="13317" width="12.5" style="3" customWidth="1"/>
    <col min="13318" max="13321" width="13.375" style="3" customWidth="1"/>
    <col min="13322" max="13322" width="12.875" style="3" customWidth="1"/>
    <col min="13323" max="13323" width="12.5" style="3" customWidth="1"/>
    <col min="13324" max="13324" width="11.75" style="3" customWidth="1"/>
    <col min="13325" max="13325" width="13.875" style="3" customWidth="1"/>
    <col min="13326" max="13568" width="17.875" style="3" customWidth="1"/>
    <col min="13569" max="13569" width="28.75" style="3" customWidth="1"/>
    <col min="13570" max="13570" width="11.75" style="3" customWidth="1"/>
    <col min="13571" max="13571" width="11.875" style="3" customWidth="1"/>
    <col min="13572" max="13572" width="11.375" style="3" customWidth="1"/>
    <col min="13573" max="13573" width="12.5" style="3" customWidth="1"/>
    <col min="13574" max="13577" width="13.375" style="3" customWidth="1"/>
    <col min="13578" max="13578" width="12.875" style="3" customWidth="1"/>
    <col min="13579" max="13579" width="12.5" style="3" customWidth="1"/>
    <col min="13580" max="13580" width="11.75" style="3" customWidth="1"/>
    <col min="13581" max="13581" width="13.875" style="3" customWidth="1"/>
    <col min="13582" max="13824" width="17.875" style="3" customWidth="1"/>
    <col min="13825" max="13825" width="28.75" style="3" customWidth="1"/>
    <col min="13826" max="13826" width="11.75" style="3" customWidth="1"/>
    <col min="13827" max="13827" width="11.875" style="3" customWidth="1"/>
    <col min="13828" max="13828" width="11.375" style="3" customWidth="1"/>
    <col min="13829" max="13829" width="12.5" style="3" customWidth="1"/>
    <col min="13830" max="13833" width="13.375" style="3" customWidth="1"/>
    <col min="13834" max="13834" width="12.875" style="3" customWidth="1"/>
    <col min="13835" max="13835" width="12.5" style="3" customWidth="1"/>
    <col min="13836" max="13836" width="11.75" style="3" customWidth="1"/>
    <col min="13837" max="13837" width="13.875" style="3" customWidth="1"/>
    <col min="13838" max="14080" width="17.875" style="3" customWidth="1"/>
    <col min="14081" max="14081" width="28.75" style="3" customWidth="1"/>
    <col min="14082" max="14082" width="11.75" style="3" customWidth="1"/>
    <col min="14083" max="14083" width="11.875" style="3" customWidth="1"/>
    <col min="14084" max="14084" width="11.375" style="3" customWidth="1"/>
    <col min="14085" max="14085" width="12.5" style="3" customWidth="1"/>
    <col min="14086" max="14089" width="13.375" style="3" customWidth="1"/>
    <col min="14090" max="14090" width="12.875" style="3" customWidth="1"/>
    <col min="14091" max="14091" width="12.5" style="3" customWidth="1"/>
    <col min="14092" max="14092" width="11.75" style="3" customWidth="1"/>
    <col min="14093" max="14093" width="13.875" style="3" customWidth="1"/>
    <col min="14094" max="14336" width="17.875" style="3" customWidth="1"/>
    <col min="14337" max="14337" width="28.75" style="3" customWidth="1"/>
    <col min="14338" max="14338" width="11.75" style="3" customWidth="1"/>
    <col min="14339" max="14339" width="11.875" style="3" customWidth="1"/>
    <col min="14340" max="14340" width="11.375" style="3" customWidth="1"/>
    <col min="14341" max="14341" width="12.5" style="3" customWidth="1"/>
    <col min="14342" max="14345" width="13.375" style="3" customWidth="1"/>
    <col min="14346" max="14346" width="12.875" style="3" customWidth="1"/>
    <col min="14347" max="14347" width="12.5" style="3" customWidth="1"/>
    <col min="14348" max="14348" width="11.75" style="3" customWidth="1"/>
    <col min="14349" max="14349" width="13.875" style="3" customWidth="1"/>
    <col min="14350" max="14592" width="17.875" style="3" customWidth="1"/>
    <col min="14593" max="14593" width="28.75" style="3" customWidth="1"/>
    <col min="14594" max="14594" width="11.75" style="3" customWidth="1"/>
    <col min="14595" max="14595" width="11.875" style="3" customWidth="1"/>
    <col min="14596" max="14596" width="11.375" style="3" customWidth="1"/>
    <col min="14597" max="14597" width="12.5" style="3" customWidth="1"/>
    <col min="14598" max="14601" width="13.375" style="3" customWidth="1"/>
    <col min="14602" max="14602" width="12.875" style="3" customWidth="1"/>
    <col min="14603" max="14603" width="12.5" style="3" customWidth="1"/>
    <col min="14604" max="14604" width="11.75" style="3" customWidth="1"/>
    <col min="14605" max="14605" width="13.875" style="3" customWidth="1"/>
    <col min="14606" max="14848" width="17.875" style="3" customWidth="1"/>
    <col min="14849" max="14849" width="28.75" style="3" customWidth="1"/>
    <col min="14850" max="14850" width="11.75" style="3" customWidth="1"/>
    <col min="14851" max="14851" width="11.875" style="3" customWidth="1"/>
    <col min="14852" max="14852" width="11.375" style="3" customWidth="1"/>
    <col min="14853" max="14853" width="12.5" style="3" customWidth="1"/>
    <col min="14854" max="14857" width="13.375" style="3" customWidth="1"/>
    <col min="14858" max="14858" width="12.875" style="3" customWidth="1"/>
    <col min="14859" max="14859" width="12.5" style="3" customWidth="1"/>
    <col min="14860" max="14860" width="11.75" style="3" customWidth="1"/>
    <col min="14861" max="14861" width="13.875" style="3" customWidth="1"/>
    <col min="14862" max="15104" width="17.875" style="3" customWidth="1"/>
    <col min="15105" max="15105" width="28.75" style="3" customWidth="1"/>
    <col min="15106" max="15106" width="11.75" style="3" customWidth="1"/>
    <col min="15107" max="15107" width="11.875" style="3" customWidth="1"/>
    <col min="15108" max="15108" width="11.375" style="3" customWidth="1"/>
    <col min="15109" max="15109" width="12.5" style="3" customWidth="1"/>
    <col min="15110" max="15113" width="13.375" style="3" customWidth="1"/>
    <col min="15114" max="15114" width="12.875" style="3" customWidth="1"/>
    <col min="15115" max="15115" width="12.5" style="3" customWidth="1"/>
    <col min="15116" max="15116" width="11.75" style="3" customWidth="1"/>
    <col min="15117" max="15117" width="13.875" style="3" customWidth="1"/>
    <col min="15118" max="15360" width="17.875" style="3" customWidth="1"/>
    <col min="15361" max="15361" width="28.75" style="3" customWidth="1"/>
    <col min="15362" max="15362" width="11.75" style="3" customWidth="1"/>
    <col min="15363" max="15363" width="11.875" style="3" customWidth="1"/>
    <col min="15364" max="15364" width="11.375" style="3" customWidth="1"/>
    <col min="15365" max="15365" width="12.5" style="3" customWidth="1"/>
    <col min="15366" max="15369" width="13.375" style="3" customWidth="1"/>
    <col min="15370" max="15370" width="12.875" style="3" customWidth="1"/>
    <col min="15371" max="15371" width="12.5" style="3" customWidth="1"/>
    <col min="15372" max="15372" width="11.75" style="3" customWidth="1"/>
    <col min="15373" max="15373" width="13.875" style="3" customWidth="1"/>
    <col min="15374" max="15616" width="17.875" style="3" customWidth="1"/>
    <col min="15617" max="15617" width="28.75" style="3" customWidth="1"/>
    <col min="15618" max="15618" width="11.75" style="3" customWidth="1"/>
    <col min="15619" max="15619" width="11.875" style="3" customWidth="1"/>
    <col min="15620" max="15620" width="11.375" style="3" customWidth="1"/>
    <col min="15621" max="15621" width="12.5" style="3" customWidth="1"/>
    <col min="15622" max="15625" width="13.375" style="3" customWidth="1"/>
    <col min="15626" max="15626" width="12.875" style="3" customWidth="1"/>
    <col min="15627" max="15627" width="12.5" style="3" customWidth="1"/>
    <col min="15628" max="15628" width="11.75" style="3" customWidth="1"/>
    <col min="15629" max="15629" width="13.875" style="3" customWidth="1"/>
    <col min="15630" max="15872" width="17.875" style="3" customWidth="1"/>
    <col min="15873" max="15873" width="28.75" style="3" customWidth="1"/>
    <col min="15874" max="15874" width="11.75" style="3" customWidth="1"/>
    <col min="15875" max="15875" width="11.875" style="3" customWidth="1"/>
    <col min="15876" max="15876" width="11.375" style="3" customWidth="1"/>
    <col min="15877" max="15877" width="12.5" style="3" customWidth="1"/>
    <col min="15878" max="15881" width="13.375" style="3" customWidth="1"/>
    <col min="15882" max="15882" width="12.875" style="3" customWidth="1"/>
    <col min="15883" max="15883" width="12.5" style="3" customWidth="1"/>
    <col min="15884" max="15884" width="11.75" style="3" customWidth="1"/>
    <col min="15885" max="15885" width="13.875" style="3" customWidth="1"/>
    <col min="15886" max="16128" width="17.875" style="3" customWidth="1"/>
    <col min="16129" max="16129" width="28.75" style="3" customWidth="1"/>
    <col min="16130" max="16130" width="11.75" style="3" customWidth="1"/>
    <col min="16131" max="16131" width="11.875" style="3" customWidth="1"/>
    <col min="16132" max="16132" width="11.375" style="3" customWidth="1"/>
    <col min="16133" max="16133" width="12.5" style="3" customWidth="1"/>
    <col min="16134" max="16137" width="13.375" style="3" customWidth="1"/>
    <col min="16138" max="16138" width="12.875" style="3" customWidth="1"/>
    <col min="16139" max="16139" width="12.5" style="3" customWidth="1"/>
    <col min="16140" max="16140" width="11.75" style="3" customWidth="1"/>
    <col min="16141" max="16141" width="13.875" style="3" customWidth="1"/>
    <col min="16142" max="16384" width="17.875" style="3" customWidth="1"/>
  </cols>
  <sheetData>
    <row r="1" spans="1:13" ht="15.75">
      <c r="A1" s="1" t="s">
        <v>0</v>
      </c>
      <c r="B1" s="1"/>
    </row>
    <row r="2" spans="1:13" ht="15.75">
      <c r="A2" s="4" t="s">
        <v>156</v>
      </c>
      <c r="B2" s="5"/>
      <c r="D2" s="5"/>
      <c r="E2" s="5"/>
      <c r="F2" s="5"/>
      <c r="G2" s="5"/>
      <c r="H2" s="5"/>
      <c r="I2" s="5"/>
      <c r="K2" s="5"/>
      <c r="L2" s="5"/>
      <c r="M2" s="5" t="s">
        <v>1</v>
      </c>
    </row>
    <row r="3" spans="1:13" ht="15.75">
      <c r="A3" s="6" t="s">
        <v>2</v>
      </c>
      <c r="B3" s="5"/>
      <c r="D3" s="5"/>
      <c r="E3" s="5"/>
      <c r="F3" s="5"/>
      <c r="G3" s="5"/>
      <c r="H3" s="5"/>
      <c r="I3" s="5"/>
      <c r="K3" s="5"/>
      <c r="L3" s="5"/>
      <c r="M3" s="5" t="s">
        <v>154</v>
      </c>
    </row>
    <row r="4" spans="1:13" ht="15.75">
      <c r="A4" s="1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15.75">
      <c r="A5" s="6" t="s">
        <v>5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>
      <c r="A6" s="7"/>
      <c r="B6" s="5" t="s">
        <v>6</v>
      </c>
      <c r="C6" s="5" t="s">
        <v>7</v>
      </c>
      <c r="D6" s="5" t="s">
        <v>8</v>
      </c>
      <c r="E6" s="5" t="s">
        <v>9</v>
      </c>
      <c r="F6" s="5" t="s">
        <v>10</v>
      </c>
      <c r="G6" s="8" t="s">
        <v>11</v>
      </c>
      <c r="H6" s="5" t="s">
        <v>12</v>
      </c>
      <c r="I6" s="5" t="s">
        <v>13</v>
      </c>
      <c r="J6" s="5" t="s">
        <v>14</v>
      </c>
      <c r="K6" s="5" t="s">
        <v>15</v>
      </c>
      <c r="L6" s="5" t="s">
        <v>16</v>
      </c>
      <c r="M6" s="5"/>
    </row>
    <row r="7" spans="1:13">
      <c r="A7" s="7"/>
      <c r="B7" s="5" t="s">
        <v>19</v>
      </c>
      <c r="C7" s="5" t="s">
        <v>17</v>
      </c>
      <c r="D7" s="5" t="s">
        <v>17</v>
      </c>
      <c r="E7" s="5" t="s">
        <v>17</v>
      </c>
      <c r="F7" s="5" t="s">
        <v>17</v>
      </c>
      <c r="G7" s="5"/>
      <c r="H7" s="5" t="s">
        <v>18</v>
      </c>
      <c r="I7" s="5" t="s">
        <v>19</v>
      </c>
      <c r="J7" s="5" t="s">
        <v>17</v>
      </c>
      <c r="K7" s="5" t="s">
        <v>20</v>
      </c>
      <c r="L7" s="5" t="s">
        <v>19</v>
      </c>
      <c r="M7" s="5" t="s">
        <v>21</v>
      </c>
    </row>
    <row r="8" spans="1:13">
      <c r="A8" s="9"/>
      <c r="B8" s="5" t="s">
        <v>152</v>
      </c>
      <c r="C8" s="5" t="s">
        <v>23</v>
      </c>
      <c r="D8" s="5" t="s">
        <v>24</v>
      </c>
      <c r="E8" s="5" t="s">
        <v>24</v>
      </c>
      <c r="F8" s="5" t="s">
        <v>24</v>
      </c>
      <c r="G8" s="5" t="s">
        <v>25</v>
      </c>
      <c r="H8" s="5" t="s">
        <v>26</v>
      </c>
      <c r="I8" s="5" t="s">
        <v>27</v>
      </c>
      <c r="J8" s="5" t="s">
        <v>28</v>
      </c>
      <c r="K8" s="5" t="s">
        <v>29</v>
      </c>
      <c r="L8" s="5" t="s">
        <v>30</v>
      </c>
      <c r="M8" s="5" t="s">
        <v>31</v>
      </c>
    </row>
    <row r="9" spans="1:13" ht="16.5" thickBot="1">
      <c r="A9" s="10" t="s">
        <v>32</v>
      </c>
      <c r="B9" s="11" t="s">
        <v>153</v>
      </c>
      <c r="C9" s="11" t="s">
        <v>33</v>
      </c>
      <c r="D9" s="12" t="s">
        <v>34</v>
      </c>
      <c r="E9" s="11" t="s">
        <v>25</v>
      </c>
      <c r="F9" s="11" t="s">
        <v>150</v>
      </c>
      <c r="G9" s="11" t="s">
        <v>35</v>
      </c>
      <c r="H9" s="11" t="s">
        <v>36</v>
      </c>
      <c r="I9" s="11" t="s">
        <v>37</v>
      </c>
      <c r="J9" s="11" t="s">
        <v>38</v>
      </c>
      <c r="K9" s="11" t="s">
        <v>39</v>
      </c>
      <c r="L9" s="11" t="s">
        <v>40</v>
      </c>
      <c r="M9" s="11" t="s">
        <v>41</v>
      </c>
    </row>
    <row r="10" spans="1:13">
      <c r="A10" s="3" t="s">
        <v>42</v>
      </c>
    </row>
    <row r="11" spans="1:13">
      <c r="A11" s="29" t="s">
        <v>43</v>
      </c>
      <c r="C11" s="2">
        <f>+[1]restating!E10+'[1]Proforma-2188,2189'!E10</f>
        <v>-149710</v>
      </c>
      <c r="M11" s="2">
        <f t="shared" ref="M11:M23" si="0">SUM(B11:L11)</f>
        <v>-149710</v>
      </c>
    </row>
    <row r="12" spans="1:13">
      <c r="A12" s="29" t="s">
        <v>44</v>
      </c>
      <c r="E12" s="2">
        <f>[1]restating!G11+'[1]Proforma-2188,2189'!E11</f>
        <v>368654.2300000001</v>
      </c>
      <c r="M12" s="2">
        <f t="shared" si="0"/>
        <v>368654.2300000001</v>
      </c>
    </row>
    <row r="13" spans="1:13">
      <c r="A13" s="29" t="s">
        <v>34</v>
      </c>
      <c r="D13" s="2">
        <f>+[1]restating!F12</f>
        <v>-270553.89999999997</v>
      </c>
      <c r="M13" s="2">
        <f t="shared" si="0"/>
        <v>-270553.89999999997</v>
      </c>
    </row>
    <row r="14" spans="1:13">
      <c r="A14" s="29" t="s">
        <v>45</v>
      </c>
      <c r="C14" s="2">
        <f>+[1]restating!E13</f>
        <v>160916</v>
      </c>
      <c r="M14" s="2">
        <f t="shared" si="0"/>
        <v>160916</v>
      </c>
    </row>
    <row r="15" spans="1:13">
      <c r="A15" s="29" t="s">
        <v>46</v>
      </c>
      <c r="C15" s="2">
        <f>+[1]restating!E14+'[1]Proforma-2188,2189'!E14</f>
        <v>-91023</v>
      </c>
      <c r="M15" s="2">
        <f t="shared" si="0"/>
        <v>-91023</v>
      </c>
    </row>
    <row r="16" spans="1:13">
      <c r="A16" s="29" t="s">
        <v>47</v>
      </c>
      <c r="C16" s="2">
        <f>+'[1]Proforma-2188,2189'!E15</f>
        <v>29154</v>
      </c>
      <c r="M16" s="2">
        <f t="shared" si="0"/>
        <v>29154</v>
      </c>
    </row>
    <row r="17" spans="1:13">
      <c r="A17" s="29" t="s">
        <v>48</v>
      </c>
      <c r="J17" s="2">
        <f>+[1]restating!I16</f>
        <v>763.43999999994412</v>
      </c>
      <c r="M17" s="2">
        <f t="shared" si="0"/>
        <v>763.43999999994412</v>
      </c>
    </row>
    <row r="18" spans="1:13">
      <c r="A18" s="29" t="s">
        <v>149</v>
      </c>
      <c r="F18" s="2">
        <f>+[1]restating!H17+'[1]Proforma-2188,2189'!E17</f>
        <v>-12867</v>
      </c>
      <c r="M18" s="2">
        <f t="shared" si="0"/>
        <v>-12867</v>
      </c>
    </row>
    <row r="19" spans="1:13">
      <c r="A19" s="29" t="s">
        <v>50</v>
      </c>
      <c r="B19" s="2">
        <f>+[1]restating!D18+'[1]Proforma-2188,2189'!E18</f>
        <v>76408.960000000006</v>
      </c>
      <c r="M19" s="2">
        <f t="shared" si="0"/>
        <v>76408.960000000006</v>
      </c>
    </row>
    <row r="20" spans="1:13">
      <c r="A20" s="29" t="s">
        <v>51</v>
      </c>
      <c r="B20" s="2">
        <f>+[1]restating!D19+'[1]Proforma-2188,2189'!E19</f>
        <v>213133.16</v>
      </c>
      <c r="M20" s="2">
        <f t="shared" si="0"/>
        <v>213133.16</v>
      </c>
    </row>
    <row r="21" spans="1:13">
      <c r="A21" s="29" t="s">
        <v>52</v>
      </c>
      <c r="E21" s="2">
        <f>+'[1]Proforma-2188,2189'!E20</f>
        <v>-15250</v>
      </c>
      <c r="M21" s="2">
        <f t="shared" si="0"/>
        <v>-15250</v>
      </c>
    </row>
    <row r="22" spans="1:13">
      <c r="A22" s="29" t="s">
        <v>125</v>
      </c>
      <c r="M22" s="2">
        <f t="shared" si="0"/>
        <v>0</v>
      </c>
    </row>
    <row r="23" spans="1:13">
      <c r="A23" s="29" t="s">
        <v>53</v>
      </c>
      <c r="M23" s="2">
        <f t="shared" si="0"/>
        <v>0</v>
      </c>
    </row>
    <row r="25" spans="1:13" ht="15.75" thickBot="1">
      <c r="A25" s="29" t="s">
        <v>54</v>
      </c>
      <c r="B25" s="13">
        <f>SUM(B11:B24)</f>
        <v>289542.12</v>
      </c>
      <c r="C25" s="13">
        <f t="shared" ref="C25:M25" si="1">SUM(C11:C24)</f>
        <v>-50663</v>
      </c>
      <c r="D25" s="13">
        <f t="shared" si="1"/>
        <v>-270553.89999999997</v>
      </c>
      <c r="E25" s="13">
        <f t="shared" si="1"/>
        <v>353404.2300000001</v>
      </c>
      <c r="F25" s="13">
        <f t="shared" si="1"/>
        <v>-12867</v>
      </c>
      <c r="G25" s="13"/>
      <c r="H25" s="13"/>
      <c r="I25" s="13"/>
      <c r="J25" s="13">
        <f t="shared" si="1"/>
        <v>763.43999999994412</v>
      </c>
      <c r="K25" s="13">
        <f t="shared" si="1"/>
        <v>0</v>
      </c>
      <c r="L25" s="13">
        <f t="shared" si="1"/>
        <v>0</v>
      </c>
      <c r="M25" s="13">
        <f t="shared" si="1"/>
        <v>309625.89000000007</v>
      </c>
    </row>
    <row r="26" spans="1:13" ht="15.75" thickTop="1"/>
    <row r="27" spans="1:13">
      <c r="A27" s="3" t="s">
        <v>55</v>
      </c>
    </row>
    <row r="28" spans="1:13">
      <c r="A28" s="29" t="s">
        <v>56</v>
      </c>
      <c r="M28" s="2">
        <f>SUM(B28:L28)</f>
        <v>0</v>
      </c>
    </row>
    <row r="29" spans="1:13">
      <c r="A29" s="29" t="s">
        <v>57</v>
      </c>
      <c r="M29" s="2">
        <f t="shared" ref="M29:M80" si="2">SUM(B29:L29)</f>
        <v>0</v>
      </c>
    </row>
    <row r="30" spans="1:13">
      <c r="A30" s="29" t="s">
        <v>58</v>
      </c>
      <c r="M30" s="2">
        <f t="shared" si="2"/>
        <v>0</v>
      </c>
    </row>
    <row r="31" spans="1:13">
      <c r="A31" s="29" t="s">
        <v>59</v>
      </c>
      <c r="M31" s="2">
        <f t="shared" si="2"/>
        <v>0</v>
      </c>
    </row>
    <row r="32" spans="1:13">
      <c r="A32" s="29" t="s">
        <v>60</v>
      </c>
      <c r="M32" s="2">
        <f t="shared" si="2"/>
        <v>0</v>
      </c>
    </row>
    <row r="33" spans="1:13">
      <c r="A33" s="29" t="s">
        <v>61</v>
      </c>
      <c r="M33" s="2">
        <f t="shared" si="2"/>
        <v>0</v>
      </c>
    </row>
    <row r="34" spans="1:13">
      <c r="A34" s="29" t="s">
        <v>62</v>
      </c>
      <c r="M34" s="2">
        <f t="shared" si="2"/>
        <v>0</v>
      </c>
    </row>
    <row r="35" spans="1:13">
      <c r="A35" s="29" t="s">
        <v>63</v>
      </c>
      <c r="M35" s="2">
        <f t="shared" si="2"/>
        <v>0</v>
      </c>
    </row>
    <row r="36" spans="1:13">
      <c r="A36" s="29" t="s">
        <v>64</v>
      </c>
      <c r="M36" s="2">
        <f t="shared" si="2"/>
        <v>0</v>
      </c>
    </row>
    <row r="37" spans="1:13">
      <c r="A37" s="29" t="s">
        <v>65</v>
      </c>
      <c r="M37" s="2">
        <f t="shared" si="2"/>
        <v>0</v>
      </c>
    </row>
    <row r="38" spans="1:13">
      <c r="A38" s="29" t="s">
        <v>126</v>
      </c>
    </row>
    <row r="39" spans="1:13">
      <c r="A39" s="29" t="s">
        <v>58</v>
      </c>
      <c r="M39" s="2">
        <f t="shared" si="2"/>
        <v>0</v>
      </c>
    </row>
    <row r="40" spans="1:13">
      <c r="A40" s="29" t="s">
        <v>66</v>
      </c>
      <c r="M40" s="2">
        <f t="shared" si="2"/>
        <v>0</v>
      </c>
    </row>
    <row r="41" spans="1:13">
      <c r="A41" s="29" t="s">
        <v>67</v>
      </c>
      <c r="M41" s="2">
        <f t="shared" si="2"/>
        <v>0</v>
      </c>
    </row>
    <row r="42" spans="1:13">
      <c r="A42" s="29" t="s">
        <v>68</v>
      </c>
      <c r="M42" s="2">
        <f t="shared" si="2"/>
        <v>0</v>
      </c>
    </row>
    <row r="43" spans="1:13">
      <c r="A43" s="29" t="s">
        <v>69</v>
      </c>
      <c r="M43" s="2">
        <f t="shared" si="2"/>
        <v>0</v>
      </c>
    </row>
    <row r="44" spans="1:13">
      <c r="A44" s="29" t="s">
        <v>70</v>
      </c>
      <c r="J44" s="2">
        <f>+[1]restating!I41</f>
        <v>763.43999999994412</v>
      </c>
      <c r="M44" s="2">
        <f t="shared" si="2"/>
        <v>763.43999999994412</v>
      </c>
    </row>
    <row r="45" spans="1:13">
      <c r="A45" s="29" t="s">
        <v>71</v>
      </c>
      <c r="J45" s="2">
        <f>+[1]restating!I42</f>
        <v>1683.6200000000003</v>
      </c>
      <c r="M45" s="2">
        <f t="shared" si="2"/>
        <v>1683.6200000000003</v>
      </c>
    </row>
    <row r="46" spans="1:13">
      <c r="A46" s="29" t="s">
        <v>72</v>
      </c>
      <c r="M46" s="2">
        <f t="shared" si="2"/>
        <v>0</v>
      </c>
    </row>
    <row r="47" spans="1:13">
      <c r="A47" s="29" t="s">
        <v>73</v>
      </c>
      <c r="M47" s="2">
        <f t="shared" si="2"/>
        <v>0</v>
      </c>
    </row>
    <row r="48" spans="1:13">
      <c r="A48" s="29" t="s">
        <v>74</v>
      </c>
      <c r="G48" s="2">
        <f>+[1]restating!I45+'[1]Proforma-2188,2189'!E46</f>
        <v>154016.57</v>
      </c>
      <c r="J48" s="3"/>
      <c r="M48" s="2">
        <f t="shared" si="2"/>
        <v>154016.57</v>
      </c>
    </row>
    <row r="49" spans="1:13">
      <c r="A49" s="29" t="s">
        <v>127</v>
      </c>
      <c r="J49" s="2">
        <f>+[1]restating!I46</f>
        <v>4122.6110928022372</v>
      </c>
      <c r="M49" s="2">
        <f t="shared" si="2"/>
        <v>4122.6110928022372</v>
      </c>
    </row>
    <row r="50" spans="1:13">
      <c r="A50" s="29" t="s">
        <v>75</v>
      </c>
      <c r="J50" s="2">
        <f>+[1]restating!I47</f>
        <v>1742.840120000008</v>
      </c>
      <c r="M50" s="2">
        <f t="shared" si="2"/>
        <v>1742.840120000008</v>
      </c>
    </row>
    <row r="51" spans="1:13">
      <c r="A51" s="29" t="s">
        <v>76</v>
      </c>
      <c r="J51" s="2">
        <f>+'[1]Proforma-2188,2189'!E49</f>
        <v>6384</v>
      </c>
      <c r="M51" s="2">
        <f t="shared" si="2"/>
        <v>6384</v>
      </c>
    </row>
    <row r="52" spans="1:13">
      <c r="A52" s="29" t="s">
        <v>77</v>
      </c>
      <c r="M52" s="2">
        <f t="shared" si="2"/>
        <v>0</v>
      </c>
    </row>
    <row r="53" spans="1:13">
      <c r="A53" s="29" t="s">
        <v>78</v>
      </c>
      <c r="M53" s="2">
        <f t="shared" si="2"/>
        <v>0</v>
      </c>
    </row>
    <row r="54" spans="1:13">
      <c r="A54" s="29" t="s">
        <v>79</v>
      </c>
      <c r="H54" s="2">
        <f>+[1]restating!I51+'[1]Proforma-2188,2189'!E52</f>
        <v>58975.790899999993</v>
      </c>
      <c r="J54" s="3"/>
      <c r="K54" s="2">
        <f>+[1]restating!J51</f>
        <v>-5950.8</v>
      </c>
      <c r="M54" s="2">
        <f t="shared" si="2"/>
        <v>53024.99089999999</v>
      </c>
    </row>
    <row r="55" spans="1:13">
      <c r="A55" s="29" t="s">
        <v>128</v>
      </c>
      <c r="M55" s="2">
        <f t="shared" si="2"/>
        <v>0</v>
      </c>
    </row>
    <row r="56" spans="1:13">
      <c r="A56" s="29" t="s">
        <v>80</v>
      </c>
      <c r="J56" s="2">
        <f>+[1]restating!I53+'[1]Proforma-2188,2189'!E54</f>
        <v>45873.20610000001</v>
      </c>
      <c r="M56" s="2">
        <f t="shared" si="2"/>
        <v>45873.20610000001</v>
      </c>
    </row>
    <row r="57" spans="1:13">
      <c r="A57" s="29" t="s">
        <v>81</v>
      </c>
      <c r="H57" s="2">
        <f>+[1]restating!I54+'[1]Proforma-2188,2189'!E55</f>
        <v>33332.821200000006</v>
      </c>
      <c r="I57" s="3"/>
      <c r="J57" s="3"/>
      <c r="M57" s="2">
        <f t="shared" si="2"/>
        <v>33332.821200000006</v>
      </c>
    </row>
    <row r="58" spans="1:13">
      <c r="A58" s="29" t="s">
        <v>82</v>
      </c>
      <c r="M58" s="2">
        <f t="shared" si="2"/>
        <v>0</v>
      </c>
    </row>
    <row r="59" spans="1:13">
      <c r="A59" s="29" t="s">
        <v>83</v>
      </c>
      <c r="M59" s="2">
        <f t="shared" si="2"/>
        <v>0</v>
      </c>
    </row>
    <row r="60" spans="1:13">
      <c r="A60" s="29" t="s">
        <v>84</v>
      </c>
      <c r="M60" s="2">
        <f t="shared" si="2"/>
        <v>0</v>
      </c>
    </row>
    <row r="61" spans="1:13">
      <c r="A61" s="29" t="s">
        <v>85</v>
      </c>
      <c r="M61" s="2">
        <f t="shared" si="2"/>
        <v>0</v>
      </c>
    </row>
    <row r="62" spans="1:13">
      <c r="A62" s="29" t="s">
        <v>86</v>
      </c>
      <c r="M62" s="2">
        <f t="shared" si="2"/>
        <v>0</v>
      </c>
    </row>
    <row r="63" spans="1:13">
      <c r="A63" s="29" t="s">
        <v>87</v>
      </c>
      <c r="M63" s="2">
        <f t="shared" si="2"/>
        <v>0</v>
      </c>
    </row>
    <row r="64" spans="1:13">
      <c r="A64" s="29" t="s">
        <v>88</v>
      </c>
      <c r="J64" s="2">
        <f>+[1]restating!I61+'[1]Proforma-2188,2189'!E62</f>
        <v>1169.7700000000041</v>
      </c>
      <c r="M64" s="2">
        <f t="shared" si="2"/>
        <v>1169.7700000000041</v>
      </c>
    </row>
    <row r="65" spans="1:13">
      <c r="A65" s="29" t="s">
        <v>89</v>
      </c>
      <c r="I65" s="2">
        <f>+'[1]Restating Adj NR'!B284-'[1]restating expl'!B281</f>
        <v>-12212</v>
      </c>
      <c r="J65" s="3"/>
      <c r="K65" s="2">
        <f>+[1]restating!I62+'[1]restating expl'!C292</f>
        <v>-10263.440000000002</v>
      </c>
      <c r="M65" s="2">
        <f t="shared" si="2"/>
        <v>-22475.440000000002</v>
      </c>
    </row>
    <row r="66" spans="1:13">
      <c r="A66" s="29" t="s">
        <v>90</v>
      </c>
      <c r="M66" s="2">
        <f t="shared" si="2"/>
        <v>0</v>
      </c>
    </row>
    <row r="67" spans="1:13">
      <c r="A67" s="29" t="s">
        <v>129</v>
      </c>
      <c r="L67" s="2">
        <f>+[1]restating!K66+'[1]Proforma-2188,2189'!E65</f>
        <v>-32093.008845995588</v>
      </c>
      <c r="M67" s="2">
        <f t="shared" si="2"/>
        <v>-32093.008845995588</v>
      </c>
    </row>
    <row r="68" spans="1:13">
      <c r="A68" s="29" t="s">
        <v>130</v>
      </c>
      <c r="L68" s="2">
        <f>+[1]restating!K67+'[1]Proforma-2188,2189'!E66</f>
        <v>171531.72671640178</v>
      </c>
      <c r="M68" s="2">
        <f t="shared" si="2"/>
        <v>171531.72671640178</v>
      </c>
    </row>
    <row r="69" spans="1:13">
      <c r="A69" s="29" t="s">
        <v>91</v>
      </c>
      <c r="L69" s="2">
        <f>+[1]restating!K68</f>
        <v>0</v>
      </c>
      <c r="M69" s="2">
        <f t="shared" si="2"/>
        <v>0</v>
      </c>
    </row>
    <row r="70" spans="1:13">
      <c r="A70" s="29" t="s">
        <v>92</v>
      </c>
      <c r="L70" s="2">
        <f>+[1]restating!K69+'[1]Proforma-2188,2189'!E68</f>
        <v>-12695.158159406892</v>
      </c>
      <c r="M70" s="2">
        <f t="shared" si="2"/>
        <v>-12695.158159406892</v>
      </c>
    </row>
    <row r="71" spans="1:13">
      <c r="A71" s="29" t="s">
        <v>93</v>
      </c>
      <c r="L71" s="2">
        <f>+[1]restating!K70+'[1]Proforma-2188,2189'!E69</f>
        <v>21043.52361930284</v>
      </c>
      <c r="M71" s="2">
        <f t="shared" si="2"/>
        <v>21043.52361930284</v>
      </c>
    </row>
    <row r="72" spans="1:13">
      <c r="A72" s="29" t="s">
        <v>94</v>
      </c>
      <c r="L72" s="2">
        <f>+[1]restating!K71+'[1]Proforma-2188,2189'!E70</f>
        <v>27621.910104515384</v>
      </c>
      <c r="M72" s="2">
        <f t="shared" si="2"/>
        <v>27621.910104515384</v>
      </c>
    </row>
    <row r="73" spans="1:13">
      <c r="A73" s="29" t="s">
        <v>95</v>
      </c>
      <c r="L73" s="2">
        <f>+'[1]Proforma-2188,2189'!E71</f>
        <v>7862</v>
      </c>
      <c r="M73" s="2">
        <f t="shared" si="2"/>
        <v>7862</v>
      </c>
    </row>
    <row r="74" spans="1:13">
      <c r="A74" s="29" t="s">
        <v>96</v>
      </c>
      <c r="M74" s="2">
        <f t="shared" si="2"/>
        <v>0</v>
      </c>
    </row>
    <row r="75" spans="1:13">
      <c r="A75" s="29" t="s">
        <v>97</v>
      </c>
      <c r="J75" s="2">
        <f>+[1]restating!I73+'[1]Proforma-2188,2189'!E73</f>
        <v>16535.603091298079</v>
      </c>
      <c r="M75" s="2">
        <f t="shared" si="2"/>
        <v>16535.603091298079</v>
      </c>
    </row>
    <row r="76" spans="1:13">
      <c r="A76" s="29" t="s">
        <v>98</v>
      </c>
      <c r="M76" s="2">
        <f t="shared" si="2"/>
        <v>0</v>
      </c>
    </row>
    <row r="77" spans="1:13">
      <c r="A77" s="29" t="s">
        <v>99</v>
      </c>
      <c r="M77" s="2">
        <f t="shared" si="2"/>
        <v>0</v>
      </c>
    </row>
    <row r="78" spans="1:13">
      <c r="A78" s="29" t="s">
        <v>100</v>
      </c>
      <c r="M78" s="2">
        <f t="shared" si="2"/>
        <v>0</v>
      </c>
    </row>
    <row r="79" spans="1:13">
      <c r="A79" s="29" t="s">
        <v>101</v>
      </c>
      <c r="M79" s="2">
        <f t="shared" si="2"/>
        <v>0</v>
      </c>
    </row>
    <row r="80" spans="1:13">
      <c r="A80" s="29" t="s">
        <v>102</v>
      </c>
      <c r="M80" s="2">
        <f t="shared" si="2"/>
        <v>0</v>
      </c>
    </row>
    <row r="81" spans="1:13" ht="15.75" thickBot="1">
      <c r="A81" s="3" t="s">
        <v>103</v>
      </c>
      <c r="B81" s="13">
        <f t="shared" ref="B81:M81" si="3">SUM(B27:B80)</f>
        <v>0</v>
      </c>
      <c r="C81" s="13">
        <f t="shared" si="3"/>
        <v>0</v>
      </c>
      <c r="D81" s="13">
        <f t="shared" si="3"/>
        <v>0</v>
      </c>
      <c r="E81" s="13">
        <f t="shared" si="3"/>
        <v>0</v>
      </c>
      <c r="F81" s="13">
        <f t="shared" si="3"/>
        <v>0</v>
      </c>
      <c r="G81" s="13">
        <f t="shared" si="3"/>
        <v>154016.57</v>
      </c>
      <c r="H81" s="13">
        <f t="shared" si="3"/>
        <v>92308.612099999998</v>
      </c>
      <c r="I81" s="13">
        <f t="shared" si="3"/>
        <v>-12212</v>
      </c>
      <c r="J81" s="13">
        <f t="shared" si="3"/>
        <v>78275.09040410028</v>
      </c>
      <c r="K81" s="13">
        <f t="shared" si="3"/>
        <v>-16214.240000000002</v>
      </c>
      <c r="L81" s="13">
        <f t="shared" si="3"/>
        <v>183270.99343481753</v>
      </c>
      <c r="M81" s="13">
        <f t="shared" si="3"/>
        <v>479445.02593891782</v>
      </c>
    </row>
    <row r="82" spans="1:13" ht="15.75" thickTop="1"/>
  </sheetData>
  <pageMargins left="0.7" right="0.7" top="0.75" bottom="0.75" header="0.3" footer="0.3"/>
  <pageSetup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6"/>
  <sheetViews>
    <sheetView zoomScale="90" zoomScaleNormal="90" workbookViewId="0">
      <selection activeCell="A2" sqref="A2"/>
    </sheetView>
  </sheetViews>
  <sheetFormatPr defaultRowHeight="14.25"/>
  <cols>
    <col min="1" max="1" width="23.25" style="29" customWidth="1"/>
    <col min="2" max="2" width="7.375" style="29" customWidth="1"/>
    <col min="3" max="3" width="18.5" style="29" customWidth="1"/>
    <col min="4" max="4" width="16.625" style="29" customWidth="1"/>
    <col min="5" max="5" width="15.875" style="29" customWidth="1"/>
    <col min="6" max="6" width="15.125" style="29" customWidth="1"/>
    <col min="7" max="7" width="19.375" style="29" customWidth="1"/>
    <col min="8" max="255" width="9" style="29"/>
    <col min="256" max="256" width="3.875" style="29" customWidth="1"/>
    <col min="257" max="257" width="23.25" style="29" customWidth="1"/>
    <col min="258" max="258" width="7.375" style="29" customWidth="1"/>
    <col min="259" max="259" width="11.5" style="29" customWidth="1"/>
    <col min="260" max="260" width="11.625" style="29" customWidth="1"/>
    <col min="261" max="261" width="10.125" style="29" customWidth="1"/>
    <col min="262" max="262" width="11.75" style="29" bestFit="1" customWidth="1"/>
    <col min="263" max="263" width="13.875" style="29" customWidth="1"/>
    <col min="264" max="511" width="9" style="29"/>
    <col min="512" max="512" width="3.875" style="29" customWidth="1"/>
    <col min="513" max="513" width="23.25" style="29" customWidth="1"/>
    <col min="514" max="514" width="7.375" style="29" customWidth="1"/>
    <col min="515" max="515" width="11.5" style="29" customWidth="1"/>
    <col min="516" max="516" width="11.625" style="29" customWidth="1"/>
    <col min="517" max="517" width="10.125" style="29" customWidth="1"/>
    <col min="518" max="518" width="11.75" style="29" bestFit="1" customWidth="1"/>
    <col min="519" max="519" width="13.875" style="29" customWidth="1"/>
    <col min="520" max="767" width="9" style="29"/>
    <col min="768" max="768" width="3.875" style="29" customWidth="1"/>
    <col min="769" max="769" width="23.25" style="29" customWidth="1"/>
    <col min="770" max="770" width="7.375" style="29" customWidth="1"/>
    <col min="771" max="771" width="11.5" style="29" customWidth="1"/>
    <col min="772" max="772" width="11.625" style="29" customWidth="1"/>
    <col min="773" max="773" width="10.125" style="29" customWidth="1"/>
    <col min="774" max="774" width="11.75" style="29" bestFit="1" customWidth="1"/>
    <col min="775" max="775" width="13.875" style="29" customWidth="1"/>
    <col min="776" max="1023" width="9" style="29"/>
    <col min="1024" max="1024" width="3.875" style="29" customWidth="1"/>
    <col min="1025" max="1025" width="23.25" style="29" customWidth="1"/>
    <col min="1026" max="1026" width="7.375" style="29" customWidth="1"/>
    <col min="1027" max="1027" width="11.5" style="29" customWidth="1"/>
    <col min="1028" max="1028" width="11.625" style="29" customWidth="1"/>
    <col min="1029" max="1029" width="10.125" style="29" customWidth="1"/>
    <col min="1030" max="1030" width="11.75" style="29" bestFit="1" customWidth="1"/>
    <col min="1031" max="1031" width="13.875" style="29" customWidth="1"/>
    <col min="1032" max="1279" width="9" style="29"/>
    <col min="1280" max="1280" width="3.875" style="29" customWidth="1"/>
    <col min="1281" max="1281" width="23.25" style="29" customWidth="1"/>
    <col min="1282" max="1282" width="7.375" style="29" customWidth="1"/>
    <col min="1283" max="1283" width="11.5" style="29" customWidth="1"/>
    <col min="1284" max="1284" width="11.625" style="29" customWidth="1"/>
    <col min="1285" max="1285" width="10.125" style="29" customWidth="1"/>
    <col min="1286" max="1286" width="11.75" style="29" bestFit="1" customWidth="1"/>
    <col min="1287" max="1287" width="13.875" style="29" customWidth="1"/>
    <col min="1288" max="1535" width="9" style="29"/>
    <col min="1536" max="1536" width="3.875" style="29" customWidth="1"/>
    <col min="1537" max="1537" width="23.25" style="29" customWidth="1"/>
    <col min="1538" max="1538" width="7.375" style="29" customWidth="1"/>
    <col min="1539" max="1539" width="11.5" style="29" customWidth="1"/>
    <col min="1540" max="1540" width="11.625" style="29" customWidth="1"/>
    <col min="1541" max="1541" width="10.125" style="29" customWidth="1"/>
    <col min="1542" max="1542" width="11.75" style="29" bestFit="1" customWidth="1"/>
    <col min="1543" max="1543" width="13.875" style="29" customWidth="1"/>
    <col min="1544" max="1791" width="9" style="29"/>
    <col min="1792" max="1792" width="3.875" style="29" customWidth="1"/>
    <col min="1793" max="1793" width="23.25" style="29" customWidth="1"/>
    <col min="1794" max="1794" width="7.375" style="29" customWidth="1"/>
    <col min="1795" max="1795" width="11.5" style="29" customWidth="1"/>
    <col min="1796" max="1796" width="11.625" style="29" customWidth="1"/>
    <col min="1797" max="1797" width="10.125" style="29" customWidth="1"/>
    <col min="1798" max="1798" width="11.75" style="29" bestFit="1" customWidth="1"/>
    <col min="1799" max="1799" width="13.875" style="29" customWidth="1"/>
    <col min="1800" max="2047" width="9" style="29"/>
    <col min="2048" max="2048" width="3.875" style="29" customWidth="1"/>
    <col min="2049" max="2049" width="23.25" style="29" customWidth="1"/>
    <col min="2050" max="2050" width="7.375" style="29" customWidth="1"/>
    <col min="2051" max="2051" width="11.5" style="29" customWidth="1"/>
    <col min="2052" max="2052" width="11.625" style="29" customWidth="1"/>
    <col min="2053" max="2053" width="10.125" style="29" customWidth="1"/>
    <col min="2054" max="2054" width="11.75" style="29" bestFit="1" customWidth="1"/>
    <col min="2055" max="2055" width="13.875" style="29" customWidth="1"/>
    <col min="2056" max="2303" width="9" style="29"/>
    <col min="2304" max="2304" width="3.875" style="29" customWidth="1"/>
    <col min="2305" max="2305" width="23.25" style="29" customWidth="1"/>
    <col min="2306" max="2306" width="7.375" style="29" customWidth="1"/>
    <col min="2307" max="2307" width="11.5" style="29" customWidth="1"/>
    <col min="2308" max="2308" width="11.625" style="29" customWidth="1"/>
    <col min="2309" max="2309" width="10.125" style="29" customWidth="1"/>
    <col min="2310" max="2310" width="11.75" style="29" bestFit="1" customWidth="1"/>
    <col min="2311" max="2311" width="13.875" style="29" customWidth="1"/>
    <col min="2312" max="2559" width="9" style="29"/>
    <col min="2560" max="2560" width="3.875" style="29" customWidth="1"/>
    <col min="2561" max="2561" width="23.25" style="29" customWidth="1"/>
    <col min="2562" max="2562" width="7.375" style="29" customWidth="1"/>
    <col min="2563" max="2563" width="11.5" style="29" customWidth="1"/>
    <col min="2564" max="2564" width="11.625" style="29" customWidth="1"/>
    <col min="2565" max="2565" width="10.125" style="29" customWidth="1"/>
    <col min="2566" max="2566" width="11.75" style="29" bestFit="1" customWidth="1"/>
    <col min="2567" max="2567" width="13.875" style="29" customWidth="1"/>
    <col min="2568" max="2815" width="9" style="29"/>
    <col min="2816" max="2816" width="3.875" style="29" customWidth="1"/>
    <col min="2817" max="2817" width="23.25" style="29" customWidth="1"/>
    <col min="2818" max="2818" width="7.375" style="29" customWidth="1"/>
    <col min="2819" max="2819" width="11.5" style="29" customWidth="1"/>
    <col min="2820" max="2820" width="11.625" style="29" customWidth="1"/>
    <col min="2821" max="2821" width="10.125" style="29" customWidth="1"/>
    <col min="2822" max="2822" width="11.75" style="29" bestFit="1" customWidth="1"/>
    <col min="2823" max="2823" width="13.875" style="29" customWidth="1"/>
    <col min="2824" max="3071" width="9" style="29"/>
    <col min="3072" max="3072" width="3.875" style="29" customWidth="1"/>
    <col min="3073" max="3073" width="23.25" style="29" customWidth="1"/>
    <col min="3074" max="3074" width="7.375" style="29" customWidth="1"/>
    <col min="3075" max="3075" width="11.5" style="29" customWidth="1"/>
    <col min="3076" max="3076" width="11.625" style="29" customWidth="1"/>
    <col min="3077" max="3077" width="10.125" style="29" customWidth="1"/>
    <col min="3078" max="3078" width="11.75" style="29" bestFit="1" customWidth="1"/>
    <col min="3079" max="3079" width="13.875" style="29" customWidth="1"/>
    <col min="3080" max="3327" width="9" style="29"/>
    <col min="3328" max="3328" width="3.875" style="29" customWidth="1"/>
    <col min="3329" max="3329" width="23.25" style="29" customWidth="1"/>
    <col min="3330" max="3330" width="7.375" style="29" customWidth="1"/>
    <col min="3331" max="3331" width="11.5" style="29" customWidth="1"/>
    <col min="3332" max="3332" width="11.625" style="29" customWidth="1"/>
    <col min="3333" max="3333" width="10.125" style="29" customWidth="1"/>
    <col min="3334" max="3334" width="11.75" style="29" bestFit="1" customWidth="1"/>
    <col min="3335" max="3335" width="13.875" style="29" customWidth="1"/>
    <col min="3336" max="3583" width="9" style="29"/>
    <col min="3584" max="3584" width="3.875" style="29" customWidth="1"/>
    <col min="3585" max="3585" width="23.25" style="29" customWidth="1"/>
    <col min="3586" max="3586" width="7.375" style="29" customWidth="1"/>
    <col min="3587" max="3587" width="11.5" style="29" customWidth="1"/>
    <col min="3588" max="3588" width="11.625" style="29" customWidth="1"/>
    <col min="3589" max="3589" width="10.125" style="29" customWidth="1"/>
    <col min="3590" max="3590" width="11.75" style="29" bestFit="1" customWidth="1"/>
    <col min="3591" max="3591" width="13.875" style="29" customWidth="1"/>
    <col min="3592" max="3839" width="9" style="29"/>
    <col min="3840" max="3840" width="3.875" style="29" customWidth="1"/>
    <col min="3841" max="3841" width="23.25" style="29" customWidth="1"/>
    <col min="3842" max="3842" width="7.375" style="29" customWidth="1"/>
    <col min="3843" max="3843" width="11.5" style="29" customWidth="1"/>
    <col min="3844" max="3844" width="11.625" style="29" customWidth="1"/>
    <col min="3845" max="3845" width="10.125" style="29" customWidth="1"/>
    <col min="3846" max="3846" width="11.75" style="29" bestFit="1" customWidth="1"/>
    <col min="3847" max="3847" width="13.875" style="29" customWidth="1"/>
    <col min="3848" max="4095" width="9" style="29"/>
    <col min="4096" max="4096" width="3.875" style="29" customWidth="1"/>
    <col min="4097" max="4097" width="23.25" style="29" customWidth="1"/>
    <col min="4098" max="4098" width="7.375" style="29" customWidth="1"/>
    <col min="4099" max="4099" width="11.5" style="29" customWidth="1"/>
    <col min="4100" max="4100" width="11.625" style="29" customWidth="1"/>
    <col min="4101" max="4101" width="10.125" style="29" customWidth="1"/>
    <col min="4102" max="4102" width="11.75" style="29" bestFit="1" customWidth="1"/>
    <col min="4103" max="4103" width="13.875" style="29" customWidth="1"/>
    <col min="4104" max="4351" width="9" style="29"/>
    <col min="4352" max="4352" width="3.875" style="29" customWidth="1"/>
    <col min="4353" max="4353" width="23.25" style="29" customWidth="1"/>
    <col min="4354" max="4354" width="7.375" style="29" customWidth="1"/>
    <col min="4355" max="4355" width="11.5" style="29" customWidth="1"/>
    <col min="4356" max="4356" width="11.625" style="29" customWidth="1"/>
    <col min="4357" max="4357" width="10.125" style="29" customWidth="1"/>
    <col min="4358" max="4358" width="11.75" style="29" bestFit="1" customWidth="1"/>
    <col min="4359" max="4359" width="13.875" style="29" customWidth="1"/>
    <col min="4360" max="4607" width="9" style="29"/>
    <col min="4608" max="4608" width="3.875" style="29" customWidth="1"/>
    <col min="4609" max="4609" width="23.25" style="29" customWidth="1"/>
    <col min="4610" max="4610" width="7.375" style="29" customWidth="1"/>
    <col min="4611" max="4611" width="11.5" style="29" customWidth="1"/>
    <col min="4612" max="4612" width="11.625" style="29" customWidth="1"/>
    <col min="4613" max="4613" width="10.125" style="29" customWidth="1"/>
    <col min="4614" max="4614" width="11.75" style="29" bestFit="1" customWidth="1"/>
    <col min="4615" max="4615" width="13.875" style="29" customWidth="1"/>
    <col min="4616" max="4863" width="9" style="29"/>
    <col min="4864" max="4864" width="3.875" style="29" customWidth="1"/>
    <col min="4865" max="4865" width="23.25" style="29" customWidth="1"/>
    <col min="4866" max="4866" width="7.375" style="29" customWidth="1"/>
    <col min="4867" max="4867" width="11.5" style="29" customWidth="1"/>
    <col min="4868" max="4868" width="11.625" style="29" customWidth="1"/>
    <col min="4869" max="4869" width="10.125" style="29" customWidth="1"/>
    <col min="4870" max="4870" width="11.75" style="29" bestFit="1" customWidth="1"/>
    <col min="4871" max="4871" width="13.875" style="29" customWidth="1"/>
    <col min="4872" max="5119" width="9" style="29"/>
    <col min="5120" max="5120" width="3.875" style="29" customWidth="1"/>
    <col min="5121" max="5121" width="23.25" style="29" customWidth="1"/>
    <col min="5122" max="5122" width="7.375" style="29" customWidth="1"/>
    <col min="5123" max="5123" width="11.5" style="29" customWidth="1"/>
    <col min="5124" max="5124" width="11.625" style="29" customWidth="1"/>
    <col min="5125" max="5125" width="10.125" style="29" customWidth="1"/>
    <col min="5126" max="5126" width="11.75" style="29" bestFit="1" customWidth="1"/>
    <col min="5127" max="5127" width="13.875" style="29" customWidth="1"/>
    <col min="5128" max="5375" width="9" style="29"/>
    <col min="5376" max="5376" width="3.875" style="29" customWidth="1"/>
    <col min="5377" max="5377" width="23.25" style="29" customWidth="1"/>
    <col min="5378" max="5378" width="7.375" style="29" customWidth="1"/>
    <col min="5379" max="5379" width="11.5" style="29" customWidth="1"/>
    <col min="5380" max="5380" width="11.625" style="29" customWidth="1"/>
    <col min="5381" max="5381" width="10.125" style="29" customWidth="1"/>
    <col min="5382" max="5382" width="11.75" style="29" bestFit="1" customWidth="1"/>
    <col min="5383" max="5383" width="13.875" style="29" customWidth="1"/>
    <col min="5384" max="5631" width="9" style="29"/>
    <col min="5632" max="5632" width="3.875" style="29" customWidth="1"/>
    <col min="5633" max="5633" width="23.25" style="29" customWidth="1"/>
    <col min="5634" max="5634" width="7.375" style="29" customWidth="1"/>
    <col min="5635" max="5635" width="11.5" style="29" customWidth="1"/>
    <col min="5636" max="5636" width="11.625" style="29" customWidth="1"/>
    <col min="5637" max="5637" width="10.125" style="29" customWidth="1"/>
    <col min="5638" max="5638" width="11.75" style="29" bestFit="1" customWidth="1"/>
    <col min="5639" max="5639" width="13.875" style="29" customWidth="1"/>
    <col min="5640" max="5887" width="9" style="29"/>
    <col min="5888" max="5888" width="3.875" style="29" customWidth="1"/>
    <col min="5889" max="5889" width="23.25" style="29" customWidth="1"/>
    <col min="5890" max="5890" width="7.375" style="29" customWidth="1"/>
    <col min="5891" max="5891" width="11.5" style="29" customWidth="1"/>
    <col min="5892" max="5892" width="11.625" style="29" customWidth="1"/>
    <col min="5893" max="5893" width="10.125" style="29" customWidth="1"/>
    <col min="5894" max="5894" width="11.75" style="29" bestFit="1" customWidth="1"/>
    <col min="5895" max="5895" width="13.875" style="29" customWidth="1"/>
    <col min="5896" max="6143" width="9" style="29"/>
    <col min="6144" max="6144" width="3.875" style="29" customWidth="1"/>
    <col min="6145" max="6145" width="23.25" style="29" customWidth="1"/>
    <col min="6146" max="6146" width="7.375" style="29" customWidth="1"/>
    <col min="6147" max="6147" width="11.5" style="29" customWidth="1"/>
    <col min="6148" max="6148" width="11.625" style="29" customWidth="1"/>
    <col min="6149" max="6149" width="10.125" style="29" customWidth="1"/>
    <col min="6150" max="6150" width="11.75" style="29" bestFit="1" customWidth="1"/>
    <col min="6151" max="6151" width="13.875" style="29" customWidth="1"/>
    <col min="6152" max="6399" width="9" style="29"/>
    <col min="6400" max="6400" width="3.875" style="29" customWidth="1"/>
    <col min="6401" max="6401" width="23.25" style="29" customWidth="1"/>
    <col min="6402" max="6402" width="7.375" style="29" customWidth="1"/>
    <col min="6403" max="6403" width="11.5" style="29" customWidth="1"/>
    <col min="6404" max="6404" width="11.625" style="29" customWidth="1"/>
    <col min="6405" max="6405" width="10.125" style="29" customWidth="1"/>
    <col min="6406" max="6406" width="11.75" style="29" bestFit="1" customWidth="1"/>
    <col min="6407" max="6407" width="13.875" style="29" customWidth="1"/>
    <col min="6408" max="6655" width="9" style="29"/>
    <col min="6656" max="6656" width="3.875" style="29" customWidth="1"/>
    <col min="6657" max="6657" width="23.25" style="29" customWidth="1"/>
    <col min="6658" max="6658" width="7.375" style="29" customWidth="1"/>
    <col min="6659" max="6659" width="11.5" style="29" customWidth="1"/>
    <col min="6660" max="6660" width="11.625" style="29" customWidth="1"/>
    <col min="6661" max="6661" width="10.125" style="29" customWidth="1"/>
    <col min="6662" max="6662" width="11.75" style="29" bestFit="1" customWidth="1"/>
    <col min="6663" max="6663" width="13.875" style="29" customWidth="1"/>
    <col min="6664" max="6911" width="9" style="29"/>
    <col min="6912" max="6912" width="3.875" style="29" customWidth="1"/>
    <col min="6913" max="6913" width="23.25" style="29" customWidth="1"/>
    <col min="6914" max="6914" width="7.375" style="29" customWidth="1"/>
    <col min="6915" max="6915" width="11.5" style="29" customWidth="1"/>
    <col min="6916" max="6916" width="11.625" style="29" customWidth="1"/>
    <col min="6917" max="6917" width="10.125" style="29" customWidth="1"/>
    <col min="6918" max="6918" width="11.75" style="29" bestFit="1" customWidth="1"/>
    <col min="6919" max="6919" width="13.875" style="29" customWidth="1"/>
    <col min="6920" max="7167" width="9" style="29"/>
    <col min="7168" max="7168" width="3.875" style="29" customWidth="1"/>
    <col min="7169" max="7169" width="23.25" style="29" customWidth="1"/>
    <col min="7170" max="7170" width="7.375" style="29" customWidth="1"/>
    <col min="7171" max="7171" width="11.5" style="29" customWidth="1"/>
    <col min="7172" max="7172" width="11.625" style="29" customWidth="1"/>
    <col min="7173" max="7173" width="10.125" style="29" customWidth="1"/>
    <col min="7174" max="7174" width="11.75" style="29" bestFit="1" customWidth="1"/>
    <col min="7175" max="7175" width="13.875" style="29" customWidth="1"/>
    <col min="7176" max="7423" width="9" style="29"/>
    <col min="7424" max="7424" width="3.875" style="29" customWidth="1"/>
    <col min="7425" max="7425" width="23.25" style="29" customWidth="1"/>
    <col min="7426" max="7426" width="7.375" style="29" customWidth="1"/>
    <col min="7427" max="7427" width="11.5" style="29" customWidth="1"/>
    <col min="7428" max="7428" width="11.625" style="29" customWidth="1"/>
    <col min="7429" max="7429" width="10.125" style="29" customWidth="1"/>
    <col min="7430" max="7430" width="11.75" style="29" bestFit="1" customWidth="1"/>
    <col min="7431" max="7431" width="13.875" style="29" customWidth="1"/>
    <col min="7432" max="7679" width="9" style="29"/>
    <col min="7680" max="7680" width="3.875" style="29" customWidth="1"/>
    <col min="7681" max="7681" width="23.25" style="29" customWidth="1"/>
    <col min="7682" max="7682" width="7.375" style="29" customWidth="1"/>
    <col min="7683" max="7683" width="11.5" style="29" customWidth="1"/>
    <col min="7684" max="7684" width="11.625" style="29" customWidth="1"/>
    <col min="7685" max="7685" width="10.125" style="29" customWidth="1"/>
    <col min="7686" max="7686" width="11.75" style="29" bestFit="1" customWidth="1"/>
    <col min="7687" max="7687" width="13.875" style="29" customWidth="1"/>
    <col min="7688" max="7935" width="9" style="29"/>
    <col min="7936" max="7936" width="3.875" style="29" customWidth="1"/>
    <col min="7937" max="7937" width="23.25" style="29" customWidth="1"/>
    <col min="7938" max="7938" width="7.375" style="29" customWidth="1"/>
    <col min="7939" max="7939" width="11.5" style="29" customWidth="1"/>
    <col min="7940" max="7940" width="11.625" style="29" customWidth="1"/>
    <col min="7941" max="7941" width="10.125" style="29" customWidth="1"/>
    <col min="7942" max="7942" width="11.75" style="29" bestFit="1" customWidth="1"/>
    <col min="7943" max="7943" width="13.875" style="29" customWidth="1"/>
    <col min="7944" max="8191" width="9" style="29"/>
    <col min="8192" max="8192" width="3.875" style="29" customWidth="1"/>
    <col min="8193" max="8193" width="23.25" style="29" customWidth="1"/>
    <col min="8194" max="8194" width="7.375" style="29" customWidth="1"/>
    <col min="8195" max="8195" width="11.5" style="29" customWidth="1"/>
    <col min="8196" max="8196" width="11.625" style="29" customWidth="1"/>
    <col min="8197" max="8197" width="10.125" style="29" customWidth="1"/>
    <col min="8198" max="8198" width="11.75" style="29" bestFit="1" customWidth="1"/>
    <col min="8199" max="8199" width="13.875" style="29" customWidth="1"/>
    <col min="8200" max="8447" width="9" style="29"/>
    <col min="8448" max="8448" width="3.875" style="29" customWidth="1"/>
    <col min="8449" max="8449" width="23.25" style="29" customWidth="1"/>
    <col min="8450" max="8450" width="7.375" style="29" customWidth="1"/>
    <col min="8451" max="8451" width="11.5" style="29" customWidth="1"/>
    <col min="8452" max="8452" width="11.625" style="29" customWidth="1"/>
    <col min="8453" max="8453" width="10.125" style="29" customWidth="1"/>
    <col min="8454" max="8454" width="11.75" style="29" bestFit="1" customWidth="1"/>
    <col min="8455" max="8455" width="13.875" style="29" customWidth="1"/>
    <col min="8456" max="8703" width="9" style="29"/>
    <col min="8704" max="8704" width="3.875" style="29" customWidth="1"/>
    <col min="8705" max="8705" width="23.25" style="29" customWidth="1"/>
    <col min="8706" max="8706" width="7.375" style="29" customWidth="1"/>
    <col min="8707" max="8707" width="11.5" style="29" customWidth="1"/>
    <col min="8708" max="8708" width="11.625" style="29" customWidth="1"/>
    <col min="8709" max="8709" width="10.125" style="29" customWidth="1"/>
    <col min="8710" max="8710" width="11.75" style="29" bestFit="1" customWidth="1"/>
    <col min="8711" max="8711" width="13.875" style="29" customWidth="1"/>
    <col min="8712" max="8959" width="9" style="29"/>
    <col min="8960" max="8960" width="3.875" style="29" customWidth="1"/>
    <col min="8961" max="8961" width="23.25" style="29" customWidth="1"/>
    <col min="8962" max="8962" width="7.375" style="29" customWidth="1"/>
    <col min="8963" max="8963" width="11.5" style="29" customWidth="1"/>
    <col min="8964" max="8964" width="11.625" style="29" customWidth="1"/>
    <col min="8965" max="8965" width="10.125" style="29" customWidth="1"/>
    <col min="8966" max="8966" width="11.75" style="29" bestFit="1" customWidth="1"/>
    <col min="8967" max="8967" width="13.875" style="29" customWidth="1"/>
    <col min="8968" max="9215" width="9" style="29"/>
    <col min="9216" max="9216" width="3.875" style="29" customWidth="1"/>
    <col min="9217" max="9217" width="23.25" style="29" customWidth="1"/>
    <col min="9218" max="9218" width="7.375" style="29" customWidth="1"/>
    <col min="9219" max="9219" width="11.5" style="29" customWidth="1"/>
    <col min="9220" max="9220" width="11.625" style="29" customWidth="1"/>
    <col min="9221" max="9221" width="10.125" style="29" customWidth="1"/>
    <col min="9222" max="9222" width="11.75" style="29" bestFit="1" customWidth="1"/>
    <col min="9223" max="9223" width="13.875" style="29" customWidth="1"/>
    <col min="9224" max="9471" width="9" style="29"/>
    <col min="9472" max="9472" width="3.875" style="29" customWidth="1"/>
    <col min="9473" max="9473" width="23.25" style="29" customWidth="1"/>
    <col min="9474" max="9474" width="7.375" style="29" customWidth="1"/>
    <col min="9475" max="9475" width="11.5" style="29" customWidth="1"/>
    <col min="9476" max="9476" width="11.625" style="29" customWidth="1"/>
    <col min="9477" max="9477" width="10.125" style="29" customWidth="1"/>
    <col min="9478" max="9478" width="11.75" style="29" bestFit="1" customWidth="1"/>
    <col min="9479" max="9479" width="13.875" style="29" customWidth="1"/>
    <col min="9480" max="9727" width="9" style="29"/>
    <col min="9728" max="9728" width="3.875" style="29" customWidth="1"/>
    <col min="9729" max="9729" width="23.25" style="29" customWidth="1"/>
    <col min="9730" max="9730" width="7.375" style="29" customWidth="1"/>
    <col min="9731" max="9731" width="11.5" style="29" customWidth="1"/>
    <col min="9732" max="9732" width="11.625" style="29" customWidth="1"/>
    <col min="9733" max="9733" width="10.125" style="29" customWidth="1"/>
    <col min="9734" max="9734" width="11.75" style="29" bestFit="1" customWidth="1"/>
    <col min="9735" max="9735" width="13.875" style="29" customWidth="1"/>
    <col min="9736" max="9983" width="9" style="29"/>
    <col min="9984" max="9984" width="3.875" style="29" customWidth="1"/>
    <col min="9985" max="9985" width="23.25" style="29" customWidth="1"/>
    <col min="9986" max="9986" width="7.375" style="29" customWidth="1"/>
    <col min="9987" max="9987" width="11.5" style="29" customWidth="1"/>
    <col min="9988" max="9988" width="11.625" style="29" customWidth="1"/>
    <col min="9989" max="9989" width="10.125" style="29" customWidth="1"/>
    <col min="9990" max="9990" width="11.75" style="29" bestFit="1" customWidth="1"/>
    <col min="9991" max="9991" width="13.875" style="29" customWidth="1"/>
    <col min="9992" max="10239" width="9" style="29"/>
    <col min="10240" max="10240" width="3.875" style="29" customWidth="1"/>
    <col min="10241" max="10241" width="23.25" style="29" customWidth="1"/>
    <col min="10242" max="10242" width="7.375" style="29" customWidth="1"/>
    <col min="10243" max="10243" width="11.5" style="29" customWidth="1"/>
    <col min="10244" max="10244" width="11.625" style="29" customWidth="1"/>
    <col min="10245" max="10245" width="10.125" style="29" customWidth="1"/>
    <col min="10246" max="10246" width="11.75" style="29" bestFit="1" customWidth="1"/>
    <col min="10247" max="10247" width="13.875" style="29" customWidth="1"/>
    <col min="10248" max="10495" width="9" style="29"/>
    <col min="10496" max="10496" width="3.875" style="29" customWidth="1"/>
    <col min="10497" max="10497" width="23.25" style="29" customWidth="1"/>
    <col min="10498" max="10498" width="7.375" style="29" customWidth="1"/>
    <col min="10499" max="10499" width="11.5" style="29" customWidth="1"/>
    <col min="10500" max="10500" width="11.625" style="29" customWidth="1"/>
    <col min="10501" max="10501" width="10.125" style="29" customWidth="1"/>
    <col min="10502" max="10502" width="11.75" style="29" bestFit="1" customWidth="1"/>
    <col min="10503" max="10503" width="13.875" style="29" customWidth="1"/>
    <col min="10504" max="10751" width="9" style="29"/>
    <col min="10752" max="10752" width="3.875" style="29" customWidth="1"/>
    <col min="10753" max="10753" width="23.25" style="29" customWidth="1"/>
    <col min="10754" max="10754" width="7.375" style="29" customWidth="1"/>
    <col min="10755" max="10755" width="11.5" style="29" customWidth="1"/>
    <col min="10756" max="10756" width="11.625" style="29" customWidth="1"/>
    <col min="10757" max="10757" width="10.125" style="29" customWidth="1"/>
    <col min="10758" max="10758" width="11.75" style="29" bestFit="1" customWidth="1"/>
    <col min="10759" max="10759" width="13.875" style="29" customWidth="1"/>
    <col min="10760" max="11007" width="9" style="29"/>
    <col min="11008" max="11008" width="3.875" style="29" customWidth="1"/>
    <col min="11009" max="11009" width="23.25" style="29" customWidth="1"/>
    <col min="11010" max="11010" width="7.375" style="29" customWidth="1"/>
    <col min="11011" max="11011" width="11.5" style="29" customWidth="1"/>
    <col min="11012" max="11012" width="11.625" style="29" customWidth="1"/>
    <col min="11013" max="11013" width="10.125" style="29" customWidth="1"/>
    <col min="11014" max="11014" width="11.75" style="29" bestFit="1" customWidth="1"/>
    <col min="11015" max="11015" width="13.875" style="29" customWidth="1"/>
    <col min="11016" max="11263" width="9" style="29"/>
    <col min="11264" max="11264" width="3.875" style="29" customWidth="1"/>
    <col min="11265" max="11265" width="23.25" style="29" customWidth="1"/>
    <col min="11266" max="11266" width="7.375" style="29" customWidth="1"/>
    <col min="11267" max="11267" width="11.5" style="29" customWidth="1"/>
    <col min="11268" max="11268" width="11.625" style="29" customWidth="1"/>
    <col min="11269" max="11269" width="10.125" style="29" customWidth="1"/>
    <col min="11270" max="11270" width="11.75" style="29" bestFit="1" customWidth="1"/>
    <col min="11271" max="11271" width="13.875" style="29" customWidth="1"/>
    <col min="11272" max="11519" width="9" style="29"/>
    <col min="11520" max="11520" width="3.875" style="29" customWidth="1"/>
    <col min="11521" max="11521" width="23.25" style="29" customWidth="1"/>
    <col min="11522" max="11522" width="7.375" style="29" customWidth="1"/>
    <col min="11523" max="11523" width="11.5" style="29" customWidth="1"/>
    <col min="11524" max="11524" width="11.625" style="29" customWidth="1"/>
    <col min="11525" max="11525" width="10.125" style="29" customWidth="1"/>
    <col min="11526" max="11526" width="11.75" style="29" bestFit="1" customWidth="1"/>
    <col min="11527" max="11527" width="13.875" style="29" customWidth="1"/>
    <col min="11528" max="11775" width="9" style="29"/>
    <col min="11776" max="11776" width="3.875" style="29" customWidth="1"/>
    <col min="11777" max="11777" width="23.25" style="29" customWidth="1"/>
    <col min="11778" max="11778" width="7.375" style="29" customWidth="1"/>
    <col min="11779" max="11779" width="11.5" style="29" customWidth="1"/>
    <col min="11780" max="11780" width="11.625" style="29" customWidth="1"/>
    <col min="11781" max="11781" width="10.125" style="29" customWidth="1"/>
    <col min="11782" max="11782" width="11.75" style="29" bestFit="1" customWidth="1"/>
    <col min="11783" max="11783" width="13.875" style="29" customWidth="1"/>
    <col min="11784" max="12031" width="9" style="29"/>
    <col min="12032" max="12032" width="3.875" style="29" customWidth="1"/>
    <col min="12033" max="12033" width="23.25" style="29" customWidth="1"/>
    <col min="12034" max="12034" width="7.375" style="29" customWidth="1"/>
    <col min="12035" max="12035" width="11.5" style="29" customWidth="1"/>
    <col min="12036" max="12036" width="11.625" style="29" customWidth="1"/>
    <col min="12037" max="12037" width="10.125" style="29" customWidth="1"/>
    <col min="12038" max="12038" width="11.75" style="29" bestFit="1" customWidth="1"/>
    <col min="12039" max="12039" width="13.875" style="29" customWidth="1"/>
    <col min="12040" max="12287" width="9" style="29"/>
    <col min="12288" max="12288" width="3.875" style="29" customWidth="1"/>
    <col min="12289" max="12289" width="23.25" style="29" customWidth="1"/>
    <col min="12290" max="12290" width="7.375" style="29" customWidth="1"/>
    <col min="12291" max="12291" width="11.5" style="29" customWidth="1"/>
    <col min="12292" max="12292" width="11.625" style="29" customWidth="1"/>
    <col min="12293" max="12293" width="10.125" style="29" customWidth="1"/>
    <col min="12294" max="12294" width="11.75" style="29" bestFit="1" customWidth="1"/>
    <col min="12295" max="12295" width="13.875" style="29" customWidth="1"/>
    <col min="12296" max="12543" width="9" style="29"/>
    <col min="12544" max="12544" width="3.875" style="29" customWidth="1"/>
    <col min="12545" max="12545" width="23.25" style="29" customWidth="1"/>
    <col min="12546" max="12546" width="7.375" style="29" customWidth="1"/>
    <col min="12547" max="12547" width="11.5" style="29" customWidth="1"/>
    <col min="12548" max="12548" width="11.625" style="29" customWidth="1"/>
    <col min="12549" max="12549" width="10.125" style="29" customWidth="1"/>
    <col min="12550" max="12550" width="11.75" style="29" bestFit="1" customWidth="1"/>
    <col min="12551" max="12551" width="13.875" style="29" customWidth="1"/>
    <col min="12552" max="12799" width="9" style="29"/>
    <col min="12800" max="12800" width="3.875" style="29" customWidth="1"/>
    <col min="12801" max="12801" width="23.25" style="29" customWidth="1"/>
    <col min="12802" max="12802" width="7.375" style="29" customWidth="1"/>
    <col min="12803" max="12803" width="11.5" style="29" customWidth="1"/>
    <col min="12804" max="12804" width="11.625" style="29" customWidth="1"/>
    <col min="12805" max="12805" width="10.125" style="29" customWidth="1"/>
    <col min="12806" max="12806" width="11.75" style="29" bestFit="1" customWidth="1"/>
    <col min="12807" max="12807" width="13.875" style="29" customWidth="1"/>
    <col min="12808" max="13055" width="9" style="29"/>
    <col min="13056" max="13056" width="3.875" style="29" customWidth="1"/>
    <col min="13057" max="13057" width="23.25" style="29" customWidth="1"/>
    <col min="13058" max="13058" width="7.375" style="29" customWidth="1"/>
    <col min="13059" max="13059" width="11.5" style="29" customWidth="1"/>
    <col min="13060" max="13060" width="11.625" style="29" customWidth="1"/>
    <col min="13061" max="13061" width="10.125" style="29" customWidth="1"/>
    <col min="13062" max="13062" width="11.75" style="29" bestFit="1" customWidth="1"/>
    <col min="13063" max="13063" width="13.875" style="29" customWidth="1"/>
    <col min="13064" max="13311" width="9" style="29"/>
    <col min="13312" max="13312" width="3.875" style="29" customWidth="1"/>
    <col min="13313" max="13313" width="23.25" style="29" customWidth="1"/>
    <col min="13314" max="13314" width="7.375" style="29" customWidth="1"/>
    <col min="13315" max="13315" width="11.5" style="29" customWidth="1"/>
    <col min="13316" max="13316" width="11.625" style="29" customWidth="1"/>
    <col min="13317" max="13317" width="10.125" style="29" customWidth="1"/>
    <col min="13318" max="13318" width="11.75" style="29" bestFit="1" customWidth="1"/>
    <col min="13319" max="13319" width="13.875" style="29" customWidth="1"/>
    <col min="13320" max="13567" width="9" style="29"/>
    <col min="13568" max="13568" width="3.875" style="29" customWidth="1"/>
    <col min="13569" max="13569" width="23.25" style="29" customWidth="1"/>
    <col min="13570" max="13570" width="7.375" style="29" customWidth="1"/>
    <col min="13571" max="13571" width="11.5" style="29" customWidth="1"/>
    <col min="13572" max="13572" width="11.625" style="29" customWidth="1"/>
    <col min="13573" max="13573" width="10.125" style="29" customWidth="1"/>
    <col min="13574" max="13574" width="11.75" style="29" bestFit="1" customWidth="1"/>
    <col min="13575" max="13575" width="13.875" style="29" customWidth="1"/>
    <col min="13576" max="13823" width="9" style="29"/>
    <col min="13824" max="13824" width="3.875" style="29" customWidth="1"/>
    <col min="13825" max="13825" width="23.25" style="29" customWidth="1"/>
    <col min="13826" max="13826" width="7.375" style="29" customWidth="1"/>
    <col min="13827" max="13827" width="11.5" style="29" customWidth="1"/>
    <col min="13828" max="13828" width="11.625" style="29" customWidth="1"/>
    <col min="13829" max="13829" width="10.125" style="29" customWidth="1"/>
    <col min="13830" max="13830" width="11.75" style="29" bestFit="1" customWidth="1"/>
    <col min="13831" max="13831" width="13.875" style="29" customWidth="1"/>
    <col min="13832" max="14079" width="9" style="29"/>
    <col min="14080" max="14080" width="3.875" style="29" customWidth="1"/>
    <col min="14081" max="14081" width="23.25" style="29" customWidth="1"/>
    <col min="14082" max="14082" width="7.375" style="29" customWidth="1"/>
    <col min="14083" max="14083" width="11.5" style="29" customWidth="1"/>
    <col min="14084" max="14084" width="11.625" style="29" customWidth="1"/>
    <col min="14085" max="14085" width="10.125" style="29" customWidth="1"/>
    <col min="14086" max="14086" width="11.75" style="29" bestFit="1" customWidth="1"/>
    <col min="14087" max="14087" width="13.875" style="29" customWidth="1"/>
    <col min="14088" max="14335" width="9" style="29"/>
    <col min="14336" max="14336" width="3.875" style="29" customWidth="1"/>
    <col min="14337" max="14337" width="23.25" style="29" customWidth="1"/>
    <col min="14338" max="14338" width="7.375" style="29" customWidth="1"/>
    <col min="14339" max="14339" width="11.5" style="29" customWidth="1"/>
    <col min="14340" max="14340" width="11.625" style="29" customWidth="1"/>
    <col min="14341" max="14341" width="10.125" style="29" customWidth="1"/>
    <col min="14342" max="14342" width="11.75" style="29" bestFit="1" customWidth="1"/>
    <col min="14343" max="14343" width="13.875" style="29" customWidth="1"/>
    <col min="14344" max="14591" width="9" style="29"/>
    <col min="14592" max="14592" width="3.875" style="29" customWidth="1"/>
    <col min="14593" max="14593" width="23.25" style="29" customWidth="1"/>
    <col min="14594" max="14594" width="7.375" style="29" customWidth="1"/>
    <col min="14595" max="14595" width="11.5" style="29" customWidth="1"/>
    <col min="14596" max="14596" width="11.625" style="29" customWidth="1"/>
    <col min="14597" max="14597" width="10.125" style="29" customWidth="1"/>
    <col min="14598" max="14598" width="11.75" style="29" bestFit="1" customWidth="1"/>
    <col min="14599" max="14599" width="13.875" style="29" customWidth="1"/>
    <col min="14600" max="14847" width="9" style="29"/>
    <col min="14848" max="14848" width="3.875" style="29" customWidth="1"/>
    <col min="14849" max="14849" width="23.25" style="29" customWidth="1"/>
    <col min="14850" max="14850" width="7.375" style="29" customWidth="1"/>
    <col min="14851" max="14851" width="11.5" style="29" customWidth="1"/>
    <col min="14852" max="14852" width="11.625" style="29" customWidth="1"/>
    <col min="14853" max="14853" width="10.125" style="29" customWidth="1"/>
    <col min="14854" max="14854" width="11.75" style="29" bestFit="1" customWidth="1"/>
    <col min="14855" max="14855" width="13.875" style="29" customWidth="1"/>
    <col min="14856" max="15103" width="9" style="29"/>
    <col min="15104" max="15104" width="3.875" style="29" customWidth="1"/>
    <col min="15105" max="15105" width="23.25" style="29" customWidth="1"/>
    <col min="15106" max="15106" width="7.375" style="29" customWidth="1"/>
    <col min="15107" max="15107" width="11.5" style="29" customWidth="1"/>
    <col min="15108" max="15108" width="11.625" style="29" customWidth="1"/>
    <col min="15109" max="15109" width="10.125" style="29" customWidth="1"/>
    <col min="15110" max="15110" width="11.75" style="29" bestFit="1" customWidth="1"/>
    <col min="15111" max="15111" width="13.875" style="29" customWidth="1"/>
    <col min="15112" max="15359" width="9" style="29"/>
    <col min="15360" max="15360" width="3.875" style="29" customWidth="1"/>
    <col min="15361" max="15361" width="23.25" style="29" customWidth="1"/>
    <col min="15362" max="15362" width="7.375" style="29" customWidth="1"/>
    <col min="15363" max="15363" width="11.5" style="29" customWidth="1"/>
    <col min="15364" max="15364" width="11.625" style="29" customWidth="1"/>
    <col min="15365" max="15365" width="10.125" style="29" customWidth="1"/>
    <col min="15366" max="15366" width="11.75" style="29" bestFit="1" customWidth="1"/>
    <col min="15367" max="15367" width="13.875" style="29" customWidth="1"/>
    <col min="15368" max="15615" width="9" style="29"/>
    <col min="15616" max="15616" width="3.875" style="29" customWidth="1"/>
    <col min="15617" max="15617" width="23.25" style="29" customWidth="1"/>
    <col min="15618" max="15618" width="7.375" style="29" customWidth="1"/>
    <col min="15619" max="15619" width="11.5" style="29" customWidth="1"/>
    <col min="15620" max="15620" width="11.625" style="29" customWidth="1"/>
    <col min="15621" max="15621" width="10.125" style="29" customWidth="1"/>
    <col min="15622" max="15622" width="11.75" style="29" bestFit="1" customWidth="1"/>
    <col min="15623" max="15623" width="13.875" style="29" customWidth="1"/>
    <col min="15624" max="15871" width="9" style="29"/>
    <col min="15872" max="15872" width="3.875" style="29" customWidth="1"/>
    <col min="15873" max="15873" width="23.25" style="29" customWidth="1"/>
    <col min="15874" max="15874" width="7.375" style="29" customWidth="1"/>
    <col min="15875" max="15875" width="11.5" style="29" customWidth="1"/>
    <col min="15876" max="15876" width="11.625" style="29" customWidth="1"/>
    <col min="15877" max="15877" width="10.125" style="29" customWidth="1"/>
    <col min="15878" max="15878" width="11.75" style="29" bestFit="1" customWidth="1"/>
    <col min="15879" max="15879" width="13.875" style="29" customWidth="1"/>
    <col min="15880" max="16127" width="9" style="29"/>
    <col min="16128" max="16128" width="3.875" style="29" customWidth="1"/>
    <col min="16129" max="16129" width="23.25" style="29" customWidth="1"/>
    <col min="16130" max="16130" width="7.375" style="29" customWidth="1"/>
    <col min="16131" max="16131" width="11.5" style="29" customWidth="1"/>
    <col min="16132" max="16132" width="11.625" style="29" customWidth="1"/>
    <col min="16133" max="16133" width="10.125" style="29" customWidth="1"/>
    <col min="16134" max="16134" width="11.75" style="29" bestFit="1" customWidth="1"/>
    <col min="16135" max="16135" width="13.875" style="29" customWidth="1"/>
    <col min="16136" max="16384" width="9" style="29"/>
  </cols>
  <sheetData>
    <row r="1" spans="1:9" ht="15">
      <c r="A1" s="28" t="s">
        <v>0</v>
      </c>
      <c r="B1" s="28"/>
    </row>
    <row r="2" spans="1:9" ht="15">
      <c r="A2" s="4" t="s">
        <v>155</v>
      </c>
      <c r="B2" s="4"/>
      <c r="G2" s="30" t="s">
        <v>1</v>
      </c>
    </row>
    <row r="3" spans="1:9" ht="15">
      <c r="A3" s="31" t="s">
        <v>2</v>
      </c>
      <c r="B3" s="28"/>
      <c r="G3" s="30" t="s">
        <v>134</v>
      </c>
    </row>
    <row r="4" spans="1:9" ht="15">
      <c r="A4" s="28" t="s">
        <v>4</v>
      </c>
      <c r="B4" s="31"/>
      <c r="G4" s="32"/>
    </row>
    <row r="5" spans="1:9" ht="15">
      <c r="A5" s="31" t="s">
        <v>135</v>
      </c>
      <c r="C5" s="33" t="s">
        <v>136</v>
      </c>
      <c r="D5" s="33" t="s">
        <v>137</v>
      </c>
      <c r="E5" s="33" t="s">
        <v>138</v>
      </c>
      <c r="F5" s="33" t="s">
        <v>139</v>
      </c>
      <c r="G5" s="32"/>
    </row>
    <row r="6" spans="1:9">
      <c r="C6" s="34" t="s">
        <v>140</v>
      </c>
      <c r="D6" s="33">
        <v>2010</v>
      </c>
      <c r="E6" s="33" t="s">
        <v>141</v>
      </c>
      <c r="F6" s="33" t="s">
        <v>142</v>
      </c>
      <c r="G6" s="33" t="s">
        <v>21</v>
      </c>
    </row>
    <row r="7" spans="1:9">
      <c r="C7" s="35" t="s">
        <v>143</v>
      </c>
      <c r="D7" s="33" t="s">
        <v>144</v>
      </c>
      <c r="E7" s="33" t="s">
        <v>145</v>
      </c>
      <c r="F7" s="33" t="s">
        <v>146</v>
      </c>
      <c r="G7" s="33" t="s">
        <v>107</v>
      </c>
    </row>
    <row r="8" spans="1:9" ht="15" thickBot="1">
      <c r="C8" s="36" t="s">
        <v>147</v>
      </c>
      <c r="D8" s="37" t="s">
        <v>147</v>
      </c>
      <c r="E8" s="37" t="s">
        <v>148</v>
      </c>
      <c r="F8" s="37" t="s">
        <v>147</v>
      </c>
      <c r="G8" s="37" t="s">
        <v>41</v>
      </c>
    </row>
    <row r="9" spans="1:9">
      <c r="A9" s="29" t="s">
        <v>32</v>
      </c>
    </row>
    <row r="10" spans="1:9">
      <c r="A10" s="29" t="s">
        <v>42</v>
      </c>
    </row>
    <row r="11" spans="1:9">
      <c r="A11" s="29" t="s">
        <v>43</v>
      </c>
      <c r="C11" s="38"/>
      <c r="D11" s="38"/>
      <c r="E11" s="38"/>
      <c r="F11" s="38">
        <v>87119.329857281758</v>
      </c>
      <c r="G11" s="38">
        <v>87119.329857281758</v>
      </c>
      <c r="H11" s="38"/>
      <c r="I11" s="38"/>
    </row>
    <row r="12" spans="1:9">
      <c r="A12" s="29" t="s">
        <v>44</v>
      </c>
      <c r="C12" s="38"/>
      <c r="D12" s="38"/>
      <c r="E12" s="38"/>
      <c r="F12" s="38">
        <v>0</v>
      </c>
      <c r="G12" s="38">
        <v>0</v>
      </c>
      <c r="H12" s="38"/>
      <c r="I12" s="38"/>
    </row>
    <row r="13" spans="1:9">
      <c r="A13" s="29" t="s">
        <v>34</v>
      </c>
      <c r="C13" s="38"/>
      <c r="D13" s="38"/>
      <c r="E13" s="38"/>
      <c r="F13" s="38">
        <v>0</v>
      </c>
      <c r="G13" s="38">
        <v>0</v>
      </c>
      <c r="H13" s="38"/>
      <c r="I13" s="38"/>
    </row>
    <row r="14" spans="1:9">
      <c r="A14" s="29" t="s">
        <v>45</v>
      </c>
      <c r="C14" s="38"/>
      <c r="D14" s="38"/>
      <c r="E14" s="38"/>
      <c r="F14" s="38">
        <v>9087.9968845676594</v>
      </c>
      <c r="G14" s="38">
        <v>9087.9968845676594</v>
      </c>
      <c r="H14" s="38"/>
      <c r="I14" s="38"/>
    </row>
    <row r="15" spans="1:9">
      <c r="A15" s="29" t="s">
        <v>46</v>
      </c>
      <c r="C15" s="38"/>
      <c r="D15" s="38"/>
      <c r="E15" s="38"/>
      <c r="F15" s="38">
        <v>58231.178797146131</v>
      </c>
      <c r="G15" s="38">
        <v>58231.178797146131</v>
      </c>
      <c r="H15" s="38"/>
      <c r="I15" s="38"/>
    </row>
    <row r="16" spans="1:9">
      <c r="A16" s="29" t="s">
        <v>47</v>
      </c>
      <c r="C16" s="38"/>
      <c r="D16" s="38"/>
      <c r="E16" s="38"/>
      <c r="F16" s="38">
        <v>0</v>
      </c>
      <c r="G16" s="38">
        <v>0</v>
      </c>
      <c r="H16" s="38"/>
      <c r="I16" s="38"/>
    </row>
    <row r="17" spans="1:9">
      <c r="A17" s="29" t="s">
        <v>48</v>
      </c>
      <c r="C17" s="38"/>
      <c r="D17" s="38"/>
      <c r="E17" s="38"/>
      <c r="F17" s="38">
        <v>73356.892500000002</v>
      </c>
      <c r="G17" s="38">
        <v>73356.892500000002</v>
      </c>
      <c r="H17" s="38"/>
      <c r="I17" s="38"/>
    </row>
    <row r="18" spans="1:9">
      <c r="A18" s="29" t="s">
        <v>149</v>
      </c>
      <c r="C18" s="38"/>
      <c r="D18" s="38"/>
      <c r="E18" s="38"/>
      <c r="F18" s="38">
        <v>0</v>
      </c>
      <c r="G18" s="38">
        <v>0</v>
      </c>
      <c r="H18" s="38"/>
      <c r="I18" s="38"/>
    </row>
    <row r="19" spans="1:9">
      <c r="A19" s="29" t="s">
        <v>50</v>
      </c>
      <c r="C19" s="38"/>
      <c r="D19" s="38"/>
      <c r="E19" s="38"/>
      <c r="F19" s="38">
        <v>0</v>
      </c>
      <c r="G19" s="38">
        <v>0</v>
      </c>
      <c r="H19" s="38"/>
      <c r="I19" s="38"/>
    </row>
    <row r="20" spans="1:9">
      <c r="A20" s="29" t="s">
        <v>51</v>
      </c>
      <c r="C20" s="38"/>
      <c r="D20" s="38"/>
      <c r="E20" s="38"/>
      <c r="F20" s="38">
        <v>0</v>
      </c>
      <c r="G20" s="38">
        <v>0</v>
      </c>
      <c r="H20" s="38"/>
      <c r="I20" s="38"/>
    </row>
    <row r="21" spans="1:9">
      <c r="A21" s="29" t="s">
        <v>52</v>
      </c>
      <c r="C21" s="38"/>
      <c r="D21" s="38"/>
      <c r="E21" s="38"/>
      <c r="F21" s="38">
        <v>0</v>
      </c>
      <c r="G21" s="38">
        <v>0</v>
      </c>
      <c r="H21" s="38"/>
      <c r="I21" s="38"/>
    </row>
    <row r="22" spans="1:9">
      <c r="A22" s="29" t="s">
        <v>125</v>
      </c>
      <c r="C22" s="38"/>
      <c r="D22" s="38"/>
      <c r="E22" s="38"/>
      <c r="F22" s="38">
        <v>0</v>
      </c>
      <c r="G22" s="38">
        <v>0</v>
      </c>
      <c r="H22" s="38"/>
      <c r="I22" s="38"/>
    </row>
    <row r="23" spans="1:9">
      <c r="A23" s="29" t="s">
        <v>53</v>
      </c>
      <c r="C23" s="38"/>
      <c r="D23" s="38"/>
      <c r="E23" s="38"/>
      <c r="F23" s="38">
        <v>0</v>
      </c>
      <c r="G23" s="38"/>
      <c r="H23" s="38"/>
      <c r="I23" s="38"/>
    </row>
    <row r="24" spans="1:9" ht="15" thickBot="1">
      <c r="A24" s="29" t="s">
        <v>54</v>
      </c>
      <c r="C24" s="39">
        <v>0</v>
      </c>
      <c r="D24" s="39">
        <v>0</v>
      </c>
      <c r="E24" s="39">
        <v>0</v>
      </c>
      <c r="F24" s="39">
        <v>227795.39803899557</v>
      </c>
      <c r="G24" s="39">
        <v>227795.39803899557</v>
      </c>
      <c r="H24" s="38"/>
      <c r="I24" s="38"/>
    </row>
    <row r="25" spans="1:9" ht="15" thickTop="1">
      <c r="C25" s="38"/>
      <c r="D25" s="38"/>
      <c r="E25" s="38"/>
      <c r="F25" s="38"/>
      <c r="G25" s="38"/>
      <c r="H25" s="38"/>
      <c r="I25" s="38"/>
    </row>
    <row r="26" spans="1:9">
      <c r="A26" s="29" t="s">
        <v>55</v>
      </c>
      <c r="C26" s="38"/>
      <c r="D26" s="38"/>
      <c r="E26" s="38"/>
      <c r="F26" s="38"/>
      <c r="G26" s="38"/>
      <c r="H26" s="38"/>
      <c r="I26" s="38"/>
    </row>
    <row r="27" spans="1:9">
      <c r="A27" s="29" t="s">
        <v>56</v>
      </c>
      <c r="C27" s="38"/>
      <c r="D27" s="38"/>
      <c r="E27" s="38"/>
      <c r="F27" s="38"/>
      <c r="G27" s="38">
        <v>0</v>
      </c>
      <c r="H27" s="38"/>
      <c r="I27" s="38"/>
    </row>
    <row r="28" spans="1:9">
      <c r="A28" s="29" t="s">
        <v>57</v>
      </c>
      <c r="C28" s="38"/>
      <c r="D28" s="38">
        <v>18538.205184999999</v>
      </c>
      <c r="E28" s="38"/>
      <c r="F28" s="38"/>
      <c r="G28" s="38">
        <v>18538.205184999999</v>
      </c>
      <c r="H28" s="38"/>
      <c r="I28" s="38"/>
    </row>
    <row r="29" spans="1:9">
      <c r="A29" s="29" t="s">
        <v>58</v>
      </c>
      <c r="C29" s="38"/>
      <c r="D29" s="38"/>
      <c r="E29" s="38"/>
      <c r="F29" s="38"/>
      <c r="G29" s="38">
        <v>0</v>
      </c>
      <c r="H29" s="38"/>
      <c r="I29" s="38"/>
    </row>
    <row r="30" spans="1:9">
      <c r="A30" s="29" t="s">
        <v>59</v>
      </c>
      <c r="C30" s="38"/>
      <c r="D30" s="38"/>
      <c r="E30" s="38"/>
      <c r="F30" s="38"/>
      <c r="G30" s="38">
        <v>0</v>
      </c>
      <c r="H30" s="38"/>
      <c r="I30" s="38"/>
    </row>
    <row r="31" spans="1:9">
      <c r="A31" s="29" t="s">
        <v>60</v>
      </c>
      <c r="C31" s="38"/>
      <c r="D31" s="38"/>
      <c r="E31" s="38"/>
      <c r="F31" s="38"/>
      <c r="G31" s="38">
        <v>0</v>
      </c>
      <c r="H31" s="38"/>
      <c r="I31" s="38"/>
    </row>
    <row r="32" spans="1:9">
      <c r="A32" s="29" t="s">
        <v>61</v>
      </c>
      <c r="C32" s="38"/>
      <c r="D32" s="38"/>
      <c r="E32" s="38"/>
      <c r="F32" s="38"/>
      <c r="G32" s="38">
        <v>0</v>
      </c>
      <c r="H32" s="38"/>
      <c r="I32" s="38"/>
    </row>
    <row r="33" spans="1:9">
      <c r="A33" s="29" t="s">
        <v>62</v>
      </c>
      <c r="C33" s="38"/>
      <c r="D33" s="38"/>
      <c r="E33" s="38"/>
      <c r="F33" s="38"/>
      <c r="G33" s="38">
        <v>0</v>
      </c>
      <c r="H33" s="38"/>
      <c r="I33" s="38"/>
    </row>
    <row r="34" spans="1:9">
      <c r="A34" s="29" t="s">
        <v>63</v>
      </c>
      <c r="C34" s="38"/>
      <c r="D34" s="38"/>
      <c r="E34" s="38"/>
      <c r="F34" s="38"/>
      <c r="G34" s="38">
        <v>0</v>
      </c>
      <c r="H34" s="38"/>
      <c r="I34" s="38"/>
    </row>
    <row r="35" spans="1:9">
      <c r="A35" s="29" t="s">
        <v>64</v>
      </c>
      <c r="C35" s="38"/>
      <c r="D35" s="38">
        <v>3145</v>
      </c>
      <c r="E35" s="38"/>
      <c r="F35" s="38"/>
      <c r="G35" s="38">
        <v>3145</v>
      </c>
      <c r="H35" s="38"/>
      <c r="I35" s="38"/>
    </row>
    <row r="36" spans="1:9">
      <c r="A36" s="29" t="s">
        <v>65</v>
      </c>
      <c r="C36" s="38"/>
      <c r="D36" s="38">
        <v>27795.062225000001</v>
      </c>
      <c r="E36" s="38"/>
      <c r="F36" s="38"/>
      <c r="G36" s="38">
        <v>27795.062225000001</v>
      </c>
      <c r="H36" s="38"/>
      <c r="I36" s="38"/>
    </row>
    <row r="37" spans="1:9">
      <c r="A37" s="29" t="s">
        <v>126</v>
      </c>
      <c r="C37" s="38"/>
      <c r="D37" s="38">
        <v>628.62</v>
      </c>
      <c r="E37" s="38"/>
      <c r="F37" s="38"/>
      <c r="G37" s="38">
        <v>628.62</v>
      </c>
      <c r="H37" s="38"/>
      <c r="I37" s="38"/>
    </row>
    <row r="38" spans="1:9">
      <c r="A38" s="29" t="s">
        <v>58</v>
      </c>
      <c r="C38" s="38"/>
      <c r="D38" s="38"/>
      <c r="E38" s="38"/>
      <c r="F38" s="38"/>
      <c r="G38" s="38">
        <v>0</v>
      </c>
      <c r="H38" s="38"/>
      <c r="I38" s="38"/>
    </row>
    <row r="39" spans="1:9">
      <c r="A39" s="29" t="s">
        <v>66</v>
      </c>
      <c r="C39" s="38">
        <v>164778.13184517086</v>
      </c>
      <c r="D39" s="38"/>
      <c r="E39" s="38"/>
      <c r="F39" s="38"/>
      <c r="G39" s="38">
        <v>164778.13184517086</v>
      </c>
      <c r="H39" s="38"/>
      <c r="I39" s="38"/>
    </row>
    <row r="40" spans="1:9">
      <c r="A40" s="29" t="s">
        <v>67</v>
      </c>
      <c r="C40" s="38"/>
      <c r="D40" s="38"/>
      <c r="E40" s="38"/>
      <c r="F40" s="38"/>
      <c r="G40" s="38">
        <v>0</v>
      </c>
      <c r="H40" s="38"/>
      <c r="I40" s="38"/>
    </row>
    <row r="41" spans="1:9">
      <c r="A41" s="29" t="s">
        <v>68</v>
      </c>
      <c r="C41" s="38"/>
      <c r="D41" s="38"/>
      <c r="E41" s="38"/>
      <c r="F41" s="38"/>
      <c r="G41" s="38">
        <v>0</v>
      </c>
      <c r="H41" s="38"/>
      <c r="I41" s="38"/>
    </row>
    <row r="42" spans="1:9">
      <c r="A42" s="29" t="s">
        <v>69</v>
      </c>
      <c r="C42" s="38"/>
      <c r="D42" s="38"/>
      <c r="E42" s="38"/>
      <c r="F42" s="38">
        <v>148923.35249999998</v>
      </c>
      <c r="G42" s="38">
        <v>148923.35249999998</v>
      </c>
      <c r="H42" s="38"/>
      <c r="I42" s="38"/>
    </row>
    <row r="43" spans="1:9">
      <c r="A43" s="29" t="s">
        <v>70</v>
      </c>
      <c r="C43" s="38"/>
      <c r="D43" s="38"/>
      <c r="E43" s="38"/>
      <c r="F43" s="38">
        <v>73356.892500000002</v>
      </c>
      <c r="G43" s="38">
        <v>73356.892500000002</v>
      </c>
      <c r="H43" s="38"/>
      <c r="I43" s="38"/>
    </row>
    <row r="44" spans="1:9">
      <c r="A44" s="29" t="s">
        <v>71</v>
      </c>
      <c r="C44" s="38"/>
      <c r="D44" s="38"/>
      <c r="E44" s="38"/>
      <c r="F44" s="38">
        <v>0</v>
      </c>
      <c r="G44" s="38">
        <v>0</v>
      </c>
      <c r="H44" s="38"/>
      <c r="I44" s="38"/>
    </row>
    <row r="45" spans="1:9">
      <c r="A45" s="29" t="s">
        <v>72</v>
      </c>
      <c r="C45" s="38"/>
      <c r="D45" s="38"/>
      <c r="E45" s="38"/>
      <c r="F45" s="38">
        <v>0</v>
      </c>
      <c r="G45" s="38">
        <v>0</v>
      </c>
      <c r="H45" s="38"/>
      <c r="I45" s="38"/>
    </row>
    <row r="46" spans="1:9">
      <c r="A46" s="29" t="s">
        <v>73</v>
      </c>
      <c r="C46" s="38"/>
      <c r="D46" s="38"/>
      <c r="E46" s="38"/>
      <c r="F46" s="38"/>
      <c r="G46" s="38">
        <v>0</v>
      </c>
      <c r="H46" s="38"/>
      <c r="I46" s="38"/>
    </row>
    <row r="47" spans="1:9">
      <c r="A47" s="29" t="s">
        <v>74</v>
      </c>
      <c r="C47" s="38"/>
      <c r="D47" s="38"/>
      <c r="E47" s="38"/>
      <c r="F47" s="38"/>
      <c r="G47" s="38">
        <v>0</v>
      </c>
      <c r="H47" s="38"/>
      <c r="I47" s="38"/>
    </row>
    <row r="48" spans="1:9">
      <c r="A48" s="29" t="s">
        <v>127</v>
      </c>
      <c r="C48" s="38"/>
      <c r="D48" s="38"/>
      <c r="E48" s="38"/>
      <c r="F48" s="38"/>
      <c r="G48" s="38">
        <v>0</v>
      </c>
      <c r="H48" s="38"/>
      <c r="I48" s="38"/>
    </row>
    <row r="49" spans="1:9">
      <c r="A49" s="29" t="s">
        <v>75</v>
      </c>
      <c r="C49" s="38"/>
      <c r="D49" s="38"/>
      <c r="E49" s="38"/>
      <c r="F49" s="38">
        <v>911.18159215598234</v>
      </c>
      <c r="G49" s="38">
        <v>911.18159215598234</v>
      </c>
      <c r="H49" s="38"/>
      <c r="I49" s="38"/>
    </row>
    <row r="50" spans="1:9">
      <c r="A50" s="29" t="s">
        <v>76</v>
      </c>
      <c r="C50" s="38"/>
      <c r="D50" s="38"/>
      <c r="E50" s="38"/>
      <c r="F50" s="38"/>
      <c r="G50" s="38">
        <v>0</v>
      </c>
      <c r="H50" s="38"/>
      <c r="I50" s="38"/>
    </row>
    <row r="51" spans="1:9">
      <c r="A51" s="29" t="s">
        <v>77</v>
      </c>
      <c r="C51" s="38"/>
      <c r="D51" s="38"/>
      <c r="E51" s="38"/>
      <c r="F51" s="38"/>
      <c r="G51" s="38">
        <v>0</v>
      </c>
      <c r="H51" s="38"/>
      <c r="I51" s="38"/>
    </row>
    <row r="52" spans="1:9">
      <c r="A52" s="29" t="s">
        <v>78</v>
      </c>
      <c r="C52" s="38"/>
      <c r="D52" s="38"/>
      <c r="E52" s="38"/>
      <c r="F52" s="38"/>
      <c r="G52" s="38">
        <v>0</v>
      </c>
      <c r="H52" s="38"/>
      <c r="I52" s="38"/>
    </row>
    <row r="53" spans="1:9">
      <c r="A53" s="29" t="s">
        <v>79</v>
      </c>
      <c r="C53" s="38"/>
      <c r="D53" s="38">
        <v>7406</v>
      </c>
      <c r="E53" s="38"/>
      <c r="F53" s="38"/>
      <c r="G53" s="38">
        <v>7406</v>
      </c>
      <c r="H53" s="38"/>
      <c r="I53" s="38"/>
    </row>
    <row r="54" spans="1:9">
      <c r="A54" s="29" t="s">
        <v>128</v>
      </c>
      <c r="C54" s="38"/>
      <c r="D54" s="38"/>
      <c r="E54" s="38"/>
      <c r="F54" s="38"/>
      <c r="G54" s="38">
        <v>0</v>
      </c>
      <c r="H54" s="38"/>
      <c r="I54" s="38"/>
    </row>
    <row r="55" spans="1:9">
      <c r="A55" s="29" t="s">
        <v>80</v>
      </c>
      <c r="C55" s="38"/>
      <c r="D55" s="38"/>
      <c r="E55" s="38"/>
      <c r="F55" s="38"/>
      <c r="G55" s="38">
        <v>0</v>
      </c>
      <c r="H55" s="38"/>
      <c r="I55" s="38"/>
    </row>
    <row r="56" spans="1:9">
      <c r="A56" s="29" t="s">
        <v>81</v>
      </c>
      <c r="C56" s="38"/>
      <c r="D56" s="38"/>
      <c r="E56" s="38"/>
      <c r="F56" s="38"/>
      <c r="G56" s="38">
        <v>0</v>
      </c>
      <c r="H56" s="38"/>
      <c r="I56" s="38"/>
    </row>
    <row r="57" spans="1:9">
      <c r="A57" s="29" t="s">
        <v>82</v>
      </c>
      <c r="C57" s="38"/>
      <c r="D57" s="38"/>
      <c r="E57" s="38">
        <v>3515.6666666666665</v>
      </c>
      <c r="F57" s="38"/>
      <c r="G57" s="38">
        <v>3515.6666666666665</v>
      </c>
      <c r="H57" s="38"/>
      <c r="I57" s="38"/>
    </row>
    <row r="58" spans="1:9">
      <c r="A58" s="29" t="s">
        <v>83</v>
      </c>
      <c r="C58" s="38"/>
      <c r="D58" s="38"/>
      <c r="E58" s="38"/>
      <c r="F58" s="38"/>
      <c r="G58" s="38">
        <v>0</v>
      </c>
      <c r="H58" s="38"/>
      <c r="I58" s="38"/>
    </row>
    <row r="59" spans="1:9">
      <c r="A59" s="29" t="s">
        <v>84</v>
      </c>
      <c r="C59" s="38"/>
      <c r="D59" s="38"/>
      <c r="E59" s="38"/>
      <c r="F59" s="38"/>
      <c r="G59" s="38">
        <v>0</v>
      </c>
      <c r="H59" s="38"/>
      <c r="I59" s="38"/>
    </row>
    <row r="60" spans="1:9">
      <c r="A60" s="29" t="s">
        <v>85</v>
      </c>
      <c r="C60" s="38"/>
      <c r="D60" s="38"/>
      <c r="E60" s="38"/>
      <c r="F60" s="38"/>
      <c r="G60" s="38">
        <v>0</v>
      </c>
      <c r="H60" s="38"/>
      <c r="I60" s="38"/>
    </row>
    <row r="61" spans="1:9">
      <c r="A61" s="29" t="s">
        <v>86</v>
      </c>
      <c r="C61" s="38"/>
      <c r="D61" s="38"/>
      <c r="E61" s="38"/>
      <c r="F61" s="38"/>
      <c r="G61" s="38">
        <v>0</v>
      </c>
      <c r="H61" s="38"/>
      <c r="I61" s="38"/>
    </row>
    <row r="62" spans="1:9">
      <c r="A62" s="29" t="s">
        <v>87</v>
      </c>
      <c r="C62" s="38"/>
      <c r="D62" s="38"/>
      <c r="E62" s="38"/>
      <c r="F62" s="38"/>
      <c r="G62" s="38">
        <v>0</v>
      </c>
      <c r="H62" s="38"/>
      <c r="I62" s="38"/>
    </row>
    <row r="63" spans="1:9">
      <c r="A63" s="29" t="s">
        <v>88</v>
      </c>
      <c r="C63" s="38"/>
      <c r="D63" s="38"/>
      <c r="E63" s="38"/>
      <c r="F63" s="38"/>
      <c r="G63" s="38">
        <v>0</v>
      </c>
      <c r="H63" s="38"/>
      <c r="I63" s="38"/>
    </row>
    <row r="64" spans="1:9">
      <c r="A64" s="29" t="s">
        <v>89</v>
      </c>
      <c r="C64" s="38"/>
      <c r="D64" s="38"/>
      <c r="E64" s="38"/>
      <c r="F64" s="38"/>
      <c r="G64" s="38">
        <v>0</v>
      </c>
      <c r="H64" s="38"/>
      <c r="I64" s="38"/>
    </row>
    <row r="65" spans="1:9">
      <c r="A65" s="29" t="s">
        <v>90</v>
      </c>
      <c r="C65" s="38"/>
      <c r="D65" s="38"/>
      <c r="E65" s="38"/>
      <c r="F65" s="38"/>
      <c r="G65" s="38">
        <v>0</v>
      </c>
      <c r="H65" s="38"/>
      <c r="I65" s="38"/>
    </row>
    <row r="66" spans="1:9">
      <c r="A66" s="29" t="s">
        <v>129</v>
      </c>
      <c r="C66" s="38"/>
      <c r="D66" s="38"/>
      <c r="E66" s="38"/>
      <c r="F66" s="38"/>
      <c r="G66" s="38">
        <v>0</v>
      </c>
      <c r="H66" s="38"/>
      <c r="I66" s="38"/>
    </row>
    <row r="67" spans="1:9">
      <c r="A67" s="29" t="s">
        <v>130</v>
      </c>
      <c r="C67" s="38"/>
      <c r="D67" s="38"/>
      <c r="E67" s="38"/>
      <c r="F67" s="38"/>
      <c r="G67" s="38">
        <v>0</v>
      </c>
      <c r="H67" s="38"/>
      <c r="I67" s="38"/>
    </row>
    <row r="68" spans="1:9">
      <c r="A68" s="29" t="s">
        <v>91</v>
      </c>
      <c r="C68" s="38"/>
      <c r="D68" s="38"/>
      <c r="E68" s="38"/>
      <c r="F68" s="38"/>
      <c r="G68" s="38">
        <v>0</v>
      </c>
      <c r="H68" s="38"/>
      <c r="I68" s="38"/>
    </row>
    <row r="69" spans="1:9">
      <c r="A69" s="29" t="s">
        <v>92</v>
      </c>
      <c r="C69" s="38"/>
      <c r="D69" s="38"/>
      <c r="E69" s="38"/>
      <c r="F69" s="38"/>
      <c r="G69" s="38">
        <v>0</v>
      </c>
      <c r="H69" s="38"/>
      <c r="I69" s="38"/>
    </row>
    <row r="70" spans="1:9">
      <c r="A70" s="29" t="s">
        <v>93</v>
      </c>
      <c r="C70" s="38"/>
      <c r="D70" s="38"/>
      <c r="E70" s="38"/>
      <c r="F70" s="38"/>
      <c r="G70" s="38">
        <v>0</v>
      </c>
      <c r="H70" s="38"/>
      <c r="I70" s="38"/>
    </row>
    <row r="71" spans="1:9">
      <c r="A71" s="29" t="s">
        <v>94</v>
      </c>
      <c r="C71" s="38"/>
      <c r="D71" s="38"/>
      <c r="E71" s="38"/>
      <c r="F71" s="38"/>
      <c r="G71" s="38">
        <v>0</v>
      </c>
      <c r="H71" s="38"/>
      <c r="I71" s="38"/>
    </row>
    <row r="72" spans="1:9">
      <c r="A72" s="29" t="s">
        <v>95</v>
      </c>
      <c r="C72" s="38"/>
      <c r="D72" s="38"/>
      <c r="E72" s="38"/>
      <c r="F72" s="38"/>
      <c r="G72" s="38">
        <v>0</v>
      </c>
      <c r="H72" s="38"/>
      <c r="I72" s="38"/>
    </row>
    <row r="73" spans="1:9">
      <c r="A73" s="29" t="s">
        <v>96</v>
      </c>
      <c r="C73" s="38"/>
      <c r="D73" s="38"/>
      <c r="E73" s="38"/>
      <c r="F73" s="38"/>
      <c r="G73" s="38">
        <v>0</v>
      </c>
      <c r="H73" s="38"/>
      <c r="I73" s="38"/>
    </row>
    <row r="74" spans="1:9">
      <c r="A74" s="29" t="s">
        <v>97</v>
      </c>
      <c r="C74" s="38"/>
      <c r="D74" s="38"/>
      <c r="E74" s="38"/>
      <c r="F74" s="38">
        <v>4100.3171647019199</v>
      </c>
      <c r="G74" s="38">
        <v>4100.3171647019199</v>
      </c>
      <c r="H74" s="38"/>
      <c r="I74" s="38"/>
    </row>
    <row r="75" spans="1:9">
      <c r="A75" s="29" t="s">
        <v>98</v>
      </c>
      <c r="C75" s="38"/>
      <c r="D75" s="38"/>
      <c r="E75" s="38"/>
      <c r="F75" s="38"/>
      <c r="G75" s="38">
        <v>0</v>
      </c>
      <c r="H75" s="38"/>
      <c r="I75" s="38"/>
    </row>
    <row r="76" spans="1:9">
      <c r="A76" s="29" t="s">
        <v>99</v>
      </c>
      <c r="C76" s="38"/>
      <c r="D76" s="38"/>
      <c r="E76" s="38"/>
      <c r="F76" s="38"/>
      <c r="G76" s="38">
        <v>0</v>
      </c>
      <c r="H76" s="38"/>
      <c r="I76" s="38"/>
    </row>
    <row r="77" spans="1:9">
      <c r="A77" s="29" t="s">
        <v>100</v>
      </c>
      <c r="C77" s="38"/>
      <c r="D77" s="38">
        <v>4351.646456864999</v>
      </c>
      <c r="E77" s="38"/>
      <c r="F77" s="38"/>
      <c r="G77" s="38">
        <v>4351.646456864999</v>
      </c>
      <c r="H77" s="38"/>
      <c r="I77" s="38"/>
    </row>
    <row r="78" spans="1:9">
      <c r="A78" s="29" t="s">
        <v>101</v>
      </c>
      <c r="C78" s="38"/>
      <c r="D78" s="38"/>
      <c r="E78" s="38"/>
      <c r="F78" s="38"/>
      <c r="G78" s="38">
        <v>0</v>
      </c>
      <c r="H78" s="38"/>
      <c r="I78" s="38"/>
    </row>
    <row r="79" spans="1:9">
      <c r="A79" s="29" t="s">
        <v>102</v>
      </c>
      <c r="C79" s="38"/>
      <c r="D79" s="38"/>
      <c r="E79" s="38"/>
      <c r="F79" s="38"/>
      <c r="G79" s="38"/>
      <c r="H79" s="38"/>
      <c r="I79" s="38"/>
    </row>
    <row r="80" spans="1:9" ht="15" thickBot="1">
      <c r="A80" s="29" t="s">
        <v>103</v>
      </c>
      <c r="C80" s="39">
        <v>164778.13184517086</v>
      </c>
      <c r="D80" s="39">
        <v>61864.533866865</v>
      </c>
      <c r="E80" s="39">
        <v>3515.6666666666665</v>
      </c>
      <c r="F80" s="39">
        <v>227291.7437568579</v>
      </c>
      <c r="G80" s="39">
        <v>457450.07613556052</v>
      </c>
      <c r="H80" s="38"/>
      <c r="I80" s="38"/>
    </row>
    <row r="81" spans="3:9" ht="15" thickTop="1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</sheetData>
  <pageMargins left="0.7" right="0.7" top="0.75" bottom="0.7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EA518E1F7CCE24AACA9AA08A2F7A681" ma:contentTypeVersion="131" ma:contentTypeDescription="" ma:contentTypeScope="" ma:versionID="4aee0540a6f08671f04c25629d95b71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Agreement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2009-11-10T08:00:00+00:00</OpenedDate>
    <Date1 xmlns="dc463f71-b30c-4ab2-9473-d307f9d35888">2010-09-02T07:00:00+00:00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091769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89C5E9B2-6371-40B1-BB56-6893DFF5F598}"/>
</file>

<file path=customXml/itemProps2.xml><?xml version="1.0" encoding="utf-8"?>
<ds:datastoreItem xmlns:ds="http://schemas.openxmlformats.org/officeDocument/2006/customXml" ds:itemID="{1C78D19A-827E-4DE5-959D-C877C0FD63F2}"/>
</file>

<file path=customXml/itemProps3.xml><?xml version="1.0" encoding="utf-8"?>
<ds:datastoreItem xmlns:ds="http://schemas.openxmlformats.org/officeDocument/2006/customXml" ds:itemID="{FDC5984B-19CF-451A-887E-8D034BD20E6A}"/>
</file>

<file path=customXml/itemProps4.xml><?xml version="1.0" encoding="utf-8"?>
<ds:datastoreItem xmlns:ds="http://schemas.openxmlformats.org/officeDocument/2006/customXml" ds:itemID="{4922FCC1-884C-4D79-BF56-9EE85E76EA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PF Income Stmt</vt:lpstr>
      <vt:lpstr>Restating Adj</vt:lpstr>
      <vt:lpstr>PF adjusts</vt:lpstr>
    </vt:vector>
  </TitlesOfParts>
  <Company>Washington Utilities and Transportation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NJohnson</dc:creator>
  <cp:lastModifiedBy>bobcedarbaum</cp:lastModifiedBy>
  <cp:lastPrinted>2010-09-01T01:03:07Z</cp:lastPrinted>
  <dcterms:created xsi:type="dcterms:W3CDTF">2010-08-31T18:36:59Z</dcterms:created>
  <dcterms:modified xsi:type="dcterms:W3CDTF">2010-09-01T18:11:35Z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0x0101006E56B4D1795A2E4DB2F0B01679ED314A005EA518E1F7CCE24AACA9AA08A2F7A681</vt:lpwstr>
  </property>
  <property fmtid="{D5CDD505-2E9C-101B-9397-08002B2CF9AE}" pid="3" name="_docset_NoMedatataSyncRequired">
    <vt:lpwstr>False</vt:lpwstr>
  </property>
</Properties>
</file>