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3-2024\To File\"/>
    </mc:Choice>
  </mc:AlternateContent>
  <bookViews>
    <workbookView xWindow="0" yWindow="0" windowWidth="34395" windowHeight="10200"/>
  </bookViews>
  <sheets>
    <sheet name="Summary" sheetId="1" r:id="rId1"/>
  </sheets>
  <externalReferences>
    <externalReference r:id="rId2"/>
    <externalReference r:id="rId3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[2]ConsolidatingPL!#REF!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Summary!$A$1:$D$212</definedName>
    <definedName name="Print_Area_Reset">#N/A</definedName>
    <definedName name="_xlnm.Print_Titles" localSheetId="0">Summary!$1:$7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26" i="1"/>
  <c r="B34" i="1"/>
  <c r="C50" i="1"/>
  <c r="C52" i="1" s="1"/>
  <c r="D50" i="1"/>
  <c r="D52" i="1" s="1"/>
  <c r="B60" i="1"/>
  <c r="C60" i="1"/>
  <c r="B63" i="1"/>
  <c r="C63" i="1"/>
  <c r="D63" i="1"/>
  <c r="B78" i="1"/>
  <c r="C78" i="1"/>
  <c r="D78" i="1"/>
  <c r="B93" i="1"/>
  <c r="C93" i="1"/>
  <c r="D93" i="1"/>
  <c r="B99" i="1"/>
  <c r="C99" i="1"/>
  <c r="B102" i="1"/>
  <c r="C102" i="1"/>
  <c r="D102" i="1"/>
  <c r="B123" i="1"/>
  <c r="D123" i="1"/>
  <c r="C123" i="1"/>
  <c r="B143" i="1"/>
  <c r="D143" i="1"/>
  <c r="C143" i="1"/>
  <c r="B148" i="1"/>
  <c r="C148" i="1"/>
  <c r="D148" i="1"/>
  <c r="B154" i="1"/>
  <c r="B156" i="1" s="1"/>
  <c r="C154" i="1"/>
  <c r="C156" i="1" s="1"/>
  <c r="D154" i="1"/>
  <c r="D156" i="1" s="1"/>
  <c r="C171" i="1"/>
  <c r="D171" i="1"/>
  <c r="B194" i="1"/>
  <c r="C194" i="1"/>
  <c r="D194" i="1"/>
  <c r="B198" i="1"/>
  <c r="C198" i="1"/>
  <c r="D198" i="1"/>
  <c r="C204" i="1"/>
  <c r="C206" i="1" s="1"/>
  <c r="C208" i="1" s="1"/>
  <c r="D204" i="1"/>
  <c r="D206" i="1" s="1"/>
  <c r="D208" i="1" s="1"/>
  <c r="B204" i="1"/>
  <c r="B206" i="1" s="1"/>
  <c r="B208" i="1" s="1"/>
  <c r="B171" i="1" l="1"/>
  <c r="C26" i="1"/>
  <c r="B17" i="1"/>
  <c r="B50" i="1"/>
  <c r="B52" i="1" s="1"/>
  <c r="D34" i="1"/>
  <c r="D42" i="1" s="1"/>
  <c r="B26" i="1"/>
  <c r="B42" i="1" s="1"/>
  <c r="B125" i="1" s="1"/>
  <c r="B213" i="1" s="1"/>
  <c r="D188" i="1"/>
  <c r="D190" i="1" s="1"/>
  <c r="D60" i="1"/>
  <c r="C34" i="1"/>
  <c r="C188" i="1"/>
  <c r="C190" i="1" s="1"/>
  <c r="C210" i="1" s="1"/>
  <c r="C212" i="1" s="1"/>
  <c r="D99" i="1"/>
  <c r="D88" i="1"/>
  <c r="D74" i="1"/>
  <c r="D210" i="1"/>
  <c r="D212" i="1" s="1"/>
  <c r="B188" i="1"/>
  <c r="B190" i="1" s="1"/>
  <c r="B210" i="1" s="1"/>
  <c r="B212" i="1" s="1"/>
  <c r="C88" i="1"/>
  <c r="C74" i="1"/>
  <c r="B88" i="1"/>
  <c r="B104" i="1" s="1"/>
  <c r="B74" i="1"/>
  <c r="D17" i="1"/>
  <c r="D104" i="1"/>
  <c r="D125" i="1" s="1"/>
  <c r="D213" i="1" s="1"/>
  <c r="C104" i="1"/>
  <c r="C125" i="1" s="1"/>
  <c r="C42" i="1"/>
  <c r="C213" i="1" l="1"/>
</calcChain>
</file>

<file path=xl/sharedStrings.xml><?xml version="1.0" encoding="utf-8"?>
<sst xmlns="http://schemas.openxmlformats.org/spreadsheetml/2006/main" count="178" uniqueCount="176">
  <si>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</si>
  <si>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</si>
  <si>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</si>
  <si>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</si>
  <si>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</si>
  <si>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</si>
  <si>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</si>
  <si>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</si>
  <si>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</si>
  <si>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</si>
  <si>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</si>
  <si>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</si>
  <si>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</si>
  <si>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</si>
  <si>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</si>
  <si>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</si>
  <si>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</si>
  <si>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</si>
  <si>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</si>
  <si>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</si>
  <si>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</si>
  <si>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</si>
  <si>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</si>
  <si>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215.1 Appropriated Retained Earnings Amort Reserve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</si>
  <si>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</si>
  <si>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</si>
  <si>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</si>
  <si>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</si>
  <si>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</si>
  <si>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</si>
  <si>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</si>
  <si>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</si>
  <si>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</si>
  <si>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</si>
  <si>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</si>
  <si>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</si>
  <si>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</si>
  <si>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</si>
  <si>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</si>
  <si>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</si>
  <si>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</si>
  <si>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</si>
  <si>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</si>
  <si>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</si>
  <si>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</si>
  <si>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</si>
  <si>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</si>
  <si>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</si>
  <si>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</si>
  <si>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</si>
  <si>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</si>
  <si>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</si>
  <si>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</si>
  <si>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</si>
  <si>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</si>
  <si>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</si>
  <si>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</si>
  <si>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</si>
  <si>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</si>
  <si>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</si>
  <si>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</si>
  <si>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</si>
  <si>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</si>
  <si>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</si>
  <si>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</si>
  <si>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</si>
  <si>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</si>
  <si>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</si>
  <si>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</si>
  <si>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</si>
  <si>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</si>
  <si>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</si>
  <si>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</si>
  <si>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</si>
  <si>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</si>
  <si>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</si>
  <si>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</si>
  <si>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</si>
  <si>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</si>
  <si>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</si>
  <si>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</si>
  <si>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</si>
  <si>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</si>
  <si>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</si>
  <si>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</si>
  <si>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</si>
  <si>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</si>
  <si>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</si>
  <si>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</si>
  <si>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</si>
  <si>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</si>
  <si>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</si>
  <si>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</si>
  <si>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</si>
  <si>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</si>
  <si>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</si>
  <si>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</si>
  <si>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</si>
  <si>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</si>
  <si>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</si>
  <si>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</si>
  <si>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</si>
  <si>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</si>
  <si>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</si>
  <si>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</si>
  <si>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</si>
  <si>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</si>
  <si>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</si>
  <si>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</si>
  <si>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</si>
  <si>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</si>
  <si>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</si>
  <si>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</si>
  <si>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</si>
  <si>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</si>
  <si>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</si>
  <si>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</si>
  <si>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</si>
  <si>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</si>
  <si>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</si>
  <si>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</si>
  <si>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</si>
  <si>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</si>
  <si>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</si>
  <si>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</si>
  <si>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</si>
  <si>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</si>
  <si>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</si>
  <si>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</si>
  <si>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</si>
  <si>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</si>
  <si>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</si>
  <si>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</si>
  <si>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</si>
  <si>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</si>
  <si>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</si>
  <si>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</si>
  <si>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</si>
  <si>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</si>
  <si>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</si>
  <si>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</si>
  <si>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</si>
  <si>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</si>
  <si>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</si>
  <si>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</si>
  <si>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</si>
  <si>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</si>
  <si>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</si>
  <si>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</si>
  <si>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</si>
  <si>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</si>
  <si>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</si>
  <si>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</si>
  <si>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</si>
  <si>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</si>
  <si>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</si>
  <si>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117.1 Gas Stored - Base Gas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</si>
  <si>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</si>
  <si>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</si>
  <si>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</si>
  <si>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</si>
  <si>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</si>
  <si>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</si>
  <si>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</si>
  <si>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</si>
  <si>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</si>
  <si>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</si>
  <si>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</si>
  <si>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</si>
  <si>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</si>
  <si>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</si>
  <si>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</si>
  <si>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</si>
  <si>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As of September 30, 2024</t>
  </si>
  <si>
    <t>BALANCE SHEET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</si>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</sst>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_);[Red]\(#,##0\);&quot; 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164" fontId="0" fillId="0" borderId="0" xfId="0" applyNumberFormat="1"/>
    <xf numFmtId="165" fontId="3" fillId="0" borderId="1" xfId="0" applyNumberFormat="1" applyFont="1" applyBorder="1"/>
    <xf numFmtId="166" fontId="3" fillId="0" borderId="0" xfId="0" applyNumberFormat="1" applyFont="1" applyAlignment="1">
      <alignment horizontal="left"/>
    </xf>
    <xf numFmtId="164" fontId="3" fillId="0" borderId="2" xfId="0" applyNumberFormat="1" applyFont="1" applyBorder="1"/>
    <xf numFmtId="43" fontId="3" fillId="0" borderId="0" xfId="0" applyNumberFormat="1" applyFont="1"/>
    <xf numFmtId="43" fontId="3" fillId="0" borderId="2" xfId="0" applyNumberFormat="1" applyFont="1" applyBorder="1"/>
    <xf numFmtId="165" fontId="3" fillId="0" borderId="0" xfId="0" applyNumberFormat="1" applyFont="1"/>
    <xf numFmtId="166" fontId="3" fillId="0" borderId="3" xfId="0" applyNumberFormat="1" applyFont="1" applyFill="1" applyBorder="1" applyAlignment="1">
      <alignment horizontal="left"/>
    </xf>
    <xf numFmtId="166" fontId="3" fillId="0" borderId="0" xfId="0" applyNumberFormat="1" applyFont="1" applyFill="1" applyAlignment="1">
      <alignment horizontal="left"/>
    </xf>
    <xf numFmtId="17" fontId="5" fillId="0" borderId="2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Sheet%20JAN%20-%20DEC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- Summary by Month"/>
      <sheetName val="zrw_F1BS"/>
      <sheetName val="Topside Q3'24"/>
      <sheetName val="Topside Q2'24"/>
      <sheetName val="Topside Q1'24"/>
      <sheetName val=" Topside Q4' 23"/>
      <sheetName val="Journal Report 802,808,811,812,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zoomScale="85" zoomScaleNormal="85" workbookViewId="0">
      <pane ySplit="6" topLeftCell="A7" activePane="bottomLeft" state="frozen"/>
      <selection pane="bottomLeft" activeCell="B15" sqref="B15"/>
    </sheetView>
  </sheetViews>
  <sheetFormatPr defaultRowHeight="15" x14ac:dyDescent="0.25"/>
  <cols>
    <col min="1" max="1" width="53" style="2" customWidth="1"/>
    <col min="2" max="4" width="21.7109375" style="1" customWidth="1"/>
    <col min="5" max="5" width="13.5703125" bestFit="1" customWidth="1"/>
  </cols>
  <sheetData>
    <row r="1" spans="1:5" ht="15.75" customHeight="1" x14ac:dyDescent="0.25">
      <c r="A1" s="4"/>
      <c r="B1" s="3"/>
      <c r="C1" s="3"/>
      <c r="D1" s="3"/>
    </row>
    <row r="2" spans="1:5" ht="23.25" customHeight="1" x14ac:dyDescent="0.25">
      <c r="A2" s="18" t="s">
        <v>175</v>
      </c>
      <c r="B2" s="18"/>
      <c r="C2" s="18"/>
      <c r="D2" s="18"/>
    </row>
    <row r="3" spans="1:5" ht="15.75" customHeight="1" x14ac:dyDescent="0.25">
      <c r="A3" s="17" t="s">
        <v>174</v>
      </c>
      <c r="B3" s="17"/>
      <c r="C3" s="17"/>
      <c r="D3" s="17"/>
    </row>
    <row r="4" spans="1:5" ht="20.25" customHeight="1" x14ac:dyDescent="0.25">
      <c r="A4" s="17" t="s">
        <v>173</v>
      </c>
      <c r="B4" s="17"/>
      <c r="C4" s="17"/>
      <c r="D4" s="17"/>
    </row>
    <row r="5" spans="1:5" ht="4.5" customHeight="1" x14ac:dyDescent="0.25">
      <c r="A5" s="4"/>
      <c r="B5" s="3"/>
      <c r="C5" s="3"/>
      <c r="D5" s="3"/>
    </row>
    <row r="6" spans="1:5" x14ac:dyDescent="0.25">
      <c r="A6" s="16" t="s">
        <v>172</v>
      </c>
      <c r="B6" s="15">
        <v>45474</v>
      </c>
      <c r="C6" s="15">
        <v>45505</v>
      </c>
      <c r="D6" s="15">
        <v>45536</v>
      </c>
    </row>
    <row r="7" spans="1:5" x14ac:dyDescent="0.25">
      <c r="A7" s="4"/>
      <c r="B7" s="3"/>
      <c r="C7" s="3"/>
      <c r="D7" s="3"/>
    </row>
    <row r="8" spans="1:5" x14ac:dyDescent="0.25">
      <c r="A8" s="8" t="s">
        <v>171</v>
      </c>
      <c r="B8" s="3"/>
      <c r="C8" s="3"/>
      <c r="D8" s="3"/>
    </row>
    <row r="9" spans="1:5" x14ac:dyDescent="0.25">
      <c r="A9" s="8" t="s">
        <v>170</v>
      </c>
      <c r="B9" s="3"/>
      <c r="C9" s="3"/>
      <c r="D9" s="3"/>
    </row>
    <row r="10" spans="1:5" x14ac:dyDescent="0.25">
      <c r="A10" s="8" t="s">
        <v>169</v>
      </c>
      <c r="B10" s="3"/>
      <c r="C10" s="3"/>
      <c r="D10" s="3"/>
    </row>
    <row r="11" spans="1:5" x14ac:dyDescent="0.25">
      <c r="A11" s="8" t="s">
        <v>168</v>
      </c>
      <c r="B11" s="12">
        <v>11747942246.480001</v>
      </c>
      <c r="C11" s="12">
        <v>11786857413.440001</v>
      </c>
      <c r="D11" s="12">
        <v>11888980081.000002</v>
      </c>
      <c r="E11" s="6"/>
    </row>
    <row r="12" spans="1:5" x14ac:dyDescent="0.25">
      <c r="A12" s="8" t="s">
        <v>167</v>
      </c>
      <c r="B12" s="5">
        <v>0</v>
      </c>
      <c r="C12" s="5">
        <v>0</v>
      </c>
      <c r="D12" s="5">
        <v>0</v>
      </c>
    </row>
    <row r="13" spans="1:5" x14ac:dyDescent="0.25">
      <c r="A13" s="8" t="s">
        <v>166</v>
      </c>
      <c r="B13" s="5">
        <v>49542064.380000003</v>
      </c>
      <c r="C13" s="5">
        <v>49542064.380000003</v>
      </c>
      <c r="D13" s="5">
        <v>49562133.890000001</v>
      </c>
    </row>
    <row r="14" spans="1:5" x14ac:dyDescent="0.25">
      <c r="A14" s="8" t="s">
        <v>165</v>
      </c>
      <c r="B14" s="5">
        <v>310712792.81999999</v>
      </c>
      <c r="C14" s="5">
        <v>298307778.37</v>
      </c>
      <c r="D14" s="5">
        <v>286427413.75</v>
      </c>
    </row>
    <row r="15" spans="1:5" x14ac:dyDescent="0.25">
      <c r="A15" s="8" t="s">
        <v>164</v>
      </c>
      <c r="B15" s="5">
        <v>1428077398.26</v>
      </c>
      <c r="C15" s="5">
        <v>1505422903.8599999</v>
      </c>
      <c r="D15" s="5">
        <v>1565052036.5</v>
      </c>
    </row>
    <row r="16" spans="1:5" x14ac:dyDescent="0.25">
      <c r="A16" s="8" t="s">
        <v>163</v>
      </c>
      <c r="B16" s="9">
        <v>282791674.87</v>
      </c>
      <c r="C16" s="9">
        <v>282791674.87</v>
      </c>
      <c r="D16" s="9">
        <v>282791674.87</v>
      </c>
    </row>
    <row r="17" spans="1:5" x14ac:dyDescent="0.25">
      <c r="A17" s="8" t="s">
        <v>162</v>
      </c>
      <c r="B17" s="5">
        <f>SUM(B11:B16)</f>
        <v>13819066176.810001</v>
      </c>
      <c r="C17" s="5">
        <f>SUM(C11:C16)</f>
        <v>13922921834.920002</v>
      </c>
      <c r="D17" s="5">
        <f>SUM(D11:D16)</f>
        <v>14072813340.010002</v>
      </c>
      <c r="E17" s="6"/>
    </row>
    <row r="18" spans="1:5" x14ac:dyDescent="0.25">
      <c r="A18" s="8"/>
      <c r="B18" s="10"/>
      <c r="C18" s="10"/>
      <c r="D18" s="10"/>
    </row>
    <row r="19" spans="1:5" x14ac:dyDescent="0.25">
      <c r="A19" s="14" t="s">
        <v>161</v>
      </c>
      <c r="B19" s="10">
        <v>0</v>
      </c>
      <c r="C19" s="10">
        <v>0</v>
      </c>
      <c r="D19" s="10">
        <v>0</v>
      </c>
    </row>
    <row r="20" spans="1:5" x14ac:dyDescent="0.25">
      <c r="A20" s="14" t="s">
        <v>160</v>
      </c>
      <c r="B20" s="5">
        <v>5387870624.8399992</v>
      </c>
      <c r="C20" s="5">
        <v>5407314926.6199999</v>
      </c>
      <c r="D20" s="5">
        <v>5450812174.6999998</v>
      </c>
    </row>
    <row r="21" spans="1:5" x14ac:dyDescent="0.25">
      <c r="A21" s="14" t="s">
        <v>159</v>
      </c>
      <c r="B21" s="5">
        <v>10246463.619999999</v>
      </c>
      <c r="C21" s="5">
        <v>10246463.619999999</v>
      </c>
      <c r="D21" s="5">
        <v>10246463.619999999</v>
      </c>
    </row>
    <row r="22" spans="1:5" x14ac:dyDescent="0.25">
      <c r="A22" s="14" t="s">
        <v>158</v>
      </c>
      <c r="B22" s="5">
        <v>125580464.87</v>
      </c>
      <c r="C22" s="5">
        <v>123042162.40000001</v>
      </c>
      <c r="D22" s="5">
        <v>106683249.12</v>
      </c>
    </row>
    <row r="23" spans="1:5" x14ac:dyDescent="0.25">
      <c r="A23" s="14" t="s">
        <v>157</v>
      </c>
      <c r="B23" s="5">
        <v>83456732.180000007</v>
      </c>
      <c r="C23" s="5">
        <v>88699405.800000012</v>
      </c>
      <c r="D23" s="5">
        <v>83007852.810000002</v>
      </c>
    </row>
    <row r="24" spans="1:5" x14ac:dyDescent="0.25">
      <c r="A24" s="14" t="s">
        <v>156</v>
      </c>
      <c r="B24" s="5">
        <v>8783942.6300000008</v>
      </c>
      <c r="C24" s="5">
        <v>8783942.6300000008</v>
      </c>
      <c r="D24" s="5">
        <v>8783942.6300000008</v>
      </c>
    </row>
    <row r="25" spans="1:5" ht="15.75" thickBot="1" x14ac:dyDescent="0.3">
      <c r="A25" s="13" t="s">
        <v>155</v>
      </c>
      <c r="B25" s="9">
        <v>0</v>
      </c>
      <c r="C25" s="9">
        <v>0</v>
      </c>
      <c r="D25" s="9">
        <v>0</v>
      </c>
    </row>
    <row r="26" spans="1:5" x14ac:dyDescent="0.25">
      <c r="A26" s="8" t="s">
        <v>154</v>
      </c>
      <c r="B26" s="5">
        <f>SUM(B19:B25)</f>
        <v>5615938228.1399994</v>
      </c>
      <c r="C26" s="5">
        <f>SUM(C19:C25)</f>
        <v>5638086901.0699997</v>
      </c>
      <c r="D26" s="5">
        <f>SUM(D19:D25)</f>
        <v>5659533682.8800001</v>
      </c>
      <c r="E26" s="6"/>
    </row>
    <row r="27" spans="1:5" x14ac:dyDescent="0.25">
      <c r="A27" s="8"/>
      <c r="B27" s="10"/>
      <c r="C27" s="10"/>
      <c r="D27" s="10"/>
    </row>
    <row r="28" spans="1:5" x14ac:dyDescent="0.25">
      <c r="A28" s="8" t="s">
        <v>153</v>
      </c>
      <c r="B28" s="10"/>
      <c r="C28" s="10"/>
      <c r="D28" s="10"/>
    </row>
    <row r="29" spans="1:5" x14ac:dyDescent="0.25">
      <c r="A29" s="8" t="s">
        <v>152</v>
      </c>
      <c r="B29" s="5">
        <v>946636386.24000001</v>
      </c>
      <c r="C29" s="5">
        <v>942528202.48000002</v>
      </c>
      <c r="D29" s="5">
        <v>948810179.46000004</v>
      </c>
    </row>
    <row r="30" spans="1:5" x14ac:dyDescent="0.25">
      <c r="A30" s="8" t="s">
        <v>151</v>
      </c>
      <c r="B30" s="5">
        <v>55067262.479999997</v>
      </c>
      <c r="C30" s="5">
        <v>54772589.689999998</v>
      </c>
      <c r="D30" s="5">
        <v>54477916.899999999</v>
      </c>
    </row>
    <row r="31" spans="1:5" x14ac:dyDescent="0.25">
      <c r="A31" s="8" t="s">
        <v>150</v>
      </c>
      <c r="B31" s="5">
        <v>0</v>
      </c>
      <c r="C31" s="5">
        <v>100.88</v>
      </c>
      <c r="D31" s="5">
        <v>100.88</v>
      </c>
    </row>
    <row r="32" spans="1:5" x14ac:dyDescent="0.25">
      <c r="A32" s="8" t="s">
        <v>149</v>
      </c>
      <c r="B32" s="5">
        <v>23632673.75</v>
      </c>
      <c r="C32" s="5">
        <v>23625202.690000001</v>
      </c>
      <c r="D32" s="5">
        <v>17187029.890000001</v>
      </c>
    </row>
    <row r="33" spans="1:5" x14ac:dyDescent="0.25">
      <c r="A33" s="8" t="s">
        <v>148</v>
      </c>
      <c r="B33" s="9">
        <v>47227410.600000001</v>
      </c>
      <c r="C33" s="9">
        <v>59470015.149999999</v>
      </c>
      <c r="D33" s="9">
        <v>69262886.079999998</v>
      </c>
    </row>
    <row r="34" spans="1:5" x14ac:dyDescent="0.25">
      <c r="A34" s="8" t="s">
        <v>147</v>
      </c>
      <c r="B34" s="5">
        <f>SUM(B29:B33)</f>
        <v>1072563733.0700001</v>
      </c>
      <c r="C34" s="5">
        <f>SUM(C29:C33)</f>
        <v>1080396110.8900001</v>
      </c>
      <c r="D34" s="5">
        <f>SUM(D29:D33)</f>
        <v>1089738113.21</v>
      </c>
      <c r="E34" s="6"/>
    </row>
    <row r="35" spans="1:5" x14ac:dyDescent="0.25">
      <c r="A35" s="8"/>
      <c r="B35" s="10"/>
      <c r="C35" s="10"/>
      <c r="D35" s="10"/>
    </row>
    <row r="36" spans="1:5" x14ac:dyDescent="0.25">
      <c r="A36" s="8" t="s">
        <v>146</v>
      </c>
      <c r="B36" s="10"/>
      <c r="C36" s="10"/>
      <c r="D36" s="10"/>
    </row>
    <row r="37" spans="1:5" x14ac:dyDescent="0.25">
      <c r="A37" s="8" t="s">
        <v>145</v>
      </c>
      <c r="B37" s="5">
        <v>-7497994789.8000002</v>
      </c>
      <c r="C37" s="5">
        <v>-7535327611.96</v>
      </c>
      <c r="D37" s="5">
        <v>-7578248676.3800001</v>
      </c>
    </row>
    <row r="38" spans="1:5" x14ac:dyDescent="0.25">
      <c r="A38" s="8" t="s">
        <v>144</v>
      </c>
      <c r="B38" s="5">
        <v>-367902489.88</v>
      </c>
      <c r="C38" s="5">
        <v>-372746580.89999998</v>
      </c>
      <c r="D38" s="5">
        <v>-380627256.44999999</v>
      </c>
    </row>
    <row r="39" spans="1:5" x14ac:dyDescent="0.25">
      <c r="A39" s="8" t="s">
        <v>143</v>
      </c>
      <c r="B39" s="9">
        <v>-180418696.66000003</v>
      </c>
      <c r="C39" s="9">
        <v>-180898821.09</v>
      </c>
      <c r="D39" s="9">
        <v>-181378945.52000001</v>
      </c>
    </row>
    <row r="40" spans="1:5" x14ac:dyDescent="0.25">
      <c r="A40" s="8" t="s">
        <v>142</v>
      </c>
      <c r="B40" s="5">
        <v>-8046315976.3400002</v>
      </c>
      <c r="C40" s="5">
        <v>-8088973013.9499998</v>
      </c>
      <c r="D40" s="5">
        <v>-8140254878.3500004</v>
      </c>
      <c r="E40" s="6"/>
    </row>
    <row r="41" spans="1:5" x14ac:dyDescent="0.25">
      <c r="A41" s="8"/>
      <c r="B41" s="10">
        <v>0</v>
      </c>
      <c r="C41" s="10">
        <v>0</v>
      </c>
      <c r="D41" s="10">
        <v>0</v>
      </c>
    </row>
    <row r="42" spans="1:5" x14ac:dyDescent="0.25">
      <c r="A42" s="8" t="s">
        <v>141</v>
      </c>
      <c r="B42" s="5">
        <f>SUM(B40,B34,B26,B17)</f>
        <v>12461252161.68</v>
      </c>
      <c r="C42" s="5">
        <f>SUM(C40,C34,C26,C17)</f>
        <v>12552431832.930002</v>
      </c>
      <c r="D42" s="5">
        <f>SUM(D40,D34,D26,D17)</f>
        <v>12681830257.750002</v>
      </c>
      <c r="E42" s="6"/>
    </row>
    <row r="43" spans="1:5" x14ac:dyDescent="0.25">
      <c r="A43" s="8"/>
      <c r="B43" s="10"/>
      <c r="C43" s="10"/>
      <c r="D43" s="10"/>
    </row>
    <row r="44" spans="1:5" x14ac:dyDescent="0.25">
      <c r="A44" s="8" t="s">
        <v>140</v>
      </c>
      <c r="B44" s="10"/>
      <c r="C44" s="10"/>
      <c r="D44" s="10"/>
    </row>
    <row r="45" spans="1:5" x14ac:dyDescent="0.25">
      <c r="A45" s="8" t="s">
        <v>139</v>
      </c>
      <c r="B45" s="10"/>
      <c r="C45" s="10"/>
      <c r="D45" s="10"/>
    </row>
    <row r="46" spans="1:5" x14ac:dyDescent="0.25">
      <c r="A46" s="8" t="s">
        <v>138</v>
      </c>
      <c r="B46" s="5">
        <v>3610171.94</v>
      </c>
      <c r="C46" s="5">
        <v>3606199.79</v>
      </c>
      <c r="D46" s="5">
        <v>3606348.64</v>
      </c>
    </row>
    <row r="47" spans="1:5" x14ac:dyDescent="0.25">
      <c r="A47" s="8" t="s">
        <v>137</v>
      </c>
      <c r="B47" s="5">
        <v>-24655.79</v>
      </c>
      <c r="C47" s="5">
        <v>-24655.79</v>
      </c>
      <c r="D47" s="5">
        <v>-24655.79</v>
      </c>
    </row>
    <row r="48" spans="1:5" x14ac:dyDescent="0.25">
      <c r="A48" s="8" t="s">
        <v>136</v>
      </c>
      <c r="B48" s="5">
        <v>38603732.200000003</v>
      </c>
      <c r="C48" s="5">
        <v>38603732.200000003</v>
      </c>
      <c r="D48" s="5">
        <v>38601768.460000001</v>
      </c>
    </row>
    <row r="49" spans="1:5" x14ac:dyDescent="0.25">
      <c r="A49" s="8" t="s">
        <v>135</v>
      </c>
      <c r="B49" s="9">
        <v>45481050.609999999</v>
      </c>
      <c r="C49" s="9">
        <v>45481050.609999999</v>
      </c>
      <c r="D49" s="9">
        <v>45063543.119999997</v>
      </c>
    </row>
    <row r="50" spans="1:5" x14ac:dyDescent="0.25">
      <c r="A50" s="8" t="s">
        <v>134</v>
      </c>
      <c r="B50" s="5">
        <f>SUM(B46:B49)</f>
        <v>87670298.960000008</v>
      </c>
      <c r="C50" s="5">
        <f>SUM(C46:C49)</f>
        <v>87666326.810000002</v>
      </c>
      <c r="D50" s="5">
        <f>SUM(D46:D49)</f>
        <v>87247004.430000007</v>
      </c>
      <c r="E50" s="6"/>
    </row>
    <row r="51" spans="1:5" x14ac:dyDescent="0.25">
      <c r="A51" s="8"/>
      <c r="B51" s="10">
        <v>0</v>
      </c>
      <c r="C51" s="10">
        <v>0</v>
      </c>
      <c r="D51" s="10">
        <v>0</v>
      </c>
    </row>
    <row r="52" spans="1:5" x14ac:dyDescent="0.25">
      <c r="A52" s="8" t="s">
        <v>133</v>
      </c>
      <c r="B52" s="5">
        <f>B50</f>
        <v>87670298.960000008</v>
      </c>
      <c r="C52" s="5">
        <f>C50</f>
        <v>87666326.810000002</v>
      </c>
      <c r="D52" s="5">
        <f>D50</f>
        <v>87247004.430000007</v>
      </c>
      <c r="E52" s="6"/>
    </row>
    <row r="53" spans="1:5" x14ac:dyDescent="0.25">
      <c r="A53" s="8"/>
      <c r="B53" s="10"/>
      <c r="C53" s="10"/>
      <c r="D53" s="10"/>
    </row>
    <row r="54" spans="1:5" x14ac:dyDescent="0.25">
      <c r="A54" s="8" t="s">
        <v>132</v>
      </c>
      <c r="B54" s="10"/>
      <c r="C54" s="10"/>
      <c r="D54" s="10"/>
    </row>
    <row r="55" spans="1:5" x14ac:dyDescent="0.25">
      <c r="A55" s="8" t="s">
        <v>131</v>
      </c>
      <c r="B55" s="10"/>
      <c r="C55" s="10"/>
      <c r="D55" s="10"/>
    </row>
    <row r="56" spans="1:5" x14ac:dyDescent="0.25">
      <c r="A56" s="8" t="s">
        <v>130</v>
      </c>
      <c r="B56" s="5">
        <v>16261027.99</v>
      </c>
      <c r="C56" s="5">
        <v>15107445.789999999</v>
      </c>
      <c r="D56" s="5">
        <v>15367131.42</v>
      </c>
    </row>
    <row r="57" spans="1:5" x14ac:dyDescent="0.25">
      <c r="A57" s="8" t="s">
        <v>129</v>
      </c>
      <c r="B57" s="5">
        <v>23763520.23</v>
      </c>
      <c r="C57" s="5">
        <v>44466290.259999998</v>
      </c>
      <c r="D57" s="5">
        <v>61419996.640000001</v>
      </c>
    </row>
    <row r="58" spans="1:5" x14ac:dyDescent="0.25">
      <c r="A58" s="8" t="s">
        <v>128</v>
      </c>
      <c r="B58" s="5">
        <v>4055157.81</v>
      </c>
      <c r="C58" s="5">
        <v>4863711.8</v>
      </c>
      <c r="D58" s="5">
        <v>4596879.54</v>
      </c>
    </row>
    <row r="59" spans="1:5" x14ac:dyDescent="0.25">
      <c r="A59" s="8" t="s">
        <v>127</v>
      </c>
      <c r="B59" s="9">
        <v>592000000</v>
      </c>
      <c r="C59" s="9">
        <v>532000000</v>
      </c>
      <c r="D59" s="9">
        <v>380000000</v>
      </c>
    </row>
    <row r="60" spans="1:5" x14ac:dyDescent="0.25">
      <c r="A60" s="8" t="s">
        <v>126</v>
      </c>
      <c r="B60" s="5">
        <f>SUM(B56:B59)</f>
        <v>636079706.02999997</v>
      </c>
      <c r="C60" s="5">
        <f>SUM(C56:C59)</f>
        <v>596437447.85000002</v>
      </c>
      <c r="D60" s="5">
        <f>SUM(D56:D59)</f>
        <v>461384007.60000002</v>
      </c>
      <c r="E60" s="6"/>
    </row>
    <row r="61" spans="1:5" x14ac:dyDescent="0.25">
      <c r="A61" s="8"/>
      <c r="B61" s="10"/>
      <c r="C61" s="10"/>
      <c r="D61" s="10"/>
    </row>
    <row r="62" spans="1:5" x14ac:dyDescent="0.25">
      <c r="A62" s="8" t="s">
        <v>125</v>
      </c>
      <c r="B62" s="11">
        <v>0</v>
      </c>
      <c r="C62" s="11">
        <v>0</v>
      </c>
      <c r="D62" s="11">
        <v>0</v>
      </c>
    </row>
    <row r="63" spans="1:5" x14ac:dyDescent="0.25">
      <c r="A63" s="8" t="s">
        <v>124</v>
      </c>
      <c r="B63" s="10">
        <f>B62</f>
        <v>0</v>
      </c>
      <c r="C63" s="10">
        <f>C62</f>
        <v>0</v>
      </c>
      <c r="D63" s="10">
        <f>D62</f>
        <v>0</v>
      </c>
      <c r="E63" s="6"/>
    </row>
    <row r="64" spans="1:5" x14ac:dyDescent="0.25">
      <c r="A64" s="8"/>
      <c r="B64" s="10"/>
      <c r="C64" s="10"/>
      <c r="D64" s="10"/>
    </row>
    <row r="65" spans="1:5" x14ac:dyDescent="0.25">
      <c r="A65" s="8" t="s">
        <v>123</v>
      </c>
      <c r="B65" s="10"/>
      <c r="C65" s="10"/>
      <c r="D65" s="10"/>
    </row>
    <row r="66" spans="1:5" x14ac:dyDescent="0.25">
      <c r="A66" s="8" t="s">
        <v>122</v>
      </c>
      <c r="B66" s="5">
        <v>0</v>
      </c>
      <c r="C66" s="5">
        <v>0</v>
      </c>
      <c r="D66" s="5">
        <v>0</v>
      </c>
    </row>
    <row r="67" spans="1:5" x14ac:dyDescent="0.25">
      <c r="A67" s="8" t="s">
        <v>121</v>
      </c>
      <c r="B67" s="5">
        <v>276842786.87</v>
      </c>
      <c r="C67" s="5">
        <v>255959102.78999999</v>
      </c>
      <c r="D67" s="5">
        <v>261888574.86000001</v>
      </c>
    </row>
    <row r="68" spans="1:5" x14ac:dyDescent="0.25">
      <c r="A68" s="8" t="s">
        <v>120</v>
      </c>
      <c r="B68" s="5">
        <v>127140090.62</v>
      </c>
      <c r="C68" s="5">
        <v>120921677.31</v>
      </c>
      <c r="D68" s="5">
        <v>152204136.47</v>
      </c>
    </row>
    <row r="69" spans="1:5" x14ac:dyDescent="0.25">
      <c r="A69" s="8" t="s">
        <v>119</v>
      </c>
      <c r="B69" s="5">
        <v>5666524.3899999997</v>
      </c>
      <c r="C69" s="5">
        <v>6193023.3700000001</v>
      </c>
      <c r="D69" s="5">
        <v>3131880.81</v>
      </c>
    </row>
    <row r="70" spans="1:5" x14ac:dyDescent="0.25">
      <c r="A70" s="8" t="s">
        <v>118</v>
      </c>
      <c r="B70" s="5">
        <v>0</v>
      </c>
      <c r="C70" s="5">
        <v>0</v>
      </c>
      <c r="D70" s="5">
        <v>0</v>
      </c>
    </row>
    <row r="71" spans="1:5" x14ac:dyDescent="0.25">
      <c r="A71" s="8" t="s">
        <v>117</v>
      </c>
      <c r="B71" s="5">
        <v>193728886.33000001</v>
      </c>
      <c r="C71" s="5">
        <v>185565483.19999999</v>
      </c>
      <c r="D71" s="5">
        <v>174521714.13999999</v>
      </c>
    </row>
    <row r="72" spans="1:5" x14ac:dyDescent="0.25">
      <c r="A72" s="8" t="s">
        <v>116</v>
      </c>
      <c r="B72" s="5">
        <v>201606.03</v>
      </c>
      <c r="C72" s="5">
        <v>189760.39</v>
      </c>
      <c r="D72" s="5">
        <v>7632.33</v>
      </c>
    </row>
    <row r="73" spans="1:5" x14ac:dyDescent="0.25">
      <c r="A73" s="8" t="s">
        <v>115</v>
      </c>
      <c r="B73" s="9">
        <v>-73789490.319999993</v>
      </c>
      <c r="C73" s="9">
        <v>-65632818.829999998</v>
      </c>
      <c r="D73" s="9">
        <v>-60483236.539999999</v>
      </c>
    </row>
    <row r="74" spans="1:5" x14ac:dyDescent="0.25">
      <c r="A74" s="8" t="s">
        <v>114</v>
      </c>
      <c r="B74" s="5">
        <f>SUM(B66:B73)</f>
        <v>529790403.92000002</v>
      </c>
      <c r="C74" s="5">
        <f>SUM(C66:C73)</f>
        <v>503196228.23000008</v>
      </c>
      <c r="D74" s="5">
        <f>SUM(D66:D73)</f>
        <v>531270702.06999999</v>
      </c>
      <c r="E74" s="6"/>
    </row>
    <row r="75" spans="1:5" x14ac:dyDescent="0.25">
      <c r="A75" s="8"/>
      <c r="B75" s="10"/>
      <c r="C75" s="10"/>
      <c r="D75" s="10"/>
    </row>
    <row r="76" spans="1:5" x14ac:dyDescent="0.25">
      <c r="A76" s="8" t="s">
        <v>113</v>
      </c>
      <c r="B76" s="10"/>
      <c r="C76" s="10"/>
      <c r="D76" s="10"/>
    </row>
    <row r="77" spans="1:5" x14ac:dyDescent="0.25">
      <c r="A77" s="8" t="s">
        <v>112</v>
      </c>
      <c r="B77" s="9">
        <v>-23034806.390000001</v>
      </c>
      <c r="C77" s="9">
        <v>-21319628.129999999</v>
      </c>
      <c r="D77" s="9">
        <v>-33998134.920000002</v>
      </c>
    </row>
    <row r="78" spans="1:5" x14ac:dyDescent="0.25">
      <c r="A78" s="8" t="s">
        <v>111</v>
      </c>
      <c r="B78" s="5">
        <f>SUM(B77)</f>
        <v>-23034806.390000001</v>
      </c>
      <c r="C78" s="5">
        <f>SUM(C77)</f>
        <v>-21319628.129999999</v>
      </c>
      <c r="D78" s="5">
        <f>SUM(D77)</f>
        <v>-33998134.920000002</v>
      </c>
      <c r="E78" s="6"/>
    </row>
    <row r="79" spans="1:5" x14ac:dyDescent="0.25">
      <c r="A79" s="8"/>
      <c r="B79" s="10"/>
      <c r="C79" s="10"/>
      <c r="D79" s="10"/>
    </row>
    <row r="80" spans="1:5" x14ac:dyDescent="0.25">
      <c r="A80" s="8" t="s">
        <v>110</v>
      </c>
      <c r="B80" s="10"/>
      <c r="C80" s="10"/>
      <c r="D80" s="10"/>
    </row>
    <row r="81" spans="1:5" x14ac:dyDescent="0.25">
      <c r="A81" s="8" t="s">
        <v>109</v>
      </c>
      <c r="B81" s="5">
        <v>32990042.699999999</v>
      </c>
      <c r="C81" s="5">
        <v>32803487.09</v>
      </c>
      <c r="D81" s="5">
        <v>33024229.219999999</v>
      </c>
    </row>
    <row r="82" spans="1:5" x14ac:dyDescent="0.25">
      <c r="A82" s="8" t="s">
        <v>108</v>
      </c>
      <c r="B82" s="5">
        <v>190796644.47999999</v>
      </c>
      <c r="C82" s="5">
        <v>192224611.44</v>
      </c>
      <c r="D82" s="5">
        <v>188758901.68000001</v>
      </c>
    </row>
    <row r="83" spans="1:5" x14ac:dyDescent="0.25">
      <c r="A83" s="8" t="s">
        <v>107</v>
      </c>
      <c r="B83" s="5">
        <v>0</v>
      </c>
      <c r="C83" s="5">
        <v>0</v>
      </c>
      <c r="D83" s="5">
        <v>0</v>
      </c>
    </row>
    <row r="84" spans="1:5" x14ac:dyDescent="0.25">
      <c r="A84" s="8" t="s">
        <v>106</v>
      </c>
      <c r="B84" s="5">
        <v>-96717282.989999995</v>
      </c>
      <c r="C84" s="5">
        <v>-96302983.180000007</v>
      </c>
      <c r="D84" s="5">
        <v>-68988302.420000017</v>
      </c>
    </row>
    <row r="85" spans="1:5" x14ac:dyDescent="0.25">
      <c r="A85" s="8" t="s">
        <v>105</v>
      </c>
      <c r="B85" s="5">
        <v>-539660.42000000004</v>
      </c>
      <c r="C85" s="5">
        <v>-383063.29</v>
      </c>
      <c r="D85" s="5">
        <v>-465674.79</v>
      </c>
    </row>
    <row r="86" spans="1:5" x14ac:dyDescent="0.25">
      <c r="A86" s="8" t="s">
        <v>104</v>
      </c>
      <c r="B86" s="5">
        <v>48479226.719999999</v>
      </c>
      <c r="C86" s="5">
        <v>48498957.259999998</v>
      </c>
      <c r="D86" s="5">
        <v>49162120.829999998</v>
      </c>
    </row>
    <row r="87" spans="1:5" x14ac:dyDescent="0.25">
      <c r="A87" s="8" t="s">
        <v>103</v>
      </c>
      <c r="B87" s="9">
        <v>950651.43</v>
      </c>
      <c r="C87" s="9">
        <v>1248114.26</v>
      </c>
      <c r="D87" s="9">
        <v>1303323.04</v>
      </c>
    </row>
    <row r="88" spans="1:5" x14ac:dyDescent="0.25">
      <c r="A88" s="8" t="s">
        <v>102</v>
      </c>
      <c r="B88" s="5">
        <f>SUM(B81:B87)</f>
        <v>175959621.91999999</v>
      </c>
      <c r="C88" s="5">
        <f>SUM(C81:C87)</f>
        <v>178089123.57999998</v>
      </c>
      <c r="D88" s="5">
        <f>SUM(D81:D87)</f>
        <v>202794597.55999997</v>
      </c>
      <c r="E88" s="6"/>
    </row>
    <row r="89" spans="1:5" x14ac:dyDescent="0.25">
      <c r="A89" s="8"/>
      <c r="B89" s="10"/>
      <c r="C89" s="10"/>
      <c r="D89" s="10"/>
    </row>
    <row r="90" spans="1:5" x14ac:dyDescent="0.25">
      <c r="A90" s="8" t="s">
        <v>101</v>
      </c>
      <c r="B90" s="10"/>
      <c r="C90" s="10"/>
      <c r="D90" s="10"/>
    </row>
    <row r="91" spans="1:5" x14ac:dyDescent="0.25">
      <c r="A91" s="8" t="s">
        <v>100</v>
      </c>
      <c r="B91" s="5">
        <v>49728984.659999996</v>
      </c>
      <c r="C91" s="5">
        <v>41768685.420000002</v>
      </c>
      <c r="D91" s="5">
        <v>31373124.379999999</v>
      </c>
    </row>
    <row r="92" spans="1:5" x14ac:dyDescent="0.25">
      <c r="A92" s="8" t="s">
        <v>99</v>
      </c>
      <c r="B92" s="9">
        <v>0</v>
      </c>
      <c r="C92" s="9">
        <v>0</v>
      </c>
      <c r="D92" s="9">
        <v>0</v>
      </c>
    </row>
    <row r="93" spans="1:5" x14ac:dyDescent="0.25">
      <c r="A93" s="8" t="s">
        <v>98</v>
      </c>
      <c r="B93" s="5">
        <f>SUM(B91:B92)</f>
        <v>49728984.659999996</v>
      </c>
      <c r="C93" s="5">
        <f>SUM(C91:C92)</f>
        <v>41768685.420000002</v>
      </c>
      <c r="D93" s="5">
        <f>SUM(D91:D92)</f>
        <v>31373124.379999999</v>
      </c>
      <c r="E93" s="6"/>
    </row>
    <row r="94" spans="1:5" x14ac:dyDescent="0.25">
      <c r="A94" s="8"/>
      <c r="B94" s="10"/>
      <c r="C94" s="10"/>
      <c r="D94" s="10"/>
    </row>
    <row r="95" spans="1:5" x14ac:dyDescent="0.25">
      <c r="A95" s="8" t="s">
        <v>97</v>
      </c>
      <c r="B95" s="10"/>
      <c r="C95" s="10"/>
      <c r="D95" s="10"/>
    </row>
    <row r="96" spans="1:5" x14ac:dyDescent="0.25">
      <c r="A96" s="8" t="s">
        <v>96</v>
      </c>
      <c r="B96" s="5">
        <v>56385280.240000002</v>
      </c>
      <c r="C96" s="5">
        <v>57647049.100000001</v>
      </c>
      <c r="D96" s="5">
        <v>35193504.479999997</v>
      </c>
    </row>
    <row r="97" spans="1:5" x14ac:dyDescent="0.25">
      <c r="A97" s="8" t="s">
        <v>95</v>
      </c>
      <c r="B97" s="5">
        <v>3994041.5</v>
      </c>
      <c r="C97" s="5">
        <v>17984358.699999999</v>
      </c>
      <c r="D97" s="5">
        <v>29572056.809999999</v>
      </c>
    </row>
    <row r="98" spans="1:5" x14ac:dyDescent="0.25">
      <c r="A98" s="8" t="s">
        <v>76</v>
      </c>
      <c r="B98" s="9">
        <v>0</v>
      </c>
      <c r="C98" s="9">
        <v>0</v>
      </c>
      <c r="D98" s="9">
        <v>0</v>
      </c>
    </row>
    <row r="99" spans="1:5" x14ac:dyDescent="0.25">
      <c r="A99" s="8" t="s">
        <v>94</v>
      </c>
      <c r="B99" s="5">
        <f>SUM(B96:B98)</f>
        <v>60379321.740000002</v>
      </c>
      <c r="C99" s="5">
        <f>SUM(C96:C98)</f>
        <v>75631407.799999997</v>
      </c>
      <c r="D99" s="5">
        <f>SUM(D96:D98)</f>
        <v>64765561.289999992</v>
      </c>
      <c r="E99" s="6"/>
    </row>
    <row r="100" spans="1:5" x14ac:dyDescent="0.25">
      <c r="A100" s="8"/>
      <c r="B100" s="10"/>
      <c r="C100" s="10"/>
      <c r="D100" s="10"/>
    </row>
    <row r="101" spans="1:5" x14ac:dyDescent="0.25">
      <c r="A101" s="8" t="s">
        <v>93</v>
      </c>
      <c r="B101" s="9">
        <v>989708253.42999995</v>
      </c>
      <c r="C101" s="9">
        <v>992923392.90999997</v>
      </c>
      <c r="D101" s="9">
        <v>991300332.23000002</v>
      </c>
      <c r="E101" s="6"/>
    </row>
    <row r="102" spans="1:5" x14ac:dyDescent="0.25">
      <c r="A102" s="8" t="s">
        <v>92</v>
      </c>
      <c r="B102" s="5">
        <f>SUM(B101)</f>
        <v>989708253.42999995</v>
      </c>
      <c r="C102" s="5">
        <f>SUM(C101)</f>
        <v>992923392.90999997</v>
      </c>
      <c r="D102" s="5">
        <f>SUM(D101)</f>
        <v>991300332.23000002</v>
      </c>
      <c r="E102" s="6"/>
    </row>
    <row r="103" spans="1:5" x14ac:dyDescent="0.25">
      <c r="A103" s="8"/>
      <c r="B103" s="5"/>
      <c r="C103" s="5"/>
      <c r="D103" s="5"/>
    </row>
    <row r="104" spans="1:5" x14ac:dyDescent="0.25">
      <c r="A104" s="8" t="s">
        <v>91</v>
      </c>
      <c r="B104" s="5">
        <f>SUM(B102,B99,B93,B88,B78,B74,B63,B60)</f>
        <v>2418611485.3099999</v>
      </c>
      <c r="C104" s="5">
        <f>SUM(C102,C99,C93,C88,C78,C74,C63,C60)</f>
        <v>2366726657.6599998</v>
      </c>
      <c r="D104" s="5">
        <f>SUM(D102,D99,D93,D88,D78,D74,D63,D60)</f>
        <v>2248890190.21</v>
      </c>
      <c r="E104" s="6"/>
    </row>
    <row r="105" spans="1:5" x14ac:dyDescent="0.25">
      <c r="A105" s="8"/>
      <c r="B105" s="10"/>
      <c r="C105" s="10"/>
      <c r="D105" s="10"/>
    </row>
    <row r="106" spans="1:5" x14ac:dyDescent="0.25">
      <c r="A106" s="8" t="s">
        <v>90</v>
      </c>
      <c r="B106" s="10"/>
      <c r="C106" s="10"/>
      <c r="D106" s="10"/>
    </row>
    <row r="107" spans="1:5" x14ac:dyDescent="0.25">
      <c r="A107" s="8" t="s">
        <v>89</v>
      </c>
      <c r="B107" s="5">
        <v>20223174.620000001</v>
      </c>
      <c r="C107" s="5">
        <v>20224925.989999998</v>
      </c>
      <c r="D107" s="5">
        <v>20226599.030000001</v>
      </c>
    </row>
    <row r="108" spans="1:5" x14ac:dyDescent="0.25">
      <c r="A108" s="8" t="s">
        <v>88</v>
      </c>
      <c r="B108" s="5">
        <v>12224577.460000001</v>
      </c>
      <c r="C108" s="5">
        <v>12224577.460000001</v>
      </c>
      <c r="D108" s="5">
        <v>13273529.960000001</v>
      </c>
    </row>
    <row r="109" spans="1:5" x14ac:dyDescent="0.25">
      <c r="A109" s="8" t="s">
        <v>87</v>
      </c>
      <c r="B109" s="5">
        <v>0</v>
      </c>
      <c r="C109" s="5">
        <v>0</v>
      </c>
      <c r="D109" s="5">
        <v>0</v>
      </c>
    </row>
    <row r="110" spans="1:5" x14ac:dyDescent="0.25">
      <c r="A110" s="8" t="s">
        <v>86</v>
      </c>
      <c r="B110" s="5">
        <v>0</v>
      </c>
      <c r="C110" s="5">
        <v>0</v>
      </c>
      <c r="D110" s="5">
        <v>0</v>
      </c>
    </row>
    <row r="111" spans="1:5" x14ac:dyDescent="0.25">
      <c r="A111" s="8" t="s">
        <v>85</v>
      </c>
      <c r="B111" s="5">
        <v>21739099.349999998</v>
      </c>
      <c r="C111" s="5">
        <v>15599704.050000001</v>
      </c>
      <c r="D111" s="5">
        <v>14120662.689999999</v>
      </c>
    </row>
    <row r="112" spans="1:5" x14ac:dyDescent="0.25">
      <c r="A112" s="8" t="s">
        <v>84</v>
      </c>
      <c r="B112" s="5">
        <v>0</v>
      </c>
      <c r="C112" s="5">
        <v>0</v>
      </c>
      <c r="D112" s="5">
        <v>0</v>
      </c>
    </row>
    <row r="113" spans="1:5" x14ac:dyDescent="0.25">
      <c r="A113" s="8" t="s">
        <v>83</v>
      </c>
      <c r="B113" s="5">
        <v>24451777.390000001</v>
      </c>
      <c r="C113" s="5">
        <v>24319337.289999999</v>
      </c>
      <c r="D113" s="5">
        <v>24147212.370000001</v>
      </c>
    </row>
    <row r="114" spans="1:5" x14ac:dyDescent="0.25">
      <c r="A114" s="8" t="s">
        <v>82</v>
      </c>
      <c r="B114" s="5">
        <v>76956058.260000005</v>
      </c>
      <c r="C114" s="5">
        <v>75942944.450000003</v>
      </c>
      <c r="D114" s="5">
        <v>72847381.290000007</v>
      </c>
    </row>
    <row r="115" spans="1:5" x14ac:dyDescent="0.25">
      <c r="A115" s="8" t="s">
        <v>81</v>
      </c>
      <c r="B115" s="5">
        <v>0</v>
      </c>
      <c r="C115" s="5">
        <v>0</v>
      </c>
      <c r="D115" s="5">
        <v>0</v>
      </c>
    </row>
    <row r="116" spans="1:5" x14ac:dyDescent="0.25">
      <c r="A116" s="8" t="s">
        <v>80</v>
      </c>
      <c r="B116" s="5">
        <v>57213521.789999999</v>
      </c>
      <c r="C116" s="5">
        <v>56882284.869999997</v>
      </c>
      <c r="D116" s="5">
        <v>56547330.57</v>
      </c>
    </row>
    <row r="117" spans="1:5" x14ac:dyDescent="0.25">
      <c r="A117" s="8" t="s">
        <v>79</v>
      </c>
      <c r="B117" s="5">
        <v>565420955.99000001</v>
      </c>
      <c r="C117" s="5">
        <v>574104445.02999997</v>
      </c>
      <c r="D117" s="5">
        <v>514719176.23000008</v>
      </c>
    </row>
    <row r="118" spans="1:5" x14ac:dyDescent="0.25">
      <c r="A118" s="8" t="s">
        <v>78</v>
      </c>
      <c r="B118" s="5">
        <v>1251559.76</v>
      </c>
      <c r="C118" s="5">
        <v>1317586.3700000001</v>
      </c>
      <c r="D118" s="5">
        <v>1389228.87</v>
      </c>
    </row>
    <row r="119" spans="1:5" x14ac:dyDescent="0.25">
      <c r="A119" s="8" t="s">
        <v>77</v>
      </c>
      <c r="B119" s="5">
        <v>-974184.25</v>
      </c>
      <c r="C119" s="5">
        <v>-1381081.79</v>
      </c>
      <c r="D119" s="5">
        <v>0</v>
      </c>
    </row>
    <row r="120" spans="1:5" x14ac:dyDescent="0.25">
      <c r="A120" s="8" t="s">
        <v>76</v>
      </c>
      <c r="B120" s="5">
        <v>376330879.13</v>
      </c>
      <c r="C120" s="5">
        <v>374023477.57000005</v>
      </c>
      <c r="D120" s="5">
        <v>384389157.37</v>
      </c>
    </row>
    <row r="121" spans="1:5" x14ac:dyDescent="0.25">
      <c r="A121" s="8" t="s">
        <v>75</v>
      </c>
      <c r="B121" s="5">
        <v>2742220.52</v>
      </c>
      <c r="C121" s="5">
        <v>2582732.86</v>
      </c>
      <c r="D121" s="5">
        <v>2423245.2000000002</v>
      </c>
    </row>
    <row r="122" spans="1:5" x14ac:dyDescent="0.25">
      <c r="A122" s="8" t="s">
        <v>74</v>
      </c>
      <c r="B122" s="9">
        <v>30484984.07</v>
      </c>
      <c r="C122" s="9">
        <v>30324063.43</v>
      </c>
      <c r="D122" s="9">
        <v>30163142.789999999</v>
      </c>
    </row>
    <row r="123" spans="1:5" x14ac:dyDescent="0.25">
      <c r="A123" s="8" t="s">
        <v>73</v>
      </c>
      <c r="B123" s="5">
        <f>SUM(B107:B122)</f>
        <v>1188064624.0899999</v>
      </c>
      <c r="C123" s="5">
        <f>SUM(C107:C122)</f>
        <v>1186164997.5799999</v>
      </c>
      <c r="D123" s="5">
        <f>SUM(D107:D122)</f>
        <v>1134246666.3700001</v>
      </c>
      <c r="E123" s="6"/>
    </row>
    <row r="124" spans="1:5" x14ac:dyDescent="0.25">
      <c r="A124" s="8"/>
      <c r="B124" s="10"/>
      <c r="C124" s="10"/>
      <c r="D124" s="10"/>
    </row>
    <row r="125" spans="1:5" ht="15.75" thickBot="1" x14ac:dyDescent="0.3">
      <c r="A125" s="8" t="s">
        <v>72</v>
      </c>
      <c r="B125" s="7">
        <f>SUM(B123,B104,B52,B42)</f>
        <v>16155598570.040001</v>
      </c>
      <c r="C125" s="7">
        <f>SUM(C123,C104,C52,C42)</f>
        <v>16192989814.980001</v>
      </c>
      <c r="D125" s="7">
        <f>SUM(D123,D104,D52,D42)</f>
        <v>16152214118.760002</v>
      </c>
      <c r="E125" s="6"/>
    </row>
    <row r="126" spans="1:5" ht="15.75" thickTop="1" x14ac:dyDescent="0.25">
      <c r="A126" s="8"/>
      <c r="B126" s="10"/>
      <c r="C126" s="10"/>
      <c r="D126" s="10"/>
    </row>
    <row r="127" spans="1:5" x14ac:dyDescent="0.25">
      <c r="A127" s="8" t="s">
        <v>71</v>
      </c>
      <c r="B127" s="10"/>
      <c r="C127" s="10"/>
      <c r="D127" s="10"/>
    </row>
    <row r="128" spans="1:5" x14ac:dyDescent="0.25">
      <c r="A128" s="8" t="s">
        <v>70</v>
      </c>
      <c r="B128" s="10"/>
      <c r="C128" s="10"/>
      <c r="D128" s="10"/>
    </row>
    <row r="129" spans="1:5" x14ac:dyDescent="0.25">
      <c r="A129" s="8" t="s">
        <v>69</v>
      </c>
      <c r="B129" s="12">
        <v>-6229771.9700000007</v>
      </c>
      <c r="C129" s="12">
        <v>-6232339.5700000003</v>
      </c>
      <c r="D129" s="12">
        <v>-6234913.2200000007</v>
      </c>
    </row>
    <row r="130" spans="1:5" x14ac:dyDescent="0.25">
      <c r="A130" s="8" t="s">
        <v>68</v>
      </c>
      <c r="B130" s="5">
        <v>-166680313.28</v>
      </c>
      <c r="C130" s="5">
        <v>-181642909.40000001</v>
      </c>
      <c r="D130" s="5">
        <v>-147865766.69</v>
      </c>
    </row>
    <row r="131" spans="1:5" x14ac:dyDescent="0.25">
      <c r="A131" s="8" t="s">
        <v>67</v>
      </c>
      <c r="B131" s="5">
        <v>0</v>
      </c>
      <c r="C131" s="5">
        <v>0</v>
      </c>
      <c r="D131" s="5">
        <v>0</v>
      </c>
    </row>
    <row r="132" spans="1:5" x14ac:dyDescent="0.25">
      <c r="A132" s="8" t="s">
        <v>66</v>
      </c>
      <c r="B132" s="5">
        <v>0</v>
      </c>
      <c r="C132" s="5">
        <v>0</v>
      </c>
      <c r="D132" s="5">
        <v>0</v>
      </c>
    </row>
    <row r="133" spans="1:5" x14ac:dyDescent="0.25">
      <c r="A133" s="8" t="s">
        <v>65</v>
      </c>
      <c r="B133" s="5">
        <v>-417469164.87</v>
      </c>
      <c r="C133" s="5">
        <v>-423192213.05000001</v>
      </c>
      <c r="D133" s="5">
        <v>-454224200.56999999</v>
      </c>
    </row>
    <row r="134" spans="1:5" x14ac:dyDescent="0.25">
      <c r="A134" s="8" t="s">
        <v>64</v>
      </c>
      <c r="B134" s="5">
        <v>0</v>
      </c>
      <c r="C134" s="5">
        <v>0</v>
      </c>
      <c r="D134" s="5">
        <v>0</v>
      </c>
    </row>
    <row r="135" spans="1:5" x14ac:dyDescent="0.25">
      <c r="A135" s="8" t="s">
        <v>63</v>
      </c>
      <c r="B135" s="5">
        <v>-1452370.77</v>
      </c>
      <c r="C135" s="5">
        <v>-449694.82</v>
      </c>
      <c r="D135" s="5">
        <v>-37593.33</v>
      </c>
    </row>
    <row r="136" spans="1:5" x14ac:dyDescent="0.25">
      <c r="A136" s="8" t="s">
        <v>62</v>
      </c>
      <c r="B136" s="5">
        <v>-7651447.4699999997</v>
      </c>
      <c r="C136" s="5">
        <v>-7684905.96</v>
      </c>
      <c r="D136" s="5">
        <v>-7412162.3200000003</v>
      </c>
    </row>
    <row r="137" spans="1:5" x14ac:dyDescent="0.25">
      <c r="A137" s="8" t="s">
        <v>61</v>
      </c>
      <c r="B137" s="5">
        <v>-78409162.439999998</v>
      </c>
      <c r="C137" s="5">
        <v>-91247419.959999993</v>
      </c>
      <c r="D137" s="5">
        <v>-75692476.730000004</v>
      </c>
    </row>
    <row r="138" spans="1:5" x14ac:dyDescent="0.25">
      <c r="A138" s="8" t="s">
        <v>60</v>
      </c>
      <c r="B138" s="5">
        <v>-74810688.909999996</v>
      </c>
      <c r="C138" s="5">
        <v>-100373442.36</v>
      </c>
      <c r="D138" s="5">
        <v>-79361924.75</v>
      </c>
    </row>
    <row r="139" spans="1:5" x14ac:dyDescent="0.25">
      <c r="A139" s="8" t="s">
        <v>59</v>
      </c>
      <c r="B139" s="5">
        <v>0</v>
      </c>
      <c r="C139" s="5">
        <v>0</v>
      </c>
      <c r="D139" s="5">
        <v>0</v>
      </c>
    </row>
    <row r="140" spans="1:5" x14ac:dyDescent="0.25">
      <c r="A140" s="8" t="s">
        <v>58</v>
      </c>
      <c r="B140" s="5">
        <v>-546101.49</v>
      </c>
      <c r="C140" s="5">
        <v>-618057.39</v>
      </c>
      <c r="D140" s="5">
        <v>-1817799.25</v>
      </c>
    </row>
    <row r="141" spans="1:5" x14ac:dyDescent="0.25">
      <c r="A141" s="8" t="s">
        <v>57</v>
      </c>
      <c r="B141" s="5">
        <v>-35274535.020000003</v>
      </c>
      <c r="C141" s="5">
        <v>-37871603.299999997</v>
      </c>
      <c r="D141" s="5">
        <v>-40361199.359999999</v>
      </c>
    </row>
    <row r="142" spans="1:5" x14ac:dyDescent="0.25">
      <c r="A142" s="8" t="s">
        <v>56</v>
      </c>
      <c r="B142" s="9">
        <v>-25656032.030000001</v>
      </c>
      <c r="C142" s="9">
        <v>-25830753.609999999</v>
      </c>
      <c r="D142" s="9">
        <v>-26280635.140000001</v>
      </c>
    </row>
    <row r="143" spans="1:5" x14ac:dyDescent="0.25">
      <c r="A143" s="8" t="s">
        <v>55</v>
      </c>
      <c r="B143" s="5">
        <f>SUM(B129:B142)</f>
        <v>-814179588.24999988</v>
      </c>
      <c r="C143" s="5">
        <f>SUM(C129:C142)</f>
        <v>-875143339.42000008</v>
      </c>
      <c r="D143" s="5">
        <f>SUM(D129:D142)</f>
        <v>-839288671.36000013</v>
      </c>
      <c r="E143" s="6"/>
    </row>
    <row r="144" spans="1:5" x14ac:dyDescent="0.25">
      <c r="A144" s="8"/>
      <c r="B144" s="10"/>
      <c r="C144" s="10"/>
      <c r="D144" s="10"/>
    </row>
    <row r="145" spans="1:5" x14ac:dyDescent="0.25">
      <c r="A145" s="8" t="s">
        <v>54</v>
      </c>
      <c r="B145" s="10"/>
      <c r="C145" s="10"/>
      <c r="D145" s="10"/>
    </row>
    <row r="146" spans="1:5" x14ac:dyDescent="0.25">
      <c r="A146" s="8" t="s">
        <v>53</v>
      </c>
      <c r="B146" s="10"/>
      <c r="C146" s="10"/>
      <c r="D146" s="10"/>
    </row>
    <row r="147" spans="1:5" x14ac:dyDescent="0.25">
      <c r="A147" s="8" t="s">
        <v>48</v>
      </c>
      <c r="B147" s="9">
        <v>0</v>
      </c>
      <c r="C147" s="9">
        <v>0</v>
      </c>
      <c r="D147" s="9">
        <v>0</v>
      </c>
    </row>
    <row r="148" spans="1:5" x14ac:dyDescent="0.25">
      <c r="A148" s="8" t="s">
        <v>52</v>
      </c>
      <c r="B148" s="5">
        <f>SUM(B147)</f>
        <v>0</v>
      </c>
      <c r="C148" s="5">
        <f>SUM(C147)</f>
        <v>0</v>
      </c>
      <c r="D148" s="5">
        <f>SUM(D147)</f>
        <v>0</v>
      </c>
      <c r="E148" s="6"/>
    </row>
    <row r="149" spans="1:5" x14ac:dyDescent="0.25">
      <c r="A149" s="8"/>
      <c r="B149" s="10"/>
      <c r="C149" s="10"/>
      <c r="D149" s="10"/>
    </row>
    <row r="150" spans="1:5" x14ac:dyDescent="0.25">
      <c r="A150" s="8" t="s">
        <v>51</v>
      </c>
      <c r="B150" s="10"/>
      <c r="C150" s="10"/>
      <c r="D150" s="10"/>
    </row>
    <row r="151" spans="1:5" x14ac:dyDescent="0.25">
      <c r="A151" s="8" t="s">
        <v>50</v>
      </c>
      <c r="B151" s="5">
        <v>0</v>
      </c>
      <c r="C151" s="5">
        <v>0</v>
      </c>
      <c r="D151" s="5">
        <v>210314</v>
      </c>
    </row>
    <row r="152" spans="1:5" x14ac:dyDescent="0.25">
      <c r="A152" s="8" t="s">
        <v>49</v>
      </c>
      <c r="B152" s="5">
        <v>-1779067502.45</v>
      </c>
      <c r="C152" s="5">
        <v>-1776080550.6099999</v>
      </c>
      <c r="D152" s="5">
        <v>-1776752150.6300001</v>
      </c>
    </row>
    <row r="153" spans="1:5" x14ac:dyDescent="0.25">
      <c r="A153" s="8" t="s">
        <v>48</v>
      </c>
      <c r="B153" s="9">
        <v>-280876052.02999997</v>
      </c>
      <c r="C153" s="9">
        <v>-279447071.58999997</v>
      </c>
      <c r="D153" s="9">
        <v>-279730634.32999998</v>
      </c>
    </row>
    <row r="154" spans="1:5" x14ac:dyDescent="0.25">
      <c r="A154" s="8" t="s">
        <v>47</v>
      </c>
      <c r="B154" s="5">
        <f>SUM(B151:B153)</f>
        <v>-2059943554.48</v>
      </c>
      <c r="C154" s="5">
        <f>SUM(C151:C153)</f>
        <v>-2055527622.1999998</v>
      </c>
      <c r="D154" s="5">
        <f>SUM(D151:D153)</f>
        <v>-2056272470.96</v>
      </c>
      <c r="E154" s="6"/>
    </row>
    <row r="155" spans="1:5" x14ac:dyDescent="0.25">
      <c r="A155" s="8"/>
      <c r="B155" s="10"/>
      <c r="C155" s="10"/>
      <c r="D155" s="10"/>
    </row>
    <row r="156" spans="1:5" x14ac:dyDescent="0.25">
      <c r="A156" s="8" t="s">
        <v>46</v>
      </c>
      <c r="B156" s="5">
        <f>SUM(B154,B148)</f>
        <v>-2059943554.48</v>
      </c>
      <c r="C156" s="5">
        <f>SUM(C154,C148)</f>
        <v>-2055527622.1999998</v>
      </c>
      <c r="D156" s="5">
        <f>SUM(D154,D148)</f>
        <v>-2056272470.96</v>
      </c>
      <c r="E156" s="6"/>
    </row>
    <row r="157" spans="1:5" x14ac:dyDescent="0.25">
      <c r="A157" s="8"/>
      <c r="B157" s="10"/>
      <c r="C157" s="10"/>
      <c r="D157" s="10"/>
    </row>
    <row r="158" spans="1:5" x14ac:dyDescent="0.25">
      <c r="A158" s="8" t="s">
        <v>45</v>
      </c>
      <c r="B158" s="10"/>
      <c r="C158" s="10"/>
      <c r="D158" s="10"/>
    </row>
    <row r="159" spans="1:5" x14ac:dyDescent="0.25">
      <c r="A159" s="8" t="s">
        <v>44</v>
      </c>
      <c r="B159" s="5">
        <v>-270891192.44</v>
      </c>
      <c r="C159" s="5">
        <v>-269158194.29000002</v>
      </c>
      <c r="D159" s="5">
        <v>-268158510.28</v>
      </c>
    </row>
    <row r="160" spans="1:5" x14ac:dyDescent="0.25">
      <c r="A160" s="8" t="s">
        <v>43</v>
      </c>
      <c r="B160" s="5">
        <v>-47089694.57</v>
      </c>
      <c r="C160" s="5">
        <v>-66777666.049999997</v>
      </c>
      <c r="D160" s="5">
        <v>-113063228.84999999</v>
      </c>
    </row>
    <row r="161" spans="1:5" x14ac:dyDescent="0.25">
      <c r="A161" s="8" t="s">
        <v>42</v>
      </c>
      <c r="B161" s="5">
        <v>-720000</v>
      </c>
      <c r="C161" s="5">
        <v>-720000</v>
      </c>
      <c r="D161" s="5">
        <v>-220000</v>
      </c>
    </row>
    <row r="162" spans="1:5" x14ac:dyDescent="0.25">
      <c r="A162" s="8" t="s">
        <v>41</v>
      </c>
      <c r="B162" s="5">
        <v>104643027.90000001</v>
      </c>
      <c r="C162" s="5">
        <v>104926745.11</v>
      </c>
      <c r="D162" s="5">
        <v>123336580.70999999</v>
      </c>
    </row>
    <row r="163" spans="1:5" x14ac:dyDescent="0.25">
      <c r="A163" s="8" t="s">
        <v>40</v>
      </c>
      <c r="B163" s="5">
        <v>-179042558.13</v>
      </c>
      <c r="C163" s="5">
        <v>-179042558.13</v>
      </c>
      <c r="D163" s="5">
        <v>-177871766.75999999</v>
      </c>
    </row>
    <row r="164" spans="1:5" x14ac:dyDescent="0.25">
      <c r="A164" s="8" t="s">
        <v>39</v>
      </c>
      <c r="B164" s="5">
        <v>0</v>
      </c>
      <c r="C164" s="5">
        <v>0</v>
      </c>
      <c r="D164" s="5">
        <v>0</v>
      </c>
    </row>
    <row r="165" spans="1:5" x14ac:dyDescent="0.25">
      <c r="A165" s="8" t="s">
        <v>38</v>
      </c>
      <c r="B165" s="5">
        <v>-223591858.65000001</v>
      </c>
      <c r="C165" s="5">
        <v>-223434618.45000002</v>
      </c>
      <c r="D165" s="5">
        <v>-224691927.82999998</v>
      </c>
    </row>
    <row r="166" spans="1:5" x14ac:dyDescent="0.25">
      <c r="A166" s="8" t="s">
        <v>37</v>
      </c>
      <c r="B166" s="5">
        <v>-149762394.81999999</v>
      </c>
      <c r="C166" s="5">
        <v>-150516812.05000001</v>
      </c>
      <c r="D166" s="5">
        <v>-154814286.44999999</v>
      </c>
    </row>
    <row r="167" spans="1:5" x14ac:dyDescent="0.25">
      <c r="A167" s="8" t="s">
        <v>36</v>
      </c>
      <c r="B167" s="5">
        <v>-326649343</v>
      </c>
      <c r="C167" s="5">
        <v>-340727237.25999999</v>
      </c>
      <c r="D167" s="5">
        <v>-330420895.85000002</v>
      </c>
    </row>
    <row r="168" spans="1:5" x14ac:dyDescent="0.25">
      <c r="A168" s="8" t="s">
        <v>35</v>
      </c>
      <c r="B168" s="5">
        <v>-803123180.52999997</v>
      </c>
      <c r="C168" s="5">
        <v>-787736758.27999997</v>
      </c>
      <c r="D168" s="5">
        <v>-784706120.12</v>
      </c>
    </row>
    <row r="169" spans="1:5" x14ac:dyDescent="0.25">
      <c r="A169" s="8" t="s">
        <v>34</v>
      </c>
      <c r="B169" s="5">
        <v>-1074100.83</v>
      </c>
      <c r="C169" s="5">
        <v>-1088744.21</v>
      </c>
      <c r="D169" s="5">
        <v>-1035618.21</v>
      </c>
    </row>
    <row r="170" spans="1:5" x14ac:dyDescent="0.25">
      <c r="A170" s="8" t="s">
        <v>33</v>
      </c>
      <c r="B170" s="9">
        <v>0</v>
      </c>
      <c r="C170" s="9">
        <v>0</v>
      </c>
      <c r="D170" s="9">
        <v>0</v>
      </c>
    </row>
    <row r="171" spans="1:5" x14ac:dyDescent="0.25">
      <c r="A171" s="8" t="s">
        <v>32</v>
      </c>
      <c r="B171" s="5">
        <f>SUM(B159:B170)</f>
        <v>-1897301295.0699999</v>
      </c>
      <c r="C171" s="5">
        <f>SUM(C159:C170)</f>
        <v>-1914275843.6100001</v>
      </c>
      <c r="D171" s="5">
        <f>SUM(D159:D170)</f>
        <v>-1931645773.6399999</v>
      </c>
      <c r="E171" s="6"/>
    </row>
    <row r="172" spans="1:5" x14ac:dyDescent="0.25">
      <c r="A172" s="8"/>
      <c r="B172" s="10"/>
      <c r="C172" s="10"/>
      <c r="D172" s="10"/>
    </row>
    <row r="173" spans="1:5" x14ac:dyDescent="0.25">
      <c r="A173" s="8" t="s">
        <v>31</v>
      </c>
      <c r="B173" s="10"/>
      <c r="C173" s="10"/>
      <c r="D173" s="10"/>
    </row>
    <row r="174" spans="1:5" x14ac:dyDescent="0.25">
      <c r="A174" s="8" t="s">
        <v>30</v>
      </c>
      <c r="B174" s="10"/>
      <c r="C174" s="10"/>
      <c r="D174" s="10"/>
    </row>
    <row r="175" spans="1:5" x14ac:dyDescent="0.25">
      <c r="A175" s="8" t="s">
        <v>29</v>
      </c>
      <c r="B175" s="10"/>
      <c r="C175" s="10"/>
      <c r="D175" s="10"/>
    </row>
    <row r="176" spans="1:5" x14ac:dyDescent="0.25">
      <c r="A176" s="8" t="s">
        <v>28</v>
      </c>
      <c r="B176" s="5">
        <v>-859037.91</v>
      </c>
      <c r="C176" s="5">
        <v>-859037.91</v>
      </c>
      <c r="D176" s="5">
        <v>-859037.91</v>
      </c>
    </row>
    <row r="177" spans="1:5" x14ac:dyDescent="0.25">
      <c r="A177" s="8" t="s">
        <v>27</v>
      </c>
      <c r="B177" s="5">
        <v>-478145249.87</v>
      </c>
      <c r="C177" s="5">
        <v>-478145249.87</v>
      </c>
      <c r="D177" s="5">
        <v>-478145249.87</v>
      </c>
    </row>
    <row r="178" spans="1:5" x14ac:dyDescent="0.25">
      <c r="A178" s="8" t="s">
        <v>26</v>
      </c>
      <c r="B178" s="5">
        <v>-3456896691.4699998</v>
      </c>
      <c r="C178" s="5">
        <v>-3456896691.4699998</v>
      </c>
      <c r="D178" s="5">
        <v>-3456896691.4699998</v>
      </c>
    </row>
    <row r="179" spans="1:5" x14ac:dyDescent="0.25">
      <c r="A179" s="8" t="s">
        <v>25</v>
      </c>
      <c r="B179" s="5">
        <v>7133879.4000000004</v>
      </c>
      <c r="C179" s="5">
        <v>7133879.4000000004</v>
      </c>
      <c r="D179" s="5">
        <v>7133879.4000000004</v>
      </c>
    </row>
    <row r="180" spans="1:5" x14ac:dyDescent="0.25">
      <c r="A180" s="8" t="s">
        <v>24</v>
      </c>
      <c r="B180" s="5">
        <v>0</v>
      </c>
      <c r="C180" s="5">
        <v>0</v>
      </c>
      <c r="D180" s="5">
        <v>0</v>
      </c>
    </row>
    <row r="181" spans="1:5" x14ac:dyDescent="0.25">
      <c r="A181" s="8" t="s">
        <v>23</v>
      </c>
      <c r="B181" s="5">
        <v>-34503649.57</v>
      </c>
      <c r="C181" s="5">
        <v>-34503649.57</v>
      </c>
      <c r="D181" s="5">
        <v>-34503649.57</v>
      </c>
    </row>
    <row r="182" spans="1:5" x14ac:dyDescent="0.25">
      <c r="A182" s="8" t="s">
        <v>22</v>
      </c>
      <c r="B182" s="5">
        <v>-1430474041.45</v>
      </c>
      <c r="C182" s="5">
        <v>-1430474041.45</v>
      </c>
      <c r="D182" s="5">
        <v>-1430476005.1900001</v>
      </c>
    </row>
    <row r="183" spans="1:5" x14ac:dyDescent="0.25">
      <c r="A183" s="8" t="s">
        <v>21</v>
      </c>
      <c r="B183" s="5">
        <v>13243711.800000001</v>
      </c>
      <c r="C183" s="5">
        <v>13243711.800000001</v>
      </c>
      <c r="D183" s="5">
        <v>13245675.539999999</v>
      </c>
    </row>
    <row r="184" spans="1:5" x14ac:dyDescent="0.25">
      <c r="A184" s="8" t="s">
        <v>20</v>
      </c>
      <c r="B184" s="5">
        <v>61229076.060000002</v>
      </c>
      <c r="C184" s="5">
        <v>61206988.130000003</v>
      </c>
      <c r="D184" s="5">
        <v>61184900.189999998</v>
      </c>
    </row>
    <row r="185" spans="1:5" x14ac:dyDescent="0.25">
      <c r="A185" s="8" t="s">
        <v>19</v>
      </c>
      <c r="B185" s="5">
        <v>-113108848.75000001</v>
      </c>
      <c r="C185" s="5">
        <v>-76864549.260000005</v>
      </c>
      <c r="D185" s="5">
        <v>-53715565.300000004</v>
      </c>
    </row>
    <row r="186" spans="1:5" x14ac:dyDescent="0.25">
      <c r="A186" s="8" t="s">
        <v>18</v>
      </c>
      <c r="B186" s="5">
        <v>69343000</v>
      </c>
      <c r="C186" s="5">
        <v>69343000</v>
      </c>
      <c r="D186" s="5">
        <v>69343000</v>
      </c>
    </row>
    <row r="187" spans="1:5" x14ac:dyDescent="0.25">
      <c r="A187" s="8" t="s">
        <v>17</v>
      </c>
      <c r="B187" s="9">
        <v>-21484570.550000001</v>
      </c>
      <c r="C187" s="9">
        <v>-21484570.550000001</v>
      </c>
      <c r="D187" s="9">
        <v>-21484570.550000001</v>
      </c>
    </row>
    <row r="188" spans="1:5" x14ac:dyDescent="0.25">
      <c r="A188" s="8" t="s">
        <v>16</v>
      </c>
      <c r="B188" s="5">
        <f>SUM(B176:B187)</f>
        <v>-5384522422.3099995</v>
      </c>
      <c r="C188" s="5">
        <f>SUM(C176:C187)</f>
        <v>-5348300210.75</v>
      </c>
      <c r="D188" s="5">
        <f>SUM(D176:D187)</f>
        <v>-5325173314.7300014</v>
      </c>
      <c r="E188" s="6"/>
    </row>
    <row r="189" spans="1:5" x14ac:dyDescent="0.25">
      <c r="A189" s="8"/>
      <c r="B189" s="5"/>
      <c r="C189" s="5"/>
      <c r="D189" s="5"/>
    </row>
    <row r="190" spans="1:5" x14ac:dyDescent="0.25">
      <c r="A190" s="8" t="s">
        <v>15</v>
      </c>
      <c r="B190" s="5">
        <f>SUM(B188)</f>
        <v>-5384522422.3099995</v>
      </c>
      <c r="C190" s="5">
        <f>SUM(C188)</f>
        <v>-5348300210.75</v>
      </c>
      <c r="D190" s="5">
        <f>SUM(D188)</f>
        <v>-5325173314.7300014</v>
      </c>
      <c r="E190" s="6"/>
    </row>
    <row r="191" spans="1:5" x14ac:dyDescent="0.25">
      <c r="A191" s="8"/>
      <c r="B191" s="10"/>
      <c r="C191" s="10"/>
      <c r="D191" s="10"/>
    </row>
    <row r="192" spans="1:5" x14ac:dyDescent="0.25">
      <c r="A192" s="8" t="s">
        <v>14</v>
      </c>
      <c r="B192" s="10"/>
      <c r="C192" s="10"/>
      <c r="D192" s="10"/>
    </row>
    <row r="193" spans="1:5" x14ac:dyDescent="0.25">
      <c r="A193" s="8" t="s">
        <v>13</v>
      </c>
      <c r="B193" s="11">
        <v>0</v>
      </c>
      <c r="C193" s="11">
        <v>0</v>
      </c>
      <c r="D193" s="11">
        <v>0</v>
      </c>
    </row>
    <row r="194" spans="1:5" x14ac:dyDescent="0.25">
      <c r="A194" s="8" t="s">
        <v>12</v>
      </c>
      <c r="B194" s="10">
        <f>SUM(B193)</f>
        <v>0</v>
      </c>
      <c r="C194" s="10">
        <f>SUM(C193)</f>
        <v>0</v>
      </c>
      <c r="D194" s="10">
        <f>SUM(D193)</f>
        <v>0</v>
      </c>
      <c r="E194" s="6"/>
    </row>
    <row r="195" spans="1:5" x14ac:dyDescent="0.25">
      <c r="A195" s="8"/>
      <c r="B195" s="10"/>
      <c r="C195" s="10"/>
      <c r="D195" s="10"/>
    </row>
    <row r="196" spans="1:5" x14ac:dyDescent="0.25">
      <c r="A196" s="8" t="s">
        <v>11</v>
      </c>
      <c r="B196" s="10"/>
      <c r="C196" s="10"/>
      <c r="D196" s="10"/>
    </row>
    <row r="197" spans="1:5" x14ac:dyDescent="0.25">
      <c r="A197" s="8" t="s">
        <v>10</v>
      </c>
      <c r="B197" s="11">
        <v>0</v>
      </c>
      <c r="C197" s="11">
        <v>0</v>
      </c>
      <c r="D197" s="11">
        <v>0</v>
      </c>
    </row>
    <row r="198" spans="1:5" x14ac:dyDescent="0.25">
      <c r="A198" s="8" t="s">
        <v>9</v>
      </c>
      <c r="B198" s="10">
        <f>SUM(B197)</f>
        <v>0</v>
      </c>
      <c r="C198" s="10">
        <f>SUM(C197)</f>
        <v>0</v>
      </c>
      <c r="D198" s="10">
        <f>SUM(D197)</f>
        <v>0</v>
      </c>
      <c r="E198" s="6"/>
    </row>
    <row r="199" spans="1:5" x14ac:dyDescent="0.25">
      <c r="A199" s="8"/>
      <c r="B199" s="10"/>
      <c r="C199" s="10"/>
      <c r="D199" s="10"/>
    </row>
    <row r="200" spans="1:5" x14ac:dyDescent="0.25">
      <c r="A200" s="8" t="s">
        <v>8</v>
      </c>
      <c r="B200" s="10"/>
      <c r="C200" s="10"/>
      <c r="D200" s="10"/>
    </row>
    <row r="201" spans="1:5" x14ac:dyDescent="0.25">
      <c r="A201" s="8" t="s">
        <v>7</v>
      </c>
      <c r="B201" s="5">
        <v>0</v>
      </c>
      <c r="C201" s="5">
        <v>0</v>
      </c>
      <c r="D201" s="5">
        <v>0</v>
      </c>
    </row>
    <row r="202" spans="1:5" x14ac:dyDescent="0.25">
      <c r="A202" s="8" t="s">
        <v>6</v>
      </c>
      <c r="B202" s="5">
        <v>-6023860000</v>
      </c>
      <c r="C202" s="5">
        <v>-6023860000</v>
      </c>
      <c r="D202" s="5">
        <v>-6023860000</v>
      </c>
    </row>
    <row r="203" spans="1:5" x14ac:dyDescent="0.25">
      <c r="A203" s="8" t="s">
        <v>5</v>
      </c>
      <c r="B203" s="9">
        <v>24208290.07</v>
      </c>
      <c r="C203" s="9">
        <v>24117201</v>
      </c>
      <c r="D203" s="9">
        <v>24026111.93</v>
      </c>
    </row>
    <row r="204" spans="1:5" x14ac:dyDescent="0.25">
      <c r="A204" s="8" t="s">
        <v>4</v>
      </c>
      <c r="B204" s="5">
        <f>SUM(B201:B203)</f>
        <v>-5999651709.9300003</v>
      </c>
      <c r="C204" s="5">
        <f>SUM(C201:C203)</f>
        <v>-5999742799</v>
      </c>
      <c r="D204" s="5">
        <f>SUM(D201:D203)</f>
        <v>-5999833888.0699997</v>
      </c>
      <c r="E204" s="6"/>
    </row>
    <row r="205" spans="1:5" x14ac:dyDescent="0.25">
      <c r="A205" s="8"/>
      <c r="B205" s="5"/>
      <c r="C205" s="5"/>
      <c r="D205" s="5"/>
    </row>
    <row r="206" spans="1:5" x14ac:dyDescent="0.25">
      <c r="A206" s="8" t="s">
        <v>3</v>
      </c>
      <c r="B206" s="5">
        <f>SUM(B204)</f>
        <v>-5999651709.9300003</v>
      </c>
      <c r="C206" s="5">
        <f>SUM(C204)</f>
        <v>-5999742799</v>
      </c>
      <c r="D206" s="5">
        <f>SUM(D204)</f>
        <v>-5999833888.0699997</v>
      </c>
      <c r="E206" s="6"/>
    </row>
    <row r="207" spans="1:5" x14ac:dyDescent="0.25">
      <c r="A207" s="8"/>
      <c r="B207" s="5"/>
      <c r="C207" s="5"/>
      <c r="D207" s="5"/>
    </row>
    <row r="208" spans="1:5" x14ac:dyDescent="0.25">
      <c r="A208" s="8" t="s">
        <v>2</v>
      </c>
      <c r="B208" s="5">
        <f>SUM(B206)</f>
        <v>-5999651709.9300003</v>
      </c>
      <c r="C208" s="5">
        <f>SUM(C206)</f>
        <v>-5999742799</v>
      </c>
      <c r="D208" s="5">
        <f>SUM(D206)</f>
        <v>-5999833888.0699997</v>
      </c>
      <c r="E208" s="6"/>
    </row>
    <row r="209" spans="1:5" x14ac:dyDescent="0.25">
      <c r="A209" s="8"/>
      <c r="B209" s="5"/>
      <c r="C209" s="5"/>
      <c r="D209" s="5"/>
    </row>
    <row r="210" spans="1:5" x14ac:dyDescent="0.25">
      <c r="A210" s="8" t="s">
        <v>1</v>
      </c>
      <c r="B210" s="9">
        <f>SUM(B208,B190)</f>
        <v>-11384174132.24</v>
      </c>
      <c r="C210" s="9">
        <f>SUM(C208,C190)</f>
        <v>-11348043009.75</v>
      </c>
      <c r="D210" s="9">
        <f>SUM(D208,D190)</f>
        <v>-11325007202.800001</v>
      </c>
      <c r="E210" s="6"/>
    </row>
    <row r="211" spans="1:5" x14ac:dyDescent="0.25">
      <c r="A211" s="8"/>
      <c r="B211" s="5"/>
      <c r="C211" s="5"/>
      <c r="D211" s="5"/>
    </row>
    <row r="212" spans="1:5" ht="15.75" thickBot="1" x14ac:dyDescent="0.3">
      <c r="A212" s="8" t="s">
        <v>0</v>
      </c>
      <c r="B212" s="7">
        <f>SUM(B210,B171,B156,B143)</f>
        <v>-16155598570.039999</v>
      </c>
      <c r="C212" s="7">
        <f>SUM(C210,C171,C156,C143)</f>
        <v>-16192989814.980001</v>
      </c>
      <c r="D212" s="7">
        <f>SUM(D210,D171,D156,D143)</f>
        <v>-16152214118.760002</v>
      </c>
      <c r="E212" s="6"/>
    </row>
    <row r="213" spans="1:5" ht="15.75" thickTop="1" x14ac:dyDescent="0.25">
      <c r="A213" s="4"/>
      <c r="B213" s="5">
        <f>+B212+B125</f>
        <v>0</v>
      </c>
      <c r="C213" s="5">
        <f>+C212+C125</f>
        <v>0</v>
      </c>
      <c r="D213" s="5">
        <f>+D212+D125</f>
        <v>0</v>
      </c>
    </row>
    <row r="214" spans="1:5" x14ac:dyDescent="0.25">
      <c r="A214" s="4"/>
      <c r="B214" s="3"/>
      <c r="C214" s="3"/>
      <c r="D214" s="3"/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F37DF160C16440AC726EB5E8656C19" ma:contentTypeVersion="16" ma:contentTypeDescription="" ma:contentTypeScope="" ma:versionID="bd28cf6f21264a4e3c6c6031c1b2c7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240864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07FEEA-9AF5-4A87-A15D-A69E0C9773B7}"/>
</file>

<file path=customXml/itemProps2.xml><?xml version="1.0" encoding="utf-8"?>
<ds:datastoreItem xmlns:ds="http://schemas.openxmlformats.org/officeDocument/2006/customXml" ds:itemID="{CA083366-C8BA-42B7-A37E-E6A0F936FC89}"/>
</file>

<file path=customXml/itemProps3.xml><?xml version="1.0" encoding="utf-8"?>
<ds:datastoreItem xmlns:ds="http://schemas.openxmlformats.org/officeDocument/2006/customXml" ds:itemID="{CF02B4F8-8565-4E1C-9A64-B0A2F656A75E}"/>
</file>

<file path=customXml/itemProps4.xml><?xml version="1.0" encoding="utf-8"?>
<ds:datastoreItem xmlns:ds="http://schemas.openxmlformats.org/officeDocument/2006/customXml" ds:itemID="{9BF9CE30-F172-453E-A59A-E2FB2BE27E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2024-11-07T00:50:53Z</dcterms:created>
  <dcterms:modified xsi:type="dcterms:W3CDTF">2024-11-07T00:51:56Z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0x0101006E56B4D1795A2E4DB2F0B01679ED314A0025F37DF160C16440AC726EB5E8656C19</vt:lpwstr>
  </property>
  <property fmtid="{D5CDD505-2E9C-101B-9397-08002B2CF9AE}" pid="3" name="_docset_NoMedatataSyncRequired">
    <vt:lpwstr>False</vt:lpwstr>
  </property>
</Properties>
</file>