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EA4F207-C680-4765-96DB-CAAD20B4FCAE}" xr6:coauthVersionLast="47" xr6:coauthVersionMax="47" xr10:uidLastSave="{00000000-0000-0000-0000-000000000000}"/>
  <bookViews>
    <workbookView xWindow="-20610" yWindow="3015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D14" i="1"/>
  <c r="F14" i="1" s="1"/>
  <c r="D15" i="1"/>
  <c r="F15" i="1" s="1"/>
  <c r="D11" i="1"/>
  <c r="F11" i="1"/>
  <c r="D18" i="1"/>
  <c r="F18" i="1"/>
  <c r="D12" i="1"/>
  <c r="F12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D16" i="1"/>
  <c r="F16" i="1" s="1"/>
  <c r="D17" i="1"/>
  <c r="F17" i="1" s="1"/>
  <c r="D20" i="1"/>
  <c r="F20" i="1" s="1"/>
  <c r="D19" i="1"/>
  <c r="F19" i="1" s="1"/>
  <c r="D21" i="1"/>
  <c r="F21" i="1" s="1"/>
  <c r="D22" i="1"/>
  <c r="F22" i="1" s="1"/>
  <c r="E37" i="1"/>
  <c r="E35" i="1"/>
  <c r="G39" i="1" s="1"/>
  <c r="E29" i="1"/>
  <c r="D29" i="1"/>
  <c r="F29" i="1" l="1"/>
  <c r="G32" i="1" s="1"/>
  <c r="G42" i="1" s="1"/>
</calcChain>
</file>

<file path=xl/sharedStrings.xml><?xml version="1.0" encoding="utf-8"?>
<sst xmlns="http://schemas.openxmlformats.org/spreadsheetml/2006/main" count="42" uniqueCount="20">
  <si>
    <t>NOOKSACK VALLEY DISPOSAL</t>
  </si>
  <si>
    <t>CUSTOMERS</t>
  </si>
  <si>
    <t xml:space="preserve"> </t>
  </si>
  <si>
    <t>EFFECT</t>
  </si>
  <si>
    <t xml:space="preserve">EXPECTED </t>
  </si>
  <si>
    <t xml:space="preserve">COMMODITY </t>
  </si>
  <si>
    <t>ACTUAL</t>
  </si>
  <si>
    <t>DIFFERENCE</t>
  </si>
  <si>
    <t>BETWEEN</t>
  </si>
  <si>
    <t>TOTALS</t>
  </si>
  <si>
    <t>ACTUAL/EXP</t>
  </si>
  <si>
    <t>Deferred Adjustment per customer per month</t>
  </si>
  <si>
    <t>LAST TWELVE MONTHS CUSTOMERS</t>
  </si>
  <si>
    <t>CREDIT OR</t>
  </si>
  <si>
    <t>(DEBIT) IN</t>
  </si>
  <si>
    <t>REV./COST</t>
  </si>
  <si>
    <t>LAST TWELVE MONTHS COMMODITY REVENUE (COST)</t>
  </si>
  <si>
    <t>Estimated Commodity Revenue (Cost) per customer per month</t>
  </si>
  <si>
    <t>NEW COMMODITY CREDIT (DEBIT)</t>
  </si>
  <si>
    <t>RECYCLING DEBIT/CREDIT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</si>
</sst>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0.0000_);\(0.0000\)"/>
  </numFmts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44" fontId="0" fillId="0" borderId="0" xfId="2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2" applyNumberFormat="1" applyFont="1"/>
    <xf numFmtId="44" fontId="0" fillId="0" borderId="0" xfId="2" applyFont="1" applyAlignment="1">
      <alignment horizontal="center"/>
    </xf>
    <xf numFmtId="15" fontId="0" fillId="0" borderId="0" xfId="0" quotePrefix="1" applyNumberFormat="1"/>
    <xf numFmtId="165" fontId="0" fillId="0" borderId="0" xfId="2" applyNumberFormat="1" applyFont="1"/>
    <xf numFmtId="165" fontId="0" fillId="0" borderId="0" xfId="0" applyNumberFormat="1"/>
    <xf numFmtId="166" fontId="0" fillId="0" borderId="0" xfId="1" applyNumberFormat="1" applyFont="1"/>
    <xf numFmtId="164" fontId="2" fillId="0" borderId="0" xfId="0" applyNumberFormat="1" applyFont="1"/>
    <xf numFmtId="167" fontId="0" fillId="0" borderId="0" xfId="0" applyNumberFormat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A4" sqref="A4"/>
    </sheetView>
  </sheetViews>
  <sheetFormatPr defaultRowHeight="12.75" x14ac:dyDescent="0.2"/>
  <cols>
    <col min="1" max="1" width="12.5703125" customWidth="1"/>
    <col min="2" max="2" width="12.28515625" customWidth="1"/>
    <col min="3" max="3" width="10.42578125" customWidth="1"/>
    <col min="4" max="4" width="13.42578125" customWidth="1"/>
    <col min="5" max="5" width="14" customWidth="1"/>
    <col min="6" max="6" width="12.85546875" customWidth="1"/>
    <col min="7" max="7" width="11.42578125" customWidth="1"/>
  </cols>
  <sheetData>
    <row r="1" spans="1:6" x14ac:dyDescent="0.2">
      <c r="A1" t="s">
        <v>0</v>
      </c>
    </row>
    <row r="2" spans="1:6" x14ac:dyDescent="0.2">
      <c r="A2" s="8">
        <v>45580</v>
      </c>
    </row>
    <row r="3" spans="1:6" x14ac:dyDescent="0.2">
      <c r="A3" t="s">
        <v>19</v>
      </c>
    </row>
    <row r="7" spans="1:6" x14ac:dyDescent="0.2">
      <c r="C7" t="s">
        <v>13</v>
      </c>
      <c r="D7" s="4" t="s">
        <v>4</v>
      </c>
      <c r="E7" s="4" t="s">
        <v>6</v>
      </c>
      <c r="F7" t="s">
        <v>7</v>
      </c>
    </row>
    <row r="8" spans="1:6" x14ac:dyDescent="0.2">
      <c r="B8" s="4" t="s">
        <v>2</v>
      </c>
      <c r="C8" s="4" t="s">
        <v>14</v>
      </c>
      <c r="D8" s="4" t="s">
        <v>5</v>
      </c>
      <c r="E8" s="4" t="s">
        <v>5</v>
      </c>
      <c r="F8" s="4" t="s">
        <v>8</v>
      </c>
    </row>
    <row r="9" spans="1:6" x14ac:dyDescent="0.2">
      <c r="B9" s="4" t="s">
        <v>1</v>
      </c>
      <c r="C9" s="4" t="s">
        <v>3</v>
      </c>
      <c r="D9" s="4" t="s">
        <v>15</v>
      </c>
      <c r="E9" s="4" t="s">
        <v>15</v>
      </c>
      <c r="F9" s="4" t="s">
        <v>10</v>
      </c>
    </row>
    <row r="10" spans="1:6" x14ac:dyDescent="0.2">
      <c r="B10" s="4"/>
      <c r="C10" s="4"/>
      <c r="D10" s="4"/>
    </row>
    <row r="11" spans="1:6" x14ac:dyDescent="0.2">
      <c r="A11" s="1">
        <v>45170</v>
      </c>
      <c r="B11" s="6">
        <v>2654</v>
      </c>
      <c r="C11" s="13">
        <v>-0.32040000000000002</v>
      </c>
      <c r="D11" s="3">
        <f>B11*C11</f>
        <v>-850.34160000000008</v>
      </c>
      <c r="E11" s="2">
        <v>-2428.63</v>
      </c>
      <c r="F11" s="3">
        <f>E11-D11</f>
        <v>-1578.2883999999999</v>
      </c>
    </row>
    <row r="12" spans="1:6" x14ac:dyDescent="0.2">
      <c r="A12" s="1">
        <f t="shared" ref="A12:A22" si="0">A11+30</f>
        <v>45200</v>
      </c>
      <c r="B12" s="6">
        <v>2668</v>
      </c>
      <c r="C12" s="13">
        <v>-0.32040000000000002</v>
      </c>
      <c r="D12" s="3">
        <f>B12*C12</f>
        <v>-854.82720000000006</v>
      </c>
      <c r="E12" s="2">
        <v>-1830.69</v>
      </c>
      <c r="F12" s="3">
        <f t="shared" ref="F12:F22" si="1">E12-D12</f>
        <v>-975.86279999999999</v>
      </c>
    </row>
    <row r="13" spans="1:6" x14ac:dyDescent="0.2">
      <c r="A13" s="1">
        <f>A12+31</f>
        <v>45231</v>
      </c>
      <c r="B13" s="6">
        <v>2668</v>
      </c>
      <c r="C13" s="13">
        <v>-0.32040000000000002</v>
      </c>
      <c r="D13" s="3">
        <f>B13*C13</f>
        <v>-854.82720000000006</v>
      </c>
      <c r="E13" s="2">
        <v>-2060.06</v>
      </c>
      <c r="F13" s="3">
        <f t="shared" si="1"/>
        <v>-1205.2327999999998</v>
      </c>
    </row>
    <row r="14" spans="1:6" x14ac:dyDescent="0.2">
      <c r="A14" s="1">
        <f t="shared" si="0"/>
        <v>45261</v>
      </c>
      <c r="B14" s="6">
        <v>2666</v>
      </c>
      <c r="C14" s="13">
        <v>-1.0126999999999999</v>
      </c>
      <c r="D14" s="3">
        <f>B14*C14</f>
        <v>-2699.8581999999997</v>
      </c>
      <c r="E14" s="2">
        <v>-1972.09</v>
      </c>
      <c r="F14" s="3">
        <f t="shared" si="1"/>
        <v>727.76819999999975</v>
      </c>
    </row>
    <row r="15" spans="1:6" x14ac:dyDescent="0.2">
      <c r="A15" s="1">
        <f>A14+31</f>
        <v>45292</v>
      </c>
      <c r="B15" s="6">
        <v>2666</v>
      </c>
      <c r="C15" s="13">
        <v>-1.0126999999999999</v>
      </c>
      <c r="D15" s="3">
        <f t="shared" ref="D15:D22" si="2">B15*C15</f>
        <v>-2699.8581999999997</v>
      </c>
      <c r="E15" s="2">
        <v>-1673.45</v>
      </c>
      <c r="F15" s="3">
        <f t="shared" si="1"/>
        <v>1026.4081999999996</v>
      </c>
    </row>
    <row r="16" spans="1:6" x14ac:dyDescent="0.2">
      <c r="A16" s="1">
        <f>A15+31</f>
        <v>45323</v>
      </c>
      <c r="B16" s="6">
        <v>2666</v>
      </c>
      <c r="C16" s="13">
        <v>-1.0126999999999999</v>
      </c>
      <c r="D16" s="3">
        <f t="shared" si="2"/>
        <v>-2699.8581999999997</v>
      </c>
      <c r="E16" s="2">
        <v>-1602.93</v>
      </c>
      <c r="F16" s="3">
        <f t="shared" si="1"/>
        <v>1096.9281999999996</v>
      </c>
    </row>
    <row r="17" spans="1:7" x14ac:dyDescent="0.2">
      <c r="A17" s="1">
        <f t="shared" si="0"/>
        <v>45353</v>
      </c>
      <c r="B17" s="6">
        <v>2666</v>
      </c>
      <c r="C17" s="13">
        <v>-1.0126999999999999</v>
      </c>
      <c r="D17" s="3">
        <f t="shared" si="2"/>
        <v>-2699.8581999999997</v>
      </c>
      <c r="E17" s="2">
        <v>-1834.4</v>
      </c>
      <c r="F17" s="3">
        <f t="shared" si="1"/>
        <v>865.45819999999958</v>
      </c>
    </row>
    <row r="18" spans="1:7" x14ac:dyDescent="0.2">
      <c r="A18" s="1">
        <f t="shared" si="0"/>
        <v>45383</v>
      </c>
      <c r="B18" s="6">
        <v>2697</v>
      </c>
      <c r="C18" s="13">
        <v>-1.0126999999999999</v>
      </c>
      <c r="D18" s="3">
        <f t="shared" si="2"/>
        <v>-2731.2518999999998</v>
      </c>
      <c r="E18" s="2">
        <v>-1425.72</v>
      </c>
      <c r="F18" s="3">
        <f t="shared" si="1"/>
        <v>1305.5318999999997</v>
      </c>
    </row>
    <row r="19" spans="1:7" x14ac:dyDescent="0.2">
      <c r="A19" s="1">
        <f t="shared" si="0"/>
        <v>45413</v>
      </c>
      <c r="B19" s="6">
        <v>2697</v>
      </c>
      <c r="C19" s="13">
        <v>-1.0126999999999999</v>
      </c>
      <c r="D19" s="3">
        <f t="shared" si="2"/>
        <v>-2731.2518999999998</v>
      </c>
      <c r="E19" s="2">
        <v>-1312.86</v>
      </c>
      <c r="F19" s="3">
        <f t="shared" si="1"/>
        <v>1418.3918999999999</v>
      </c>
    </row>
    <row r="20" spans="1:7" x14ac:dyDescent="0.2">
      <c r="A20" s="12">
        <f>A19+31</f>
        <v>45444</v>
      </c>
      <c r="B20" s="6">
        <v>2704</v>
      </c>
      <c r="C20" s="13">
        <v>-1.0126999999999999</v>
      </c>
      <c r="D20" s="3">
        <f t="shared" si="2"/>
        <v>-2738.3407999999999</v>
      </c>
      <c r="E20" s="2">
        <v>-1098.03</v>
      </c>
      <c r="F20" s="3">
        <f t="shared" si="1"/>
        <v>1640.3108</v>
      </c>
    </row>
    <row r="21" spans="1:7" x14ac:dyDescent="0.2">
      <c r="A21" s="1">
        <f>A20+31</f>
        <v>45475</v>
      </c>
      <c r="B21" s="6">
        <v>2704</v>
      </c>
      <c r="C21" s="13">
        <v>-1.0126999999999999</v>
      </c>
      <c r="D21" s="3">
        <f t="shared" si="2"/>
        <v>-2738.3407999999999</v>
      </c>
      <c r="E21" s="2">
        <v>-1130.3599999999999</v>
      </c>
      <c r="F21" s="3">
        <f t="shared" si="1"/>
        <v>1607.9808</v>
      </c>
    </row>
    <row r="22" spans="1:7" x14ac:dyDescent="0.2">
      <c r="A22" s="1">
        <f t="shared" si="0"/>
        <v>45505</v>
      </c>
      <c r="B22" s="6">
        <v>2707</v>
      </c>
      <c r="C22" s="13">
        <v>-1.0126999999999999</v>
      </c>
      <c r="D22" s="3">
        <f t="shared" si="2"/>
        <v>-2741.3788999999997</v>
      </c>
      <c r="E22" s="2">
        <v>-1222.75</v>
      </c>
      <c r="F22" s="3">
        <f t="shared" si="1"/>
        <v>1518.6288999999997</v>
      </c>
    </row>
    <row r="23" spans="1:7" x14ac:dyDescent="0.2">
      <c r="A23" s="1"/>
      <c r="B23" s="6"/>
      <c r="D23" s="3"/>
      <c r="F23" s="3"/>
    </row>
    <row r="24" spans="1:7" x14ac:dyDescent="0.2">
      <c r="A24" s="1"/>
      <c r="B24" s="6"/>
      <c r="D24" s="3"/>
      <c r="F24" s="3"/>
    </row>
    <row r="25" spans="1:7" x14ac:dyDescent="0.2">
      <c r="A25" s="1"/>
      <c r="B25" s="6"/>
      <c r="D25" s="3"/>
      <c r="F25" s="3"/>
    </row>
    <row r="26" spans="1:7" x14ac:dyDescent="0.2">
      <c r="A26" s="1"/>
      <c r="B26" s="6"/>
      <c r="D26" s="3"/>
      <c r="F26" s="3"/>
    </row>
    <row r="27" spans="1:7" x14ac:dyDescent="0.2">
      <c r="A27" s="1"/>
      <c r="B27" s="6"/>
      <c r="D27" s="3"/>
      <c r="F27" s="3"/>
    </row>
    <row r="28" spans="1:7" x14ac:dyDescent="0.2">
      <c r="A28" s="1"/>
    </row>
    <row r="29" spans="1:7" x14ac:dyDescent="0.2">
      <c r="A29" s="1" t="s">
        <v>9</v>
      </c>
      <c r="D29" s="3">
        <f>SUM(D11:D27)</f>
        <v>-27039.993099999996</v>
      </c>
      <c r="E29" s="3">
        <f>SUM(E11:E27)</f>
        <v>-19591.97</v>
      </c>
      <c r="F29" s="3">
        <f>SUM(F11:F27)</f>
        <v>7448.0230999999985</v>
      </c>
      <c r="G29" s="3" t="s">
        <v>2</v>
      </c>
    </row>
    <row r="30" spans="1:7" x14ac:dyDescent="0.2">
      <c r="A30" s="1"/>
    </row>
    <row r="31" spans="1:7" x14ac:dyDescent="0.2">
      <c r="A31" s="1"/>
    </row>
    <row r="32" spans="1:7" x14ac:dyDescent="0.2">
      <c r="A32" s="1"/>
      <c r="D32" t="s">
        <v>11</v>
      </c>
      <c r="G32" s="10">
        <f>F29/(E37)</f>
        <v>0.23157115629760902</v>
      </c>
    </row>
    <row r="33" spans="1:7" x14ac:dyDescent="0.2">
      <c r="A33" s="1"/>
    </row>
    <row r="34" spans="1:7" x14ac:dyDescent="0.2">
      <c r="A34" s="1"/>
    </row>
    <row r="35" spans="1:7" x14ac:dyDescent="0.2">
      <c r="A35" s="12" t="s">
        <v>16</v>
      </c>
      <c r="E35" s="2">
        <f>SUM(E11:E22)</f>
        <v>-19591.97</v>
      </c>
    </row>
    <row r="36" spans="1:7" x14ac:dyDescent="0.2">
      <c r="A36" s="1"/>
      <c r="C36" t="s">
        <v>2</v>
      </c>
      <c r="D36" s="3" t="s">
        <v>2</v>
      </c>
    </row>
    <row r="37" spans="1:7" x14ac:dyDescent="0.2">
      <c r="A37" t="s">
        <v>12</v>
      </c>
      <c r="E37" s="11">
        <f>SUM(B11:B22)</f>
        <v>32163</v>
      </c>
    </row>
    <row r="39" spans="1:7" x14ac:dyDescent="0.2">
      <c r="C39" s="14" t="s">
        <v>17</v>
      </c>
      <c r="G39" s="9">
        <f>E35/E37</f>
        <v>-0.60914622392189788</v>
      </c>
    </row>
    <row r="40" spans="1:7" x14ac:dyDescent="0.2">
      <c r="G40" s="2"/>
    </row>
    <row r="41" spans="1:7" x14ac:dyDescent="0.2">
      <c r="A41" s="4" t="s">
        <v>2</v>
      </c>
      <c r="B41" s="4" t="s">
        <v>2</v>
      </c>
      <c r="C41" s="5" t="s">
        <v>2</v>
      </c>
      <c r="D41" s="4" t="s">
        <v>2</v>
      </c>
      <c r="E41" t="s">
        <v>2</v>
      </c>
    </row>
    <row r="42" spans="1:7" x14ac:dyDescent="0.2">
      <c r="A42" s="4" t="s">
        <v>2</v>
      </c>
      <c r="B42" s="4" t="s">
        <v>2</v>
      </c>
      <c r="C42" s="5" t="s">
        <v>2</v>
      </c>
      <c r="D42" s="14" t="s">
        <v>18</v>
      </c>
      <c r="G42" s="3">
        <f>G32+G39</f>
        <v>-0.37757506762428883</v>
      </c>
    </row>
    <row r="43" spans="1:7" x14ac:dyDescent="0.2">
      <c r="A43" s="4" t="s">
        <v>2</v>
      </c>
      <c r="B43" s="4" t="s">
        <v>2</v>
      </c>
      <c r="C43" s="5" t="s">
        <v>2</v>
      </c>
      <c r="D43" t="s">
        <v>2</v>
      </c>
      <c r="E43" t="s">
        <v>2</v>
      </c>
    </row>
    <row r="44" spans="1:7" x14ac:dyDescent="0.2">
      <c r="B44" s="4" t="s">
        <v>2</v>
      </c>
      <c r="C44" s="7" t="s">
        <v>2</v>
      </c>
      <c r="D44" s="3" t="s">
        <v>2</v>
      </c>
      <c r="E44" s="2" t="s">
        <v>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35FDE883E1674CA2A2D29ECD084D50" ma:contentTypeVersion="16" ma:contentTypeDescription="" ma:contentTypeScope="" ma:versionID="8704193b83e8d848829a1a9c0298d4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2024-10-15T07:00:00+00:00</OpenedDate>
    <SignificantOrder xmlns="dc463f71-b30c-4ab2-9473-d307f9d35888">false</SignificantOrder>
    <Date1 xmlns="dc463f71-b30c-4ab2-9473-d307f9d35888">2024-10-24T07:00:00+00:00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Nooksack Valley Disposal, Inc.       </CaseCompanyNames>
    <Nickname xmlns="http://schemas.microsoft.com/sharepoint/v3" xsi:nil="true"/>
    <DocketNumber xmlns="dc463f71-b30c-4ab2-9473-d307f9d35888">240800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FED169-9F4D-4853-BCAC-F4817077BA6B}"/>
</file>

<file path=customXml/itemProps2.xml><?xml version="1.0" encoding="utf-8"?>
<ds:datastoreItem xmlns:ds="http://schemas.openxmlformats.org/officeDocument/2006/customXml" ds:itemID="{B808F8A7-4415-4E02-85D0-B151D6AC1105}"/>
</file>

<file path=customXml/itemProps3.xml><?xml version="1.0" encoding="utf-8"?>
<ds:datastoreItem xmlns:ds="http://schemas.openxmlformats.org/officeDocument/2006/customXml" ds:itemID="{9298A1C5-9D8A-45A9-94BA-6676326562C2}"/>
</file>

<file path=customXml/itemProps4.xml><?xml version="1.0" encoding="utf-8"?>
<ds:datastoreItem xmlns:ds="http://schemas.openxmlformats.org/officeDocument/2006/customXml" ds:itemID="{625BA776-7C76-4FDE-A874-23F072930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Nooksack Valley Disposal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NOOKSACK VALLEY DISPOSAL</dc:creator>
  <cp:lastModifiedBy>Booth, Avery (UTC)</cp:lastModifiedBy>
  <cp:lastPrinted>2024-10-15T17:57:44Z</cp:lastPrinted>
  <dcterms:created xsi:type="dcterms:W3CDTF">2000-10-06T20:36:41Z</dcterms:created>
  <dcterms:modified xsi:type="dcterms:W3CDTF">2024-10-24T18:28:56Z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0x0101006E56B4D1795A2E4DB2F0B01679ED314A006035FDE883E1674CA2A2D29ECD084D50</vt:lpwstr>
  </property>
  <property fmtid="{D5CDD505-2E9C-101B-9397-08002B2CF9AE}" pid="3" name="_docset_NoMedatataSyncRequired">
    <vt:lpwstr>False</vt:lpwstr>
  </property>
</Properties>
</file>